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730" windowHeight="11700" tabRatio="677"/>
  </bookViews>
  <sheets>
    <sheet name="Index" sheetId="7" r:id="rId1"/>
    <sheet name="Table L1" sheetId="8" r:id="rId2"/>
    <sheet name="Table L2" sheetId="9" r:id="rId3"/>
    <sheet name="Table L3" sheetId="10" r:id="rId4"/>
    <sheet name=" Table_L2 " sheetId="25" state="hidden" r:id="rId5"/>
    <sheet name="Table_L3" sheetId="26" state="hidden" r:id="rId6"/>
    <sheet name="Table L4" sheetId="28" r:id="rId7"/>
    <sheet name="Table L5" sheetId="29" r:id="rId8"/>
    <sheet name="Tab_L6" sheetId="36" state="hidden" r:id="rId9"/>
    <sheet name="Table L6" sheetId="31" r:id="rId10"/>
    <sheet name="Tab_L7" sheetId="37" state="hidden" r:id="rId11"/>
    <sheet name="Table L7" sheetId="32" r:id="rId12"/>
    <sheet name="Tab_L8" sheetId="38" state="hidden" r:id="rId13"/>
    <sheet name="Table L8" sheetId="33" r:id="rId14"/>
    <sheet name="Tab_L9" sheetId="39" state="hidden" r:id="rId15"/>
    <sheet name="Table L9" sheetId="35" r:id="rId16"/>
    <sheet name="Tab_L10" sheetId="40" state="hidden" r:id="rId17"/>
    <sheet name="Table L10" sheetId="34" r:id="rId18"/>
  </sheets>
  <definedNames>
    <definedName name="_xlnm._FilterDatabase" localSheetId="7" hidden="1">'Table L5'!$A$19:$AJ$177</definedName>
    <definedName name="Dummy_N3_Maths" localSheetId="4">#REF!</definedName>
    <definedName name="Dummy_N3_Maths" localSheetId="5">#REF!</definedName>
    <definedName name="Dummy_N3_reading" localSheetId="4">#REF!</definedName>
    <definedName name="Dummy_N3_reading" localSheetId="5">#REF!</definedName>
    <definedName name="Dummy_N3_Science" localSheetId="4">#REF!</definedName>
    <definedName name="Dummy_N3_Science" localSheetId="5">#REF!</definedName>
    <definedName name="Dummy_N3_Writing" localSheetId="4">#REF!</definedName>
    <definedName name="Dummy_N3_Writing" localSheetId="5">#REF!</definedName>
    <definedName name="_xlnm.Print_Area" localSheetId="1">'Table L1'!$A$1:$L$181</definedName>
    <definedName name="_xlnm.Print_Area" localSheetId="17">'Table L10'!$A$1:$K$184</definedName>
    <definedName name="_xlnm.Print_Area" localSheetId="2">'Table L2'!$A$1:$O$182</definedName>
    <definedName name="_xlnm.Print_Area" localSheetId="3">'Table L3'!$A$1:$L$180</definedName>
    <definedName name="_xlnm.Print_Area" localSheetId="6">'Table L4'!$A$1:$N$175</definedName>
    <definedName name="_xlnm.Print_Area" localSheetId="7">'Table L5'!$A$1:$F$177</definedName>
    <definedName name="_xlnm.Print_Area" localSheetId="9">'Table L6'!$A$1:$K$182</definedName>
    <definedName name="_xlnm.Print_Area" localSheetId="11">'Table L7'!$A$1:$K$179</definedName>
    <definedName name="_xlnm.Print_Area" localSheetId="15">'Table L9'!$A$1:$P$183</definedName>
    <definedName name="_xlnm.Print_Titles" localSheetId="1">'Table L1'!$1:$6</definedName>
    <definedName name="_xlnm.Print_Titles" localSheetId="17">'Table L10'!$1:$8</definedName>
    <definedName name="_xlnm.Print_Titles" localSheetId="2">'Table L2'!$1:$6</definedName>
    <definedName name="_xlnm.Print_Titles" localSheetId="3">'Table L3'!$1:$6</definedName>
    <definedName name="_xlnm.Print_Titles" localSheetId="6">'Table L4'!$1:$6</definedName>
    <definedName name="_xlnm.Print_Titles" localSheetId="7">'Table L5'!$1:$5</definedName>
    <definedName name="_xlnm.Print_Titles" localSheetId="11">'Table L7'!$1:$7</definedName>
    <definedName name="_xlnm.Print_Titles" localSheetId="15">'Table L9'!$1:$7</definedName>
    <definedName name="Tab_L10">Tab_L10!$B$15:$AG$179</definedName>
    <definedName name="Tab_L6">Tab_L6!$A$12:$AF$176</definedName>
    <definedName name="Tab_L7">Tab_L7!$A$15:$AF$179</definedName>
    <definedName name="Tab_L8">Tab_L8!$A$12:$AP$176</definedName>
    <definedName name="Tab_L9">Tab_L9!$A$12:$BJ$176</definedName>
    <definedName name="Table_L2">' Table_L2 '!$A$6:$AM$170</definedName>
    <definedName name="Table_L3">Table_L3!$A$6:$AD$170</definedName>
  </definedNames>
  <calcPr calcId="145621"/>
</workbook>
</file>

<file path=xl/calcChain.xml><?xml version="1.0" encoding="utf-8"?>
<calcChain xmlns="http://schemas.openxmlformats.org/spreadsheetml/2006/main">
  <c r="O10" i="32" l="1"/>
  <c r="O10" i="31"/>
  <c r="O10" i="34" l="1"/>
  <c r="S10" i="35"/>
  <c r="S10" i="33"/>
  <c r="N79" i="33"/>
  <c r="N92" i="33"/>
  <c r="N52" i="33"/>
  <c r="N47" i="33"/>
  <c r="N98" i="33"/>
  <c r="N69" i="33"/>
  <c r="N125" i="33"/>
  <c r="N169" i="33"/>
  <c r="N168" i="33"/>
  <c r="N93" i="33"/>
  <c r="N95" i="33"/>
  <c r="N132" i="33"/>
  <c r="N58" i="33"/>
  <c r="N73" i="33"/>
  <c r="N75" i="33"/>
  <c r="N164" i="33"/>
  <c r="N151" i="33"/>
  <c r="N173" i="33"/>
  <c r="N35" i="33"/>
  <c r="N104" i="33"/>
  <c r="N113" i="33"/>
  <c r="N111" i="33"/>
  <c r="N51" i="33"/>
  <c r="N116" i="33"/>
  <c r="N65" i="33"/>
  <c r="N67" i="33"/>
  <c r="N81" i="33"/>
  <c r="N33" i="33"/>
  <c r="N89" i="33"/>
  <c r="N152" i="33"/>
  <c r="N162" i="33"/>
  <c r="N124" i="33"/>
  <c r="N55" i="33"/>
  <c r="N54" i="33"/>
  <c r="N19" i="33"/>
  <c r="N31" i="33"/>
  <c r="N88" i="33"/>
  <c r="N141" i="33"/>
  <c r="N36" i="33"/>
  <c r="N119" i="33"/>
  <c r="N80" i="33"/>
  <c r="N131" i="33"/>
  <c r="N136" i="33"/>
  <c r="N160" i="33"/>
  <c r="N16" i="33"/>
  <c r="N68" i="33"/>
  <c r="N140" i="33"/>
  <c r="N76" i="33"/>
  <c r="N83" i="33"/>
  <c r="N25" i="33"/>
  <c r="N22" i="33"/>
  <c r="N15" i="33"/>
  <c r="N158" i="33"/>
  <c r="N123" i="33"/>
  <c r="N59" i="33"/>
  <c r="N157" i="33"/>
  <c r="N159" i="33"/>
  <c r="N61" i="33"/>
  <c r="N66" i="33"/>
  <c r="N63" i="33"/>
  <c r="N40" i="33"/>
  <c r="N150" i="33"/>
  <c r="N53" i="33"/>
  <c r="N145" i="33"/>
  <c r="N101" i="33"/>
  <c r="N102" i="33"/>
  <c r="N29" i="33"/>
  <c r="N149" i="33"/>
  <c r="N32" i="33"/>
  <c r="N135" i="33"/>
  <c r="N117" i="33"/>
  <c r="N143" i="33"/>
  <c r="N165" i="33"/>
  <c r="N142" i="33"/>
  <c r="N97" i="33"/>
  <c r="N78" i="33"/>
  <c r="N90" i="33"/>
  <c r="N72" i="33"/>
  <c r="N48" i="33"/>
  <c r="N60" i="33"/>
  <c r="N38" i="33"/>
  <c r="N70" i="33"/>
  <c r="N26" i="33"/>
  <c r="N122" i="33"/>
  <c r="N10" i="33"/>
  <c r="N108" i="33"/>
  <c r="N115" i="33"/>
  <c r="N138" i="33"/>
  <c r="N30" i="33"/>
  <c r="N8" i="33"/>
  <c r="N105" i="33"/>
  <c r="N147" i="33"/>
  <c r="N27" i="33"/>
  <c r="N148" i="33"/>
  <c r="N170" i="33"/>
  <c r="N154" i="33"/>
  <c r="N84" i="33"/>
  <c r="N129" i="33"/>
  <c r="N96" i="33"/>
  <c r="N43" i="33"/>
  <c r="N118" i="33"/>
  <c r="N171" i="33"/>
  <c r="N77" i="33"/>
  <c r="N23" i="33"/>
  <c r="N12" i="33"/>
  <c r="N114" i="33"/>
  <c r="N82" i="33"/>
  <c r="N156" i="33"/>
  <c r="N103" i="33"/>
  <c r="N146" i="33"/>
  <c r="N112" i="33"/>
  <c r="N39" i="33"/>
  <c r="N172" i="33"/>
  <c r="N155" i="33"/>
  <c r="N139" i="33"/>
  <c r="N91" i="33"/>
  <c r="N167" i="33"/>
  <c r="N107" i="33"/>
  <c r="N13" i="33"/>
  <c r="N137" i="33"/>
  <c r="N50" i="33"/>
  <c r="N109" i="33"/>
  <c r="N128" i="33"/>
  <c r="N153" i="33"/>
  <c r="N94" i="33"/>
  <c r="N126" i="33"/>
  <c r="N56" i="33"/>
  <c r="N134" i="33"/>
  <c r="N85" i="33"/>
  <c r="N133" i="33"/>
  <c r="N62" i="33"/>
  <c r="N74" i="33"/>
  <c r="N20" i="33"/>
  <c r="N110" i="33"/>
  <c r="N64" i="33"/>
  <c r="N166" i="33"/>
  <c r="N42" i="33"/>
  <c r="K26" i="35"/>
  <c r="N163" i="33"/>
  <c r="N87" i="33"/>
  <c r="N100" i="33"/>
  <c r="N24" i="33"/>
  <c r="N11" i="33"/>
  <c r="N37" i="33"/>
  <c r="N86" i="33"/>
  <c r="N57" i="33"/>
  <c r="N71" i="33"/>
  <c r="N41" i="33"/>
  <c r="N130" i="33"/>
  <c r="N144" i="33"/>
  <c r="N14" i="33"/>
  <c r="N49" i="33"/>
  <c r="N106" i="33"/>
  <c r="N161" i="33"/>
  <c r="N120" i="33"/>
  <c r="N28" i="33"/>
  <c r="N121" i="33"/>
  <c r="N18" i="33"/>
  <c r="N34" i="33"/>
  <c r="N17" i="33"/>
  <c r="N45" i="33"/>
  <c r="N44" i="33"/>
  <c r="N127" i="33"/>
  <c r="N99" i="33"/>
  <c r="N46" i="33"/>
  <c r="O10" i="10" l="1"/>
  <c r="O9" i="10" l="1"/>
  <c r="O8" i="10"/>
  <c r="R9" i="9" l="1"/>
  <c r="R8" i="9"/>
  <c r="H122" i="34"/>
  <c r="G90" i="34"/>
  <c r="H76" i="34"/>
  <c r="J157" i="34"/>
  <c r="J13" i="34"/>
  <c r="G73" i="34"/>
  <c r="E107" i="34"/>
  <c r="G20" i="34"/>
  <c r="J53" i="34"/>
  <c r="D142" i="34"/>
  <c r="G59" i="34"/>
  <c r="D138" i="34"/>
  <c r="D117" i="34"/>
  <c r="J102" i="34"/>
  <c r="J167" i="34"/>
  <c r="K107" i="34"/>
  <c r="D104" i="34"/>
  <c r="E171" i="34"/>
  <c r="J82" i="34"/>
  <c r="D25" i="34"/>
  <c r="K94" i="34"/>
  <c r="H46" i="34"/>
  <c r="D30" i="34"/>
  <c r="K116" i="34"/>
  <c r="D34" i="34"/>
  <c r="K76" i="34"/>
  <c r="K69" i="34"/>
  <c r="J143" i="34"/>
  <c r="K101" i="34"/>
  <c r="J148" i="34"/>
  <c r="G132" i="34"/>
  <c r="K108" i="34"/>
  <c r="G11" i="34"/>
  <c r="J96" i="34"/>
  <c r="E82" i="34"/>
  <c r="E19" i="34"/>
  <c r="E168" i="34"/>
  <c r="G57" i="34"/>
  <c r="D68" i="34"/>
  <c r="D106" i="34"/>
  <c r="E93" i="34"/>
  <c r="G50" i="34"/>
  <c r="K145" i="34"/>
  <c r="K157" i="34"/>
  <c r="D39" i="34"/>
  <c r="G112" i="34"/>
  <c r="K159" i="34"/>
  <c r="E45" i="34"/>
  <c r="K112" i="34"/>
  <c r="K17" i="34"/>
  <c r="G87" i="34"/>
  <c r="D172" i="34"/>
  <c r="H17" i="34"/>
  <c r="J118" i="34"/>
  <c r="J107" i="34"/>
  <c r="E83" i="34"/>
  <c r="K51" i="34"/>
  <c r="E92" i="34"/>
  <c r="G157" i="34"/>
  <c r="J119" i="34"/>
  <c r="G68" i="34"/>
  <c r="E57" i="34"/>
  <c r="K167" i="34"/>
  <c r="D41" i="34"/>
  <c r="D69" i="34"/>
  <c r="D86" i="34"/>
  <c r="H42" i="34"/>
  <c r="J161" i="34"/>
  <c r="G37" i="34"/>
  <c r="H98" i="34"/>
  <c r="H145" i="34"/>
  <c r="G122" i="34"/>
  <c r="E143" i="34"/>
  <c r="H133" i="34"/>
  <c r="G110" i="34"/>
  <c r="D135" i="34"/>
  <c r="J33" i="34"/>
  <c r="K148" i="34"/>
  <c r="D29" i="34"/>
  <c r="K115" i="34"/>
  <c r="G146" i="34"/>
  <c r="K50" i="34"/>
  <c r="K117" i="34"/>
  <c r="J101" i="34"/>
  <c r="K48" i="34"/>
  <c r="G165" i="34"/>
  <c r="D77" i="34"/>
  <c r="E91" i="34"/>
  <c r="E130" i="34"/>
  <c r="D44" i="34"/>
  <c r="H130" i="34"/>
  <c r="H80" i="34"/>
  <c r="D51" i="34"/>
  <c r="G151" i="34"/>
  <c r="D164" i="34"/>
  <c r="K106" i="34"/>
  <c r="D99" i="34"/>
  <c r="K33" i="34"/>
  <c r="G76" i="34"/>
  <c r="K39" i="34"/>
  <c r="J19" i="34"/>
  <c r="D110" i="34"/>
  <c r="G14" i="34"/>
  <c r="D24" i="32"/>
  <c r="D33" i="34"/>
  <c r="G36" i="34"/>
  <c r="K156" i="34"/>
  <c r="D37" i="34"/>
  <c r="H38" i="34"/>
  <c r="H164" i="34"/>
  <c r="H114" i="34"/>
  <c r="D139" i="34"/>
  <c r="K66" i="34"/>
  <c r="H97" i="34"/>
  <c r="J74" i="34"/>
  <c r="J124" i="34"/>
  <c r="D45" i="34"/>
  <c r="D100" i="34"/>
  <c r="J166" i="34"/>
  <c r="D122" i="34"/>
  <c r="K91" i="34"/>
  <c r="J133" i="34"/>
  <c r="H110" i="34"/>
  <c r="H164" i="35"/>
  <c r="N118" i="35"/>
  <c r="E71" i="33"/>
  <c r="D108" i="32"/>
  <c r="E61" i="34"/>
  <c r="J122" i="34"/>
  <c r="G100" i="34"/>
  <c r="J11" i="34"/>
  <c r="J98" i="34"/>
  <c r="J132" i="34"/>
  <c r="H14" i="34"/>
  <c r="G27" i="34"/>
  <c r="G46" i="34"/>
  <c r="H150" i="34"/>
  <c r="E155" i="34"/>
  <c r="J146" i="34"/>
  <c r="J131" i="34"/>
  <c r="K84" i="34"/>
  <c r="E65" i="34"/>
  <c r="K38" i="34"/>
  <c r="J80" i="34"/>
  <c r="K87" i="34"/>
  <c r="H43" i="34"/>
  <c r="H142" i="34"/>
  <c r="G19" i="34"/>
  <c r="K75" i="34"/>
  <c r="G9" i="34"/>
  <c r="E152" i="34"/>
  <c r="G18" i="34"/>
  <c r="D54" i="34"/>
  <c r="K98" i="34"/>
  <c r="K90" i="34"/>
  <c r="H151" i="34"/>
  <c r="H55" i="34"/>
  <c r="D130" i="34"/>
  <c r="G116" i="34"/>
  <c r="K118" i="34"/>
  <c r="J76" i="34"/>
  <c r="E66" i="34"/>
  <c r="J31" i="34"/>
  <c r="E119" i="34"/>
  <c r="D17" i="34"/>
  <c r="H83" i="34"/>
  <c r="H35" i="34"/>
  <c r="G80" i="34"/>
  <c r="E141" i="34"/>
  <c r="H68" i="34"/>
  <c r="H16" i="34"/>
  <c r="G31" i="34"/>
  <c r="J130" i="34"/>
  <c r="H25" i="34"/>
  <c r="K62" i="34"/>
  <c r="H85" i="34"/>
  <c r="D93" i="34"/>
  <c r="J69" i="34"/>
  <c r="K32" i="34"/>
  <c r="E104" i="34"/>
  <c r="K29" i="34"/>
  <c r="D171" i="34"/>
  <c r="E132" i="34"/>
  <c r="G134" i="34"/>
  <c r="H26" i="34"/>
  <c r="H125" i="34"/>
  <c r="E62" i="34"/>
  <c r="K16" i="34"/>
  <c r="G74" i="34"/>
  <c r="D131" i="34"/>
  <c r="D108" i="34"/>
  <c r="H18" i="34"/>
  <c r="K146" i="34"/>
  <c r="D16" i="34"/>
  <c r="D143" i="34"/>
  <c r="G45" i="34"/>
  <c r="D19" i="34"/>
  <c r="H139" i="34"/>
  <c r="D161" i="34"/>
  <c r="H165" i="34"/>
  <c r="G104" i="34"/>
  <c r="J50" i="34"/>
  <c r="H54" i="34"/>
  <c r="K57" i="34"/>
  <c r="H171" i="34"/>
  <c r="J44" i="34"/>
  <c r="J165" i="34"/>
  <c r="H154" i="34"/>
  <c r="H62" i="34"/>
  <c r="J113" i="34"/>
  <c r="D165" i="34"/>
  <c r="K138" i="34"/>
  <c r="K35" i="34"/>
  <c r="J67" i="34"/>
  <c r="J87" i="34"/>
  <c r="K65" i="34"/>
  <c r="H27" i="34"/>
  <c r="D58" i="34"/>
  <c r="K58" i="34"/>
  <c r="K36" i="34"/>
  <c r="K109" i="34"/>
  <c r="E95" i="34"/>
  <c r="K74" i="34"/>
  <c r="J27" i="34"/>
  <c r="J35" i="34"/>
  <c r="K70" i="34"/>
  <c r="J46" i="34"/>
  <c r="K155" i="34"/>
  <c r="H140" i="34"/>
  <c r="D9" i="34"/>
  <c r="J86" i="34"/>
  <c r="G158" i="34"/>
  <c r="G75" i="34"/>
  <c r="K100" i="34"/>
  <c r="J152" i="34"/>
  <c r="H93" i="34"/>
  <c r="D174" i="34"/>
  <c r="J105" i="34"/>
  <c r="H72" i="34"/>
  <c r="H36" i="34"/>
  <c r="H135" i="34"/>
  <c r="K46" i="34"/>
  <c r="K158" i="34"/>
  <c r="H124" i="34"/>
  <c r="E110" i="34"/>
  <c r="J42" i="34"/>
  <c r="J126" i="34"/>
  <c r="K86" i="34"/>
  <c r="K130" i="34"/>
  <c r="H155" i="34"/>
  <c r="E167" i="34"/>
  <c r="H109" i="34"/>
  <c r="J153" i="34"/>
  <c r="E86" i="34"/>
  <c r="E23" i="34"/>
  <c r="J125" i="34"/>
  <c r="K15" i="34"/>
  <c r="G84" i="34"/>
  <c r="E170" i="34"/>
  <c r="G58" i="34"/>
  <c r="J45" i="34"/>
  <c r="K53" i="34"/>
  <c r="K171" i="34"/>
  <c r="H94" i="34"/>
  <c r="E72" i="34"/>
  <c r="E149" i="34"/>
  <c r="J100" i="34"/>
  <c r="E138" i="34"/>
  <c r="G94" i="34"/>
  <c r="G79" i="34"/>
  <c r="K68" i="34"/>
  <c r="G43" i="34"/>
  <c r="J158" i="34"/>
  <c r="H86" i="34"/>
  <c r="E173" i="34"/>
  <c r="H58" i="34"/>
  <c r="G65" i="34"/>
  <c r="E20" i="34"/>
  <c r="D57" i="34"/>
  <c r="J116" i="34"/>
  <c r="J85" i="34"/>
  <c r="G67" i="34"/>
  <c r="J78" i="34"/>
  <c r="K172" i="34"/>
  <c r="J20" i="34"/>
  <c r="H132" i="34"/>
  <c r="H137" i="34"/>
  <c r="D65" i="34"/>
  <c r="G171" i="34"/>
  <c r="G39" i="34"/>
  <c r="H75" i="34"/>
  <c r="E75" i="34"/>
  <c r="K140" i="34"/>
  <c r="E79" i="34"/>
  <c r="H119" i="34"/>
  <c r="J32" i="34"/>
  <c r="J168" i="34"/>
  <c r="H57" i="34"/>
  <c r="G163" i="34"/>
  <c r="H113" i="34"/>
  <c r="E87" i="34"/>
  <c r="D73" i="34"/>
  <c r="E122" i="34"/>
  <c r="H70" i="34"/>
  <c r="G139" i="34"/>
  <c r="G102" i="34"/>
  <c r="E56" i="34"/>
  <c r="J174" i="34"/>
  <c r="D94" i="34"/>
  <c r="H81" i="34"/>
  <c r="D81" i="34"/>
  <c r="D59" i="34"/>
  <c r="E102" i="34"/>
  <c r="D97" i="34"/>
  <c r="K102" i="34"/>
  <c r="G34" i="34"/>
  <c r="K160" i="34"/>
  <c r="K95" i="34"/>
  <c r="J51" i="34"/>
  <c r="D144" i="34"/>
  <c r="D85" i="34"/>
  <c r="E11" i="34"/>
  <c r="E162" i="34"/>
  <c r="D150" i="34"/>
  <c r="K59" i="34"/>
  <c r="K42" i="34"/>
  <c r="J123" i="34"/>
  <c r="D78" i="34"/>
  <c r="G95" i="34"/>
  <c r="H123" i="34"/>
  <c r="H111" i="34"/>
  <c r="D120" i="34"/>
  <c r="H41" i="34"/>
  <c r="D159" i="34"/>
  <c r="J155" i="34"/>
  <c r="K43" i="34"/>
  <c r="K82" i="34"/>
  <c r="J89" i="34"/>
  <c r="D112" i="34"/>
  <c r="H31" i="34"/>
  <c r="E113" i="34"/>
  <c r="E129" i="34"/>
  <c r="E68" i="34"/>
  <c r="G129" i="34"/>
  <c r="K142" i="34"/>
  <c r="E142" i="34"/>
  <c r="G105" i="34"/>
  <c r="G96" i="34"/>
  <c r="H69" i="34"/>
  <c r="G150" i="34"/>
  <c r="E154" i="34"/>
  <c r="J94" i="34"/>
  <c r="D91" i="34"/>
  <c r="E50" i="34"/>
  <c r="J72" i="34"/>
  <c r="J15" i="34"/>
  <c r="J114" i="34"/>
  <c r="G42" i="34"/>
  <c r="G162" i="34"/>
  <c r="J97" i="34"/>
  <c r="K67" i="34"/>
  <c r="J23" i="34"/>
  <c r="E139" i="34"/>
  <c r="E30" i="34"/>
  <c r="D114" i="34"/>
  <c r="G135" i="34"/>
  <c r="E158" i="34"/>
  <c r="J61" i="34"/>
  <c r="H170" i="34"/>
  <c r="G85" i="34"/>
  <c r="D49" i="34"/>
  <c r="H52" i="34"/>
  <c r="J144" i="34"/>
  <c r="H45" i="34"/>
  <c r="L68" i="35"/>
  <c r="O53" i="35"/>
  <c r="K129" i="31"/>
  <c r="K13" i="34"/>
  <c r="E111" i="34"/>
  <c r="J55" i="34"/>
  <c r="K30" i="34"/>
  <c r="H12" i="34"/>
  <c r="D61" i="34"/>
  <c r="G83" i="34"/>
  <c r="D167" i="34"/>
  <c r="J79" i="34"/>
  <c r="E59" i="34"/>
  <c r="H51" i="34"/>
  <c r="D31" i="34"/>
  <c r="K97" i="34"/>
  <c r="G111" i="34"/>
  <c r="G123" i="34"/>
  <c r="H163" i="34"/>
  <c r="G117" i="34"/>
  <c r="G133" i="34"/>
  <c r="K125" i="34"/>
  <c r="E40" i="34"/>
  <c r="K143" i="34"/>
  <c r="E127" i="34"/>
  <c r="G172" i="34"/>
  <c r="E108" i="34"/>
  <c r="E81" i="34"/>
  <c r="K123" i="34"/>
  <c r="H84" i="34"/>
  <c r="E55" i="34"/>
  <c r="D103" i="34"/>
  <c r="G41" i="34"/>
  <c r="G16" i="34"/>
  <c r="K152" i="34"/>
  <c r="K79" i="34"/>
  <c r="G15" i="34"/>
  <c r="J111" i="34"/>
  <c r="D71" i="34"/>
  <c r="K113" i="34"/>
  <c r="G145" i="34"/>
  <c r="J173" i="34"/>
  <c r="E94" i="34"/>
  <c r="E115" i="34"/>
  <c r="E89" i="34"/>
  <c r="E46" i="34"/>
  <c r="K114" i="34"/>
  <c r="H71" i="34"/>
  <c r="H146" i="34"/>
  <c r="D32" i="34"/>
  <c r="E48" i="34"/>
  <c r="D43" i="34"/>
  <c r="D134" i="34"/>
  <c r="H53" i="34"/>
  <c r="D55" i="34"/>
  <c r="G54" i="34"/>
  <c r="D169" i="34"/>
  <c r="H74" i="34"/>
  <c r="H141" i="34"/>
  <c r="D60" i="34"/>
  <c r="J147" i="34"/>
  <c r="D28" i="34"/>
  <c r="J150" i="34"/>
  <c r="E24" i="34"/>
  <c r="J73" i="34"/>
  <c r="H88" i="34"/>
  <c r="D23" i="34"/>
  <c r="K151" i="34"/>
  <c r="D46" i="34"/>
  <c r="D126" i="34"/>
  <c r="D151" i="34"/>
  <c r="J39" i="34"/>
  <c r="E39" i="34"/>
  <c r="J164" i="34"/>
  <c r="E16" i="34"/>
  <c r="G99" i="34"/>
  <c r="H143" i="34"/>
  <c r="J117" i="34"/>
  <c r="K9" i="34"/>
  <c r="E49" i="34"/>
  <c r="E29" i="34"/>
  <c r="E35" i="34"/>
  <c r="D74" i="34"/>
  <c r="K78" i="34"/>
  <c r="H166" i="34"/>
  <c r="J47" i="34"/>
  <c r="G82" i="34"/>
  <c r="G56" i="34"/>
  <c r="D157" i="34"/>
  <c r="G35" i="34"/>
  <c r="E74" i="34"/>
  <c r="H116" i="34"/>
  <c r="D113" i="34"/>
  <c r="E84" i="34"/>
  <c r="K19" i="34"/>
  <c r="D125" i="34"/>
  <c r="J92" i="34"/>
  <c r="E145" i="34"/>
  <c r="K80" i="34"/>
  <c r="E96" i="34"/>
  <c r="G12" i="34"/>
  <c r="J127" i="34"/>
  <c r="D145" i="34"/>
  <c r="D173" i="34"/>
  <c r="H167" i="34"/>
  <c r="J52" i="34"/>
  <c r="J135" i="34"/>
  <c r="D148" i="34"/>
  <c r="J129" i="34"/>
  <c r="G109" i="34"/>
  <c r="H34" i="34"/>
  <c r="G120" i="34"/>
  <c r="K99" i="34"/>
  <c r="D92" i="34"/>
  <c r="E126" i="34"/>
  <c r="E160" i="34"/>
  <c r="E13" i="34"/>
  <c r="K132" i="34"/>
  <c r="G13" i="34"/>
  <c r="H9" i="34"/>
  <c r="H153" i="34"/>
  <c r="G152" i="34"/>
  <c r="E78" i="34"/>
  <c r="D53" i="34"/>
  <c r="E140" i="34"/>
  <c r="K25" i="34"/>
  <c r="M57" i="35"/>
  <c r="D94" i="35"/>
  <c r="H173" i="33"/>
  <c r="D101" i="35"/>
  <c r="G101" i="34"/>
  <c r="G144" i="34"/>
  <c r="H87" i="34"/>
  <c r="H120" i="34"/>
  <c r="E172" i="34"/>
  <c r="D29" i="33"/>
  <c r="G51" i="34"/>
  <c r="D156" i="34"/>
  <c r="K89" i="34"/>
  <c r="G33" i="34"/>
  <c r="E103" i="34"/>
  <c r="D50" i="34"/>
  <c r="K88" i="34"/>
  <c r="J120" i="34"/>
  <c r="H78" i="34"/>
  <c r="K93" i="34"/>
  <c r="E124" i="34"/>
  <c r="J134" i="34"/>
  <c r="K56" i="34"/>
  <c r="H77" i="34"/>
  <c r="J170" i="34"/>
  <c r="H48" i="34"/>
  <c r="H61" i="34"/>
  <c r="K14" i="34"/>
  <c r="G108" i="34"/>
  <c r="H11" i="34"/>
  <c r="E58" i="34"/>
  <c r="D21" i="34"/>
  <c r="H118" i="34"/>
  <c r="D52" i="34"/>
  <c r="G81" i="34"/>
  <c r="G69" i="34"/>
  <c r="K28" i="34"/>
  <c r="D109" i="34"/>
  <c r="H159" i="34"/>
  <c r="G78" i="34"/>
  <c r="G113" i="34"/>
  <c r="H158" i="34"/>
  <c r="E34" i="34"/>
  <c r="G107" i="34"/>
  <c r="E114" i="34"/>
  <c r="E27" i="34"/>
  <c r="H23" i="34"/>
  <c r="G61" i="34"/>
  <c r="H67" i="34"/>
  <c r="H29" i="34"/>
  <c r="H100" i="34"/>
  <c r="G161" i="34"/>
  <c r="H152" i="34"/>
  <c r="K23" i="34"/>
  <c r="E54" i="34"/>
  <c r="E21" i="34"/>
  <c r="J49" i="34"/>
  <c r="D12" i="34"/>
  <c r="K47" i="34"/>
  <c r="G26" i="34"/>
  <c r="G159" i="34"/>
  <c r="H162" i="34"/>
  <c r="G40" i="34"/>
  <c r="G126" i="34"/>
  <c r="D154" i="34"/>
  <c r="J16" i="34"/>
  <c r="I156" i="35"/>
  <c r="K54" i="33"/>
  <c r="G106" i="33"/>
  <c r="F77" i="35"/>
  <c r="O108" i="35"/>
  <c r="J167" i="33"/>
  <c r="L70" i="35"/>
  <c r="O116" i="35"/>
  <c r="H77" i="35"/>
  <c r="D41" i="32"/>
  <c r="H130" i="31"/>
  <c r="K155" i="35"/>
  <c r="M85" i="33"/>
  <c r="G46" i="33"/>
  <c r="E49" i="35"/>
  <c r="P133" i="35"/>
  <c r="D153" i="35"/>
  <c r="H96" i="35"/>
  <c r="P109" i="35"/>
  <c r="H44" i="35"/>
  <c r="H65" i="35"/>
  <c r="H172" i="31"/>
  <c r="G49" i="35"/>
  <c r="P98" i="35"/>
  <c r="P64" i="35"/>
  <c r="F57" i="35"/>
  <c r="L139" i="35"/>
  <c r="F50" i="35"/>
  <c r="H157" i="35"/>
  <c r="E22" i="31"/>
  <c r="E165" i="33"/>
  <c r="F39" i="35"/>
  <c r="P146" i="35"/>
  <c r="L27" i="35"/>
  <c r="G99" i="31"/>
  <c r="H68" i="35"/>
  <c r="G154" i="35"/>
  <c r="N111" i="35"/>
  <c r="L105" i="35"/>
  <c r="D88" i="35"/>
  <c r="D145" i="35"/>
  <c r="E103" i="35"/>
  <c r="K70" i="32"/>
  <c r="G94" i="32"/>
  <c r="K151" i="35"/>
  <c r="M33" i="33"/>
  <c r="M31" i="35"/>
  <c r="G71" i="35"/>
  <c r="M113" i="33"/>
  <c r="E168" i="32"/>
  <c r="D167" i="33"/>
  <c r="D116" i="31"/>
  <c r="F160" i="35"/>
  <c r="G43" i="35"/>
  <c r="I87" i="35"/>
  <c r="G172" i="35"/>
  <c r="E95" i="35"/>
  <c r="L94" i="35"/>
  <c r="P86" i="35"/>
  <c r="K25" i="35"/>
  <c r="D138" i="35"/>
  <c r="G78" i="35"/>
  <c r="F17" i="35"/>
  <c r="H159" i="33"/>
  <c r="P167" i="35"/>
  <c r="H30" i="34"/>
  <c r="E136" i="34"/>
  <c r="E147" i="34"/>
  <c r="G38" i="34"/>
  <c r="H161" i="34"/>
  <c r="E128" i="34"/>
  <c r="G49" i="34"/>
  <c r="H28" i="34"/>
  <c r="E125" i="34"/>
  <c r="E153" i="34"/>
  <c r="G168" i="34"/>
  <c r="E144" i="34"/>
  <c r="E148" i="34"/>
  <c r="K121" i="34"/>
  <c r="J34" i="34"/>
  <c r="G118" i="34"/>
  <c r="G93" i="34"/>
  <c r="D82" i="34"/>
  <c r="D170" i="34"/>
  <c r="H102" i="34"/>
  <c r="K127" i="34"/>
  <c r="D115" i="34"/>
  <c r="E15" i="34"/>
  <c r="E163" i="34"/>
  <c r="K119" i="34"/>
  <c r="J141" i="34"/>
  <c r="J64" i="34"/>
  <c r="E41" i="34"/>
  <c r="E137" i="34"/>
  <c r="G106" i="34"/>
  <c r="J115" i="34"/>
  <c r="G141" i="34"/>
  <c r="J154" i="34"/>
  <c r="J38" i="34"/>
  <c r="J172" i="34"/>
  <c r="D107" i="34"/>
  <c r="H144" i="34"/>
  <c r="H56" i="34"/>
  <c r="K135" i="34"/>
  <c r="J25" i="34"/>
  <c r="K139" i="34"/>
  <c r="D26" i="34"/>
  <c r="H147" i="34"/>
  <c r="J151" i="34"/>
  <c r="G128" i="34"/>
  <c r="G21" i="34"/>
  <c r="H174" i="34"/>
  <c r="G53" i="34"/>
  <c r="K85" i="34"/>
  <c r="D36" i="34"/>
  <c r="E76" i="34"/>
  <c r="D136" i="34"/>
  <c r="K153" i="34"/>
  <c r="D121" i="34"/>
  <c r="E77" i="34"/>
  <c r="G164" i="34"/>
  <c r="G60" i="34"/>
  <c r="J48" i="34"/>
  <c r="J66" i="34"/>
  <c r="H136" i="34"/>
  <c r="J171" i="34"/>
  <c r="K49" i="34"/>
  <c r="H8" i="35"/>
  <c r="H126" i="35"/>
  <c r="D135" i="33"/>
  <c r="N143" i="35"/>
  <c r="M46" i="35"/>
  <c r="J172" i="33"/>
  <c r="N55" i="35"/>
  <c r="P165" i="35"/>
  <c r="J87" i="32"/>
  <c r="I110" i="35"/>
  <c r="E51" i="33"/>
  <c r="O154" i="35"/>
  <c r="D127" i="32"/>
  <c r="K114" i="32"/>
  <c r="G137" i="33"/>
  <c r="D23" i="35"/>
  <c r="P52" i="35"/>
  <c r="E117" i="35"/>
  <c r="H16" i="35"/>
  <c r="I27" i="35"/>
  <c r="M26" i="33"/>
  <c r="I55" i="35"/>
  <c r="M102" i="33"/>
  <c r="N40" i="35"/>
  <c r="N109" i="35"/>
  <c r="I168" i="35"/>
  <c r="E138" i="32"/>
  <c r="I38" i="35"/>
  <c r="D158" i="33"/>
  <c r="P135" i="35"/>
  <c r="F169" i="35"/>
  <c r="H83" i="32"/>
  <c r="K161" i="35"/>
  <c r="E169" i="33"/>
  <c r="H89" i="33"/>
  <c r="K37" i="33"/>
  <c r="P70" i="35"/>
  <c r="E139" i="35"/>
  <c r="H30" i="35"/>
  <c r="L125" i="35"/>
  <c r="P95" i="35"/>
  <c r="G112" i="33"/>
  <c r="I62" i="35"/>
  <c r="K79" i="35"/>
  <c r="G109" i="33"/>
  <c r="E149" i="35"/>
  <c r="D44" i="33"/>
  <c r="M104" i="35"/>
  <c r="G125" i="35"/>
  <c r="N19" i="35"/>
  <c r="F172" i="35"/>
  <c r="H119" i="35"/>
  <c r="I161" i="35"/>
  <c r="M138" i="33"/>
  <c r="K165" i="32"/>
  <c r="I23" i="35"/>
  <c r="F87" i="35"/>
  <c r="L160" i="35"/>
  <c r="M45" i="35"/>
  <c r="L69" i="35"/>
  <c r="M98" i="35"/>
  <c r="L104" i="35"/>
  <c r="H146" i="35"/>
  <c r="D109" i="33"/>
  <c r="G16" i="35"/>
  <c r="G23" i="34"/>
  <c r="J57" i="34"/>
  <c r="D158" i="34"/>
  <c r="D133" i="34"/>
  <c r="K166" i="34"/>
  <c r="G86" i="34"/>
  <c r="D66" i="34"/>
  <c r="J156" i="34"/>
  <c r="J63" i="34"/>
  <c r="H103" i="34"/>
  <c r="E47" i="34"/>
  <c r="D24" i="34"/>
  <c r="D116" i="34"/>
  <c r="G167" i="34"/>
  <c r="K164" i="34"/>
  <c r="H108" i="34"/>
  <c r="E90" i="34"/>
  <c r="H115" i="34"/>
  <c r="G125" i="34"/>
  <c r="H73" i="34"/>
  <c r="K83" i="34"/>
  <c r="J169" i="34"/>
  <c r="K26" i="34"/>
  <c r="E9" i="34"/>
  <c r="E17" i="34"/>
  <c r="K18" i="34"/>
  <c r="D63" i="34"/>
  <c r="G24" i="34"/>
  <c r="K72" i="34"/>
  <c r="H32" i="34"/>
  <c r="E157" i="34"/>
  <c r="D22" i="35"/>
  <c r="E135" i="34"/>
  <c r="J9" i="34"/>
  <c r="J36" i="34"/>
  <c r="G63" i="34"/>
  <c r="E166" i="34"/>
  <c r="D152" i="34"/>
  <c r="K124" i="34"/>
  <c r="J149" i="34"/>
  <c r="E165" i="34"/>
  <c r="E174" i="34"/>
  <c r="H105" i="34"/>
  <c r="J110" i="34"/>
  <c r="J160" i="34"/>
  <c r="G62" i="34"/>
  <c r="H156" i="34"/>
  <c r="G127" i="34"/>
  <c r="D84" i="34"/>
  <c r="E99" i="34"/>
  <c r="G130" i="34"/>
  <c r="E52" i="34"/>
  <c r="J112" i="34"/>
  <c r="D132" i="34"/>
  <c r="G47" i="34"/>
  <c r="J43" i="34"/>
  <c r="K44" i="34"/>
  <c r="E121" i="34"/>
  <c r="E12" i="34"/>
  <c r="G98" i="34"/>
  <c r="D160" i="34"/>
  <c r="G166" i="34"/>
  <c r="N133" i="35"/>
  <c r="K112" i="35"/>
  <c r="G146" i="33"/>
  <c r="O92" i="35"/>
  <c r="G127" i="33"/>
  <c r="F127" i="35"/>
  <c r="O157" i="35"/>
  <c r="E60" i="35"/>
  <c r="N151" i="35"/>
  <c r="O49" i="35"/>
  <c r="P171" i="35"/>
  <c r="N121" i="35"/>
  <c r="J135" i="32"/>
  <c r="J142" i="33"/>
  <c r="M69" i="35"/>
  <c r="K90" i="33"/>
  <c r="H62" i="33"/>
  <c r="F15" i="35"/>
  <c r="O13" i="35"/>
  <c r="M133" i="35"/>
  <c r="G173" i="33"/>
  <c r="M22" i="33"/>
  <c r="L95" i="35"/>
  <c r="K152" i="35"/>
  <c r="D58" i="35"/>
  <c r="O62" i="35"/>
  <c r="P112" i="35"/>
  <c r="G170" i="35"/>
  <c r="J34" i="31"/>
  <c r="M148" i="35"/>
  <c r="L165" i="35"/>
  <c r="N79" i="35"/>
  <c r="H140" i="33"/>
  <c r="D56" i="33"/>
  <c r="G121" i="32"/>
  <c r="F88" i="35"/>
  <c r="D70" i="34"/>
  <c r="K137" i="34"/>
  <c r="D87" i="34"/>
  <c r="E18" i="34"/>
  <c r="K11" i="34"/>
  <c r="G169" i="34"/>
  <c r="E63" i="34"/>
  <c r="G103" i="34"/>
  <c r="J136" i="34"/>
  <c r="H96" i="34"/>
  <c r="E101" i="34"/>
  <c r="E14" i="34"/>
  <c r="K150" i="34"/>
  <c r="G140" i="34"/>
  <c r="G153" i="34"/>
  <c r="E33" i="34"/>
  <c r="D64" i="34"/>
  <c r="E161" i="34"/>
  <c r="E38" i="34"/>
  <c r="H66" i="34"/>
  <c r="H65" i="34"/>
  <c r="G91" i="34"/>
  <c r="K12" i="34"/>
  <c r="D137" i="34"/>
  <c r="H104" i="34"/>
  <c r="H13" i="34"/>
  <c r="K134" i="34"/>
  <c r="G17" i="34"/>
  <c r="K163" i="34"/>
  <c r="J91" i="34"/>
  <c r="G77" i="34"/>
  <c r="H49" i="34"/>
  <c r="E118" i="34"/>
  <c r="G121" i="34"/>
  <c r="J84" i="34"/>
  <c r="G92" i="34"/>
  <c r="K52" i="34"/>
  <c r="D88" i="34"/>
  <c r="K162" i="34"/>
  <c r="H44" i="34"/>
  <c r="D62" i="34"/>
  <c r="K73" i="34"/>
  <c r="G124" i="34"/>
  <c r="D168" i="34"/>
  <c r="D153" i="34"/>
  <c r="K20" i="34"/>
  <c r="J162" i="34"/>
  <c r="G154" i="34"/>
  <c r="D163" i="34"/>
  <c r="D14" i="34"/>
  <c r="D89" i="34"/>
  <c r="D98" i="34"/>
  <c r="E60" i="34"/>
  <c r="D101" i="34"/>
  <c r="D95" i="34"/>
  <c r="H89" i="34"/>
  <c r="H149" i="34"/>
  <c r="G147" i="34"/>
  <c r="H121" i="34"/>
  <c r="J59" i="34"/>
  <c r="J26" i="34"/>
  <c r="O36" i="35"/>
  <c r="E140" i="33"/>
  <c r="G161" i="35"/>
  <c r="F90" i="35"/>
  <c r="J93" i="33"/>
  <c r="K120" i="35"/>
  <c r="E39" i="35"/>
  <c r="O25" i="35"/>
  <c r="K173" i="35"/>
  <c r="N100" i="35"/>
  <c r="P92" i="35"/>
  <c r="N134" i="35"/>
  <c r="K93" i="35"/>
  <c r="D67" i="33"/>
  <c r="J54" i="33"/>
  <c r="P91" i="35"/>
  <c r="P20" i="35"/>
  <c r="D168" i="35"/>
  <c r="D102" i="35"/>
  <c r="E156" i="35"/>
  <c r="K66" i="33"/>
  <c r="P15" i="35"/>
  <c r="O23" i="35"/>
  <c r="H129" i="35"/>
  <c r="J11" i="32"/>
  <c r="D76" i="33"/>
  <c r="E82" i="35"/>
  <c r="O137" i="35"/>
  <c r="I116" i="35"/>
  <c r="M153" i="33"/>
  <c r="D158" i="35"/>
  <c r="H156" i="35"/>
  <c r="L116" i="35"/>
  <c r="E95" i="33"/>
  <c r="J19" i="33"/>
  <c r="G13" i="32"/>
  <c r="E157" i="33"/>
  <c r="J20" i="33"/>
  <c r="M149" i="33"/>
  <c r="H160" i="35"/>
  <c r="P46" i="35"/>
  <c r="H170" i="35"/>
  <c r="E68" i="35"/>
  <c r="N102" i="35"/>
  <c r="P120" i="35"/>
  <c r="O79" i="35"/>
  <c r="D71" i="35"/>
  <c r="H129" i="33"/>
  <c r="I150" i="35"/>
  <c r="L122" i="35"/>
  <c r="G75" i="35"/>
  <c r="I8" i="35"/>
  <c r="H29" i="35"/>
  <c r="O76" i="35"/>
  <c r="D148" i="33"/>
  <c r="E151" i="35"/>
  <c r="P152" i="35"/>
  <c r="G168" i="33"/>
  <c r="G86" i="33"/>
  <c r="F139" i="35"/>
  <c r="L85" i="35"/>
  <c r="G15" i="32"/>
  <c r="D68" i="32"/>
  <c r="J78" i="33"/>
  <c r="H138" i="35"/>
  <c r="H84" i="35"/>
  <c r="J145" i="34"/>
  <c r="D15" i="34"/>
  <c r="D105" i="34"/>
  <c r="G32" i="34"/>
  <c r="J70" i="34"/>
  <c r="K104" i="34"/>
  <c r="J138" i="34"/>
  <c r="J60" i="34"/>
  <c r="H79" i="34"/>
  <c r="J12" i="34"/>
  <c r="K63" i="34"/>
  <c r="K61" i="34"/>
  <c r="D72" i="34"/>
  <c r="K173" i="34"/>
  <c r="J90" i="34"/>
  <c r="G70" i="34"/>
  <c r="K34" i="34"/>
  <c r="D128" i="34"/>
  <c r="E146" i="34"/>
  <c r="G89" i="34"/>
  <c r="E71" i="34"/>
  <c r="J18" i="34"/>
  <c r="J108" i="34"/>
  <c r="D47" i="34"/>
  <c r="H173" i="34"/>
  <c r="H117" i="34"/>
  <c r="D119" i="34"/>
  <c r="J137" i="34"/>
  <c r="D56" i="34"/>
  <c r="H95" i="34"/>
  <c r="D96" i="34"/>
  <c r="G89" i="33"/>
  <c r="H38" i="35"/>
  <c r="O134" i="35"/>
  <c r="E107" i="35"/>
  <c r="N58" i="35"/>
  <c r="N49" i="35"/>
  <c r="E12" i="35"/>
  <c r="O34" i="35"/>
  <c r="J150" i="31"/>
  <c r="G142" i="35"/>
  <c r="E48" i="35"/>
  <c r="I20" i="35"/>
  <c r="M55" i="33"/>
  <c r="H159" i="35"/>
  <c r="I36" i="35"/>
  <c r="G23" i="33"/>
  <c r="K101" i="33"/>
  <c r="N119" i="35"/>
  <c r="D70" i="35"/>
  <c r="K169" i="35"/>
  <c r="I146" i="35"/>
  <c r="K19" i="33"/>
  <c r="H113" i="32"/>
  <c r="D171" i="35"/>
  <c r="I121" i="35"/>
  <c r="D30" i="32"/>
  <c r="M103" i="33"/>
  <c r="F143" i="35"/>
  <c r="G107" i="35"/>
  <c r="O93" i="35"/>
  <c r="L168" i="35"/>
  <c r="O138" i="35"/>
  <c r="F27" i="35"/>
  <c r="O168" i="35"/>
  <c r="D19" i="32"/>
  <c r="D16" i="35"/>
  <c r="O54" i="35"/>
  <c r="K149" i="35"/>
  <c r="H151" i="35"/>
  <c r="H108" i="35"/>
  <c r="P93" i="35"/>
  <c r="J18" i="33"/>
  <c r="E81" i="35"/>
  <c r="P130" i="35"/>
  <c r="J138" i="32"/>
  <c r="K51" i="33"/>
  <c r="K159" i="35"/>
  <c r="J157" i="33"/>
  <c r="I19" i="35"/>
  <c r="M81" i="35"/>
  <c r="L82" i="35"/>
  <c r="H46" i="35"/>
  <c r="G45" i="35"/>
  <c r="E87" i="35"/>
  <c r="E153" i="35"/>
  <c r="D113" i="35"/>
  <c r="O72" i="35"/>
  <c r="N115" i="35"/>
  <c r="P125" i="35"/>
  <c r="M127" i="33"/>
  <c r="M112" i="35"/>
  <c r="G70" i="32"/>
  <c r="G50" i="35"/>
  <c r="J95" i="33"/>
  <c r="L123" i="35"/>
  <c r="D92" i="33"/>
  <c r="H43" i="33"/>
  <c r="D77" i="32"/>
  <c r="J60" i="32"/>
  <c r="K10" i="33"/>
  <c r="N130" i="35"/>
  <c r="E124" i="33"/>
  <c r="H134" i="31"/>
  <c r="G104" i="32"/>
  <c r="D112" i="31"/>
  <c r="N51" i="35"/>
  <c r="I104" i="35"/>
  <c r="I126" i="35"/>
  <c r="F60" i="35"/>
  <c r="M165" i="35"/>
  <c r="H53" i="33"/>
  <c r="G65" i="35"/>
  <c r="L52" i="35"/>
  <c r="P107" i="35"/>
  <c r="F29" i="35"/>
  <c r="O88" i="35"/>
  <c r="D74" i="35"/>
  <c r="J78" i="31"/>
  <c r="O52" i="35"/>
  <c r="K147" i="33"/>
  <c r="M102" i="35"/>
  <c r="H106" i="35"/>
  <c r="H18" i="35"/>
  <c r="N167" i="35"/>
  <c r="E70" i="33"/>
  <c r="O96" i="35"/>
  <c r="K142" i="32"/>
  <c r="H142" i="31"/>
  <c r="D79" i="34"/>
  <c r="E80" i="34"/>
  <c r="H63" i="34"/>
  <c r="G143" i="34"/>
  <c r="K64" i="34"/>
  <c r="H64" i="34"/>
  <c r="D80" i="34"/>
  <c r="H60" i="34"/>
  <c r="G137" i="34"/>
  <c r="D141" i="34"/>
  <c r="K45" i="34"/>
  <c r="E73" i="34"/>
  <c r="J71" i="34"/>
  <c r="D124" i="34"/>
  <c r="H160" i="34"/>
  <c r="E150" i="34"/>
  <c r="J54" i="34"/>
  <c r="E123" i="34"/>
  <c r="K31" i="34"/>
  <c r="J77" i="34"/>
  <c r="D147" i="34"/>
  <c r="J62" i="34"/>
  <c r="D75" i="34"/>
  <c r="H112" i="34"/>
  <c r="H19" i="34"/>
  <c r="E70" i="34"/>
  <c r="H59" i="34"/>
  <c r="D83" i="34"/>
  <c r="J106" i="34"/>
  <c r="H33" i="34"/>
  <c r="K103" i="34"/>
  <c r="F149" i="35"/>
  <c r="N36" i="35"/>
  <c r="K64" i="35"/>
  <c r="D24" i="33"/>
  <c r="D136" i="35"/>
  <c r="H80" i="32"/>
  <c r="K24" i="35"/>
  <c r="L89" i="35"/>
  <c r="D66" i="35"/>
  <c r="N52" i="35"/>
  <c r="K50" i="35"/>
  <c r="D112" i="35"/>
  <c r="M129" i="33"/>
  <c r="I68" i="35"/>
  <c r="M166" i="33"/>
  <c r="E114" i="32"/>
  <c r="E96" i="35"/>
  <c r="N129" i="35"/>
  <c r="E78" i="35"/>
  <c r="F102" i="35"/>
  <c r="E52" i="32"/>
  <c r="G114" i="32"/>
  <c r="E23" i="33"/>
  <c r="K59" i="35"/>
  <c r="J173" i="31"/>
  <c r="I158" i="35"/>
  <c r="H56" i="35"/>
  <c r="L61" i="35"/>
  <c r="K165" i="35"/>
  <c r="M163" i="35"/>
  <c r="F8" i="35"/>
  <c r="I93" i="35"/>
  <c r="M39" i="35"/>
  <c r="M57" i="33"/>
  <c r="G51" i="35"/>
  <c r="G160" i="35"/>
  <c r="E120" i="33"/>
  <c r="I145" i="35"/>
  <c r="H109" i="35"/>
  <c r="J145" i="32"/>
  <c r="L16" i="35"/>
  <c r="M32" i="33"/>
  <c r="D108" i="33"/>
  <c r="F56" i="35"/>
  <c r="E50" i="31"/>
  <c r="E44" i="31"/>
  <c r="P161" i="35"/>
  <c r="F53" i="35"/>
  <c r="P24" i="35"/>
  <c r="F109" i="35"/>
  <c r="L34" i="35"/>
  <c r="L124" i="35"/>
  <c r="D73" i="35"/>
  <c r="M139" i="35"/>
  <c r="N92" i="35"/>
  <c r="I139" i="35"/>
  <c r="N148" i="35"/>
  <c r="D165" i="33"/>
  <c r="L41" i="35"/>
  <c r="O10" i="35"/>
  <c r="N56" i="35"/>
  <c r="D37" i="31"/>
  <c r="H42" i="35"/>
  <c r="H109" i="32"/>
  <c r="D149" i="31"/>
  <c r="D162" i="33"/>
  <c r="D163" i="33"/>
  <c r="H92" i="35"/>
  <c r="D17" i="33"/>
  <c r="E86" i="33"/>
  <c r="K47" i="31"/>
  <c r="H102" i="35"/>
  <c r="E143" i="35"/>
  <c r="H132" i="35"/>
  <c r="O30" i="35"/>
  <c r="F101" i="35"/>
  <c r="G171" i="33"/>
  <c r="K119" i="35"/>
  <c r="H136" i="33"/>
  <c r="M18" i="35"/>
  <c r="F97" i="35"/>
  <c r="K146" i="35"/>
  <c r="K130" i="33"/>
  <c r="D100" i="35"/>
  <c r="D165" i="35"/>
  <c r="O131" i="35"/>
  <c r="E62" i="33"/>
  <c r="I54" i="35"/>
  <c r="P166" i="35"/>
  <c r="D42" i="35"/>
  <c r="G171" i="35"/>
  <c r="K129" i="35"/>
  <c r="E168" i="31"/>
  <c r="O56" i="35"/>
  <c r="H18" i="33"/>
  <c r="G105" i="33"/>
  <c r="J28" i="34"/>
  <c r="G131" i="34"/>
  <c r="D11" i="34"/>
  <c r="D35" i="34"/>
  <c r="K120" i="34"/>
  <c r="K128" i="34"/>
  <c r="K105" i="34"/>
  <c r="D48" i="34"/>
  <c r="E44" i="34"/>
  <c r="H15" i="34"/>
  <c r="J88" i="34"/>
  <c r="E36" i="34"/>
  <c r="J109" i="34"/>
  <c r="H91" i="34"/>
  <c r="H157" i="34"/>
  <c r="K174" i="34"/>
  <c r="K161" i="34"/>
  <c r="J121" i="34"/>
  <c r="K37" i="34"/>
  <c r="K122" i="34"/>
  <c r="G138" i="34"/>
  <c r="E100" i="34"/>
  <c r="G119" i="34"/>
  <c r="E106" i="34"/>
  <c r="G97" i="34"/>
  <c r="G29" i="34"/>
  <c r="G44" i="34"/>
  <c r="K60" i="34"/>
  <c r="E28" i="34"/>
  <c r="D129" i="34"/>
  <c r="K92" i="34"/>
  <c r="G167" i="35"/>
  <c r="I172" i="35"/>
  <c r="K116" i="35"/>
  <c r="K156" i="32"/>
  <c r="F37" i="35"/>
  <c r="G68" i="35"/>
  <c r="N171" i="35"/>
  <c r="H61" i="32"/>
  <c r="P115" i="35"/>
  <c r="M122" i="35"/>
  <c r="O32" i="35"/>
  <c r="I42" i="35"/>
  <c r="G159" i="35"/>
  <c r="P113" i="35"/>
  <c r="D155" i="35"/>
  <c r="D139" i="35"/>
  <c r="H153" i="35"/>
  <c r="L92" i="35"/>
  <c r="E112" i="35"/>
  <c r="K55" i="33"/>
  <c r="O162" i="35"/>
  <c r="M44" i="35"/>
  <c r="P50" i="35"/>
  <c r="K124" i="35"/>
  <c r="D45" i="33"/>
  <c r="O58" i="35"/>
  <c r="I100" i="35"/>
  <c r="O173" i="35"/>
  <c r="G125" i="33"/>
  <c r="D72" i="33"/>
  <c r="D87" i="35"/>
  <c r="L57" i="35"/>
  <c r="H158" i="33"/>
  <c r="L38" i="35"/>
  <c r="M73" i="33"/>
  <c r="J160" i="33"/>
  <c r="O89" i="35"/>
  <c r="M62" i="35"/>
  <c r="K85" i="32"/>
  <c r="J115" i="32"/>
  <c r="F119" i="35"/>
  <c r="K110" i="32"/>
  <c r="J46" i="33"/>
  <c r="G109" i="31"/>
  <c r="E31" i="35"/>
  <c r="I13" i="35"/>
  <c r="I61" i="35"/>
  <c r="J45" i="33"/>
  <c r="K103" i="35"/>
  <c r="K11" i="33"/>
  <c r="D59" i="33"/>
  <c r="O172" i="35"/>
  <c r="M115" i="35"/>
  <c r="D10" i="33"/>
  <c r="G54" i="35"/>
  <c r="I70" i="35"/>
  <c r="O64" i="35"/>
  <c r="E165" i="32"/>
  <c r="I152" i="35"/>
  <c r="F130" i="35"/>
  <c r="D74" i="33"/>
  <c r="J59" i="32"/>
  <c r="D145" i="33"/>
  <c r="J112" i="32"/>
  <c r="G156" i="31"/>
  <c r="K81" i="32"/>
  <c r="G98" i="31"/>
  <c r="J65" i="32"/>
  <c r="F137" i="35"/>
  <c r="M42" i="33"/>
  <c r="G148" i="32"/>
  <c r="D73" i="33"/>
  <c r="K40" i="35"/>
  <c r="M99" i="33"/>
  <c r="G88" i="35"/>
  <c r="E105" i="33"/>
  <c r="D18" i="35"/>
  <c r="D144" i="35"/>
  <c r="E61" i="33"/>
  <c r="L50" i="35"/>
  <c r="E126" i="32"/>
  <c r="H99" i="35"/>
  <c r="K171" i="35"/>
  <c r="O160" i="35"/>
  <c r="K162" i="35"/>
  <c r="E125" i="35"/>
  <c r="E137" i="35"/>
  <c r="K50" i="33"/>
  <c r="F12" i="35"/>
  <c r="P90" i="35"/>
  <c r="O129" i="35"/>
  <c r="O12" i="35"/>
  <c r="N154" i="35"/>
  <c r="N107" i="35"/>
  <c r="M152" i="35"/>
  <c r="G88" i="34"/>
  <c r="H47" i="34"/>
  <c r="K168" i="34"/>
  <c r="H129" i="34"/>
  <c r="J95" i="34"/>
  <c r="J159" i="34"/>
  <c r="K169" i="34"/>
  <c r="E98" i="34"/>
  <c r="E53" i="34"/>
  <c r="K24" i="34"/>
  <c r="E159" i="34"/>
  <c r="J56" i="34"/>
  <c r="K144" i="34"/>
  <c r="E116" i="34"/>
  <c r="D146" i="34"/>
  <c r="K149" i="34"/>
  <c r="H131" i="34"/>
  <c r="D90" i="34"/>
  <c r="G173" i="34"/>
  <c r="E112" i="34"/>
  <c r="E151" i="34"/>
  <c r="J40" i="34"/>
  <c r="K111" i="34"/>
  <c r="E26" i="34"/>
  <c r="D155" i="34"/>
  <c r="E164" i="34"/>
  <c r="D42" i="34"/>
  <c r="H148" i="34"/>
  <c r="J103" i="34"/>
  <c r="J163" i="34"/>
  <c r="G149" i="34"/>
  <c r="F124" i="35"/>
  <c r="P68" i="35"/>
  <c r="I107" i="35"/>
  <c r="J137" i="33"/>
  <c r="E159" i="33"/>
  <c r="N113" i="35"/>
  <c r="P43" i="35"/>
  <c r="G13" i="33"/>
  <c r="N137" i="35"/>
  <c r="K60" i="33"/>
  <c r="K37" i="35"/>
  <c r="G37" i="35"/>
  <c r="L12" i="35"/>
  <c r="M144" i="35"/>
  <c r="K173" i="31"/>
  <c r="E141" i="32"/>
  <c r="H166" i="35"/>
  <c r="O8" i="35"/>
  <c r="K135" i="33"/>
  <c r="J74" i="33"/>
  <c r="H65" i="33"/>
  <c r="E58" i="33"/>
  <c r="M96" i="35"/>
  <c r="O169" i="35"/>
  <c r="M97" i="35"/>
  <c r="P169" i="35"/>
  <c r="G150" i="35"/>
  <c r="N153" i="35"/>
  <c r="K141" i="35"/>
  <c r="G87" i="35"/>
  <c r="E41" i="35"/>
  <c r="K169" i="32"/>
  <c r="E57" i="35"/>
  <c r="H98" i="35"/>
  <c r="G144" i="35"/>
  <c r="D166" i="31"/>
  <c r="K12" i="35"/>
  <c r="D163" i="35"/>
  <c r="E160" i="31"/>
  <c r="K102" i="32"/>
  <c r="H136" i="32"/>
  <c r="E132" i="35"/>
  <c r="D50" i="35"/>
  <c r="E52" i="35"/>
  <c r="F28" i="35"/>
  <c r="M36" i="33"/>
  <c r="H54" i="33"/>
  <c r="E161" i="35"/>
  <c r="P141" i="35"/>
  <c r="D135" i="35"/>
  <c r="M145" i="35"/>
  <c r="K47" i="33"/>
  <c r="G76" i="35"/>
  <c r="M47" i="35"/>
  <c r="L157" i="35"/>
  <c r="K143" i="35"/>
  <c r="N14" i="35"/>
  <c r="P149" i="35"/>
  <c r="I169" i="35"/>
  <c r="D95" i="33"/>
  <c r="J165" i="33"/>
  <c r="K108" i="33"/>
  <c r="D32" i="35"/>
  <c r="H135" i="33"/>
  <c r="J37" i="32"/>
  <c r="M72" i="33"/>
  <c r="N123" i="35"/>
  <c r="H69" i="35"/>
  <c r="D42" i="33"/>
  <c r="J39" i="32"/>
  <c r="D149" i="33"/>
  <c r="E102" i="35"/>
  <c r="H135" i="31"/>
  <c r="E109" i="32"/>
  <c r="H114" i="33"/>
  <c r="N98" i="35"/>
  <c r="N169" i="35"/>
  <c r="I11" i="35"/>
  <c r="L118" i="35"/>
  <c r="J104" i="33"/>
  <c r="L111" i="35"/>
  <c r="N95" i="35"/>
  <c r="N23" i="35"/>
  <c r="O118" i="35"/>
  <c r="O43" i="35"/>
  <c r="N78" i="35"/>
  <c r="H110" i="35"/>
  <c r="E75" i="35"/>
  <c r="O75" i="35"/>
  <c r="F22" i="35"/>
  <c r="E23" i="35"/>
  <c r="O130" i="35"/>
  <c r="H48" i="31"/>
  <c r="J89" i="33"/>
  <c r="E30" i="31"/>
  <c r="J158" i="32"/>
  <c r="J173" i="32"/>
  <c r="D81" i="31"/>
  <c r="G84" i="35"/>
  <c r="D102" i="34"/>
  <c r="G71" i="34"/>
  <c r="H101" i="34"/>
  <c r="H20" i="34"/>
  <c r="H24" i="34"/>
  <c r="G72" i="34"/>
  <c r="H169" i="34"/>
  <c r="J140" i="34"/>
  <c r="E117" i="34"/>
  <c r="D27" i="34"/>
  <c r="K170" i="34"/>
  <c r="G148" i="34"/>
  <c r="J41" i="34"/>
  <c r="K110" i="34"/>
  <c r="D20" i="34"/>
  <c r="K96" i="34"/>
  <c r="K112" i="33"/>
  <c r="O110" i="35"/>
  <c r="P81" i="35"/>
  <c r="H51" i="35"/>
  <c r="D28" i="35"/>
  <c r="L128" i="35"/>
  <c r="P35" i="35"/>
  <c r="H131" i="35"/>
  <c r="M132" i="33"/>
  <c r="P45" i="35"/>
  <c r="M15" i="35"/>
  <c r="E109" i="35"/>
  <c r="D159" i="33"/>
  <c r="O112" i="35"/>
  <c r="H118" i="33"/>
  <c r="K160" i="33"/>
  <c r="E19" i="31"/>
  <c r="G152" i="35"/>
  <c r="E37" i="33"/>
  <c r="J165" i="31"/>
  <c r="M38" i="35"/>
  <c r="K170" i="31"/>
  <c r="M61" i="35"/>
  <c r="D46" i="32"/>
  <c r="D156" i="35"/>
  <c r="G115" i="35"/>
  <c r="E150" i="35"/>
  <c r="O156" i="35"/>
  <c r="H122" i="35"/>
  <c r="K48" i="35"/>
  <c r="L17" i="35"/>
  <c r="H111" i="35"/>
  <c r="H168" i="35"/>
  <c r="E111" i="32"/>
  <c r="N35" i="35"/>
  <c r="K39" i="35"/>
  <c r="H12" i="33"/>
  <c r="P34" i="35"/>
  <c r="J171" i="31"/>
  <c r="M126" i="35"/>
  <c r="I102" i="35"/>
  <c r="K121" i="33"/>
  <c r="K41" i="32"/>
  <c r="K134" i="35"/>
  <c r="H36" i="35"/>
  <c r="I118" i="35"/>
  <c r="K15" i="33"/>
  <c r="O142" i="35"/>
  <c r="N72" i="35"/>
  <c r="G166" i="33"/>
  <c r="H88" i="33"/>
  <c r="I91" i="35"/>
  <c r="G135" i="32"/>
  <c r="G87" i="32"/>
  <c r="G29" i="35"/>
  <c r="G98" i="33"/>
  <c r="O46" i="35"/>
  <c r="M171" i="35"/>
  <c r="G69" i="35"/>
  <c r="E13" i="32"/>
  <c r="E134" i="35"/>
  <c r="I49" i="35"/>
  <c r="L8" i="35"/>
  <c r="O27" i="35"/>
  <c r="E158" i="33"/>
  <c r="H35" i="35"/>
  <c r="E104" i="35"/>
  <c r="H50" i="33"/>
  <c r="E14" i="33"/>
  <c r="M125" i="35"/>
  <c r="D17" i="31"/>
  <c r="D16" i="32"/>
  <c r="K125" i="32"/>
  <c r="L26" i="35"/>
  <c r="N27" i="35"/>
  <c r="M139" i="33"/>
  <c r="I105" i="35"/>
  <c r="O29" i="35"/>
  <c r="J159" i="33"/>
  <c r="P38" i="35"/>
  <c r="H73" i="32"/>
  <c r="K118" i="31"/>
  <c r="H137" i="35"/>
  <c r="K133" i="35"/>
  <c r="L32" i="35"/>
  <c r="D78" i="35"/>
  <c r="N161" i="35"/>
  <c r="H105" i="35"/>
  <c r="E155" i="35"/>
  <c r="G102" i="31"/>
  <c r="M124" i="35"/>
  <c r="F162" i="35"/>
  <c r="H133" i="35"/>
  <c r="H100" i="33"/>
  <c r="M164" i="33"/>
  <c r="J41" i="32"/>
  <c r="I170" i="35"/>
  <c r="H65" i="32"/>
  <c r="H12" i="32"/>
  <c r="I122" i="35"/>
  <c r="N13" i="35"/>
  <c r="K23" i="33"/>
  <c r="K98" i="35"/>
  <c r="G57" i="35"/>
  <c r="I101" i="35"/>
  <c r="L23" i="35"/>
  <c r="L113" i="35"/>
  <c r="D137" i="32"/>
  <c r="P60" i="35"/>
  <c r="M86" i="35"/>
  <c r="P136" i="35"/>
  <c r="G158" i="32"/>
  <c r="K132" i="32"/>
  <c r="D38" i="32"/>
  <c r="H168" i="34"/>
  <c r="H99" i="34"/>
  <c r="K129" i="34"/>
  <c r="G55" i="34"/>
  <c r="E134" i="34"/>
  <c r="J99" i="34"/>
  <c r="H82" i="34"/>
  <c r="K131" i="34"/>
  <c r="G156" i="34"/>
  <c r="J21" i="34"/>
  <c r="K154" i="34"/>
  <c r="K40" i="34"/>
  <c r="H106" i="34"/>
  <c r="D140" i="34"/>
  <c r="H90" i="34"/>
  <c r="D123" i="34"/>
  <c r="P73" i="35"/>
  <c r="H107" i="35"/>
  <c r="M63" i="35"/>
  <c r="G81" i="35"/>
  <c r="P119" i="35"/>
  <c r="P56" i="35"/>
  <c r="D90" i="35"/>
  <c r="E83" i="35"/>
  <c r="K157" i="35"/>
  <c r="H142" i="35"/>
  <c r="F164" i="35"/>
  <c r="M15" i="33"/>
  <c r="H78" i="35"/>
  <c r="M157" i="35"/>
  <c r="K110" i="33"/>
  <c r="J70" i="33"/>
  <c r="L149" i="35"/>
  <c r="N45" i="35"/>
  <c r="E171" i="31"/>
  <c r="L79" i="35"/>
  <c r="O78" i="35"/>
  <c r="H8" i="33"/>
  <c r="I81" i="35"/>
  <c r="H55" i="33"/>
  <c r="M121" i="35"/>
  <c r="J52" i="31"/>
  <c r="M136" i="35"/>
  <c r="K132" i="35"/>
  <c r="H83" i="35"/>
  <c r="H142" i="33"/>
  <c r="D26" i="35"/>
  <c r="G35" i="33"/>
  <c r="D115" i="33"/>
  <c r="M122" i="33"/>
  <c r="H146" i="32"/>
  <c r="D147" i="35"/>
  <c r="L18" i="35"/>
  <c r="J13" i="33"/>
  <c r="H16" i="32"/>
  <c r="K72" i="33"/>
  <c r="L98" i="35"/>
  <c r="M107" i="35"/>
  <c r="N146" i="35"/>
  <c r="O77" i="35"/>
  <c r="L31" i="35"/>
  <c r="K69" i="32"/>
  <c r="L37" i="35"/>
  <c r="J31" i="31"/>
  <c r="I132" i="35"/>
  <c r="G144" i="33"/>
  <c r="P158" i="35"/>
  <c r="D109" i="35"/>
  <c r="N147" i="35"/>
  <c r="D99" i="35"/>
  <c r="D22" i="33"/>
  <c r="H161" i="33"/>
  <c r="I18" i="35"/>
  <c r="M151" i="35"/>
  <c r="F69" i="35"/>
  <c r="J161" i="32"/>
  <c r="L90" i="35"/>
  <c r="J20" i="32"/>
  <c r="K158" i="33"/>
  <c r="K163" i="32"/>
  <c r="I67" i="35"/>
  <c r="H101" i="35"/>
  <c r="F31" i="35"/>
  <c r="O37" i="35"/>
  <c r="M83" i="35"/>
  <c r="M75" i="35"/>
  <c r="N157" i="35"/>
  <c r="D80" i="35"/>
  <c r="D104" i="35"/>
  <c r="F117" i="35"/>
  <c r="G66" i="31"/>
  <c r="K101" i="35"/>
  <c r="P100" i="35"/>
  <c r="G40" i="32"/>
  <c r="M101" i="33"/>
  <c r="G59" i="35"/>
  <c r="D99" i="33"/>
  <c r="E115" i="35"/>
  <c r="G11" i="35"/>
  <c r="K172" i="32"/>
  <c r="I106" i="35"/>
  <c r="E43" i="33"/>
  <c r="M16" i="33"/>
  <c r="O35" i="35"/>
  <c r="F81" i="35"/>
  <c r="J35" i="32"/>
  <c r="E15" i="35"/>
  <c r="E39" i="33"/>
  <c r="J122" i="33"/>
  <c r="H72" i="32"/>
  <c r="K12" i="33"/>
  <c r="G91" i="33"/>
  <c r="D45" i="35"/>
  <c r="O165" i="35"/>
  <c r="K118" i="35"/>
  <c r="L87" i="35"/>
  <c r="M93" i="35"/>
  <c r="K83" i="35"/>
  <c r="E153" i="33"/>
  <c r="F84" i="35"/>
  <c r="E138" i="33"/>
  <c r="E20" i="35"/>
  <c r="P66" i="35"/>
  <c r="N108" i="35"/>
  <c r="F120" i="35"/>
  <c r="H112" i="31"/>
  <c r="K22" i="31"/>
  <c r="L110" i="35"/>
  <c r="G28" i="34"/>
  <c r="J65" i="34"/>
  <c r="J24" i="34"/>
  <c r="K147" i="34"/>
  <c r="J14" i="34"/>
  <c r="D149" i="34"/>
  <c r="J29" i="34"/>
  <c r="D127" i="34"/>
  <c r="J68" i="34"/>
  <c r="E156" i="34"/>
  <c r="K81" i="34"/>
  <c r="J139" i="34"/>
  <c r="H21" i="34"/>
  <c r="H172" i="34"/>
  <c r="E64" i="34"/>
  <c r="J142" i="34"/>
  <c r="N135" i="35"/>
  <c r="P65" i="35"/>
  <c r="P39" i="35"/>
  <c r="H97" i="35"/>
  <c r="L162" i="35"/>
  <c r="P59" i="35"/>
  <c r="D152" i="35"/>
  <c r="G83" i="33"/>
  <c r="E157" i="35"/>
  <c r="K82" i="32"/>
  <c r="G141" i="32"/>
  <c r="H93" i="35"/>
  <c r="K138" i="35"/>
  <c r="O99" i="35"/>
  <c r="D132" i="33"/>
  <c r="K14" i="35"/>
  <c r="G149" i="33"/>
  <c r="K31" i="33"/>
  <c r="D53" i="33"/>
  <c r="G172" i="33"/>
  <c r="H33" i="35"/>
  <c r="K142" i="31"/>
  <c r="M134" i="35"/>
  <c r="N155" i="35"/>
  <c r="D38" i="33"/>
  <c r="I94" i="35"/>
  <c r="I63" i="35"/>
  <c r="M71" i="35"/>
  <c r="P31" i="35"/>
  <c r="L161" i="35"/>
  <c r="M39" i="33"/>
  <c r="G69" i="32"/>
  <c r="J41" i="33"/>
  <c r="K154" i="35"/>
  <c r="G93" i="33"/>
  <c r="G23" i="35"/>
  <c r="E172" i="33"/>
  <c r="E154" i="35"/>
  <c r="E26" i="31"/>
  <c r="H14" i="35"/>
  <c r="P173" i="35"/>
  <c r="I138" i="35"/>
  <c r="M118" i="35"/>
  <c r="N73" i="35"/>
  <c r="D161" i="33"/>
  <c r="I90" i="35"/>
  <c r="E81" i="33"/>
  <c r="K91" i="33"/>
  <c r="M60" i="33"/>
  <c r="K153" i="32"/>
  <c r="D85" i="32"/>
  <c r="L36" i="35"/>
  <c r="J28" i="33"/>
  <c r="E24" i="35"/>
  <c r="F83" i="35"/>
  <c r="J123" i="33"/>
  <c r="D140" i="35"/>
  <c r="G27" i="33"/>
  <c r="E59" i="33"/>
  <c r="E99" i="31"/>
  <c r="E53" i="33"/>
  <c r="H145" i="33"/>
  <c r="E114" i="33"/>
  <c r="H17" i="35"/>
  <c r="O14" i="35"/>
  <c r="P131" i="35"/>
  <c r="K22" i="33"/>
  <c r="J90" i="33"/>
  <c r="E67" i="33"/>
  <c r="H25" i="35"/>
  <c r="G55" i="31"/>
  <c r="I77" i="35"/>
  <c r="J124" i="33"/>
  <c r="F126" i="35"/>
  <c r="H66" i="32"/>
  <c r="D153" i="31"/>
  <c r="O127" i="35"/>
  <c r="I163" i="35"/>
  <c r="E76" i="33"/>
  <c r="E49" i="32"/>
  <c r="O120" i="35"/>
  <c r="E132" i="33"/>
  <c r="G71" i="32"/>
  <c r="J98" i="33"/>
  <c r="G17" i="33"/>
  <c r="H38" i="31"/>
  <c r="D47" i="33"/>
  <c r="H156" i="32"/>
  <c r="H125" i="35"/>
  <c r="H71" i="32"/>
  <c r="O67" i="35"/>
  <c r="D106" i="33"/>
  <c r="E107" i="33"/>
  <c r="N144" i="35"/>
  <c r="M119" i="33"/>
  <c r="D123" i="33"/>
  <c r="M77" i="35"/>
  <c r="K94" i="33"/>
  <c r="D40" i="33"/>
  <c r="E147" i="35"/>
  <c r="K144" i="35"/>
  <c r="M62" i="33"/>
  <c r="J42" i="32"/>
  <c r="J139" i="33"/>
  <c r="D97" i="35"/>
  <c r="P154" i="35"/>
  <c r="L54" i="35"/>
  <c r="J109" i="31"/>
  <c r="D60" i="31"/>
  <c r="G68" i="32"/>
  <c r="E110" i="32"/>
  <c r="J128" i="34"/>
  <c r="D111" i="34"/>
  <c r="J17" i="34"/>
  <c r="E37" i="34"/>
  <c r="D166" i="34"/>
  <c r="E97" i="34"/>
  <c r="K21" i="34"/>
  <c r="E120" i="34"/>
  <c r="K136" i="34"/>
  <c r="E32" i="34"/>
  <c r="E42" i="34"/>
  <c r="G64" i="34"/>
  <c r="G48" i="34"/>
  <c r="J58" i="34"/>
  <c r="K27" i="34"/>
  <c r="D85" i="33"/>
  <c r="K71" i="35"/>
  <c r="P103" i="35"/>
  <c r="I71" i="35"/>
  <c r="I85" i="35"/>
  <c r="M14" i="35"/>
  <c r="P8" i="35"/>
  <c r="G28" i="35"/>
  <c r="E43" i="35"/>
  <c r="M119" i="35"/>
  <c r="M109" i="35"/>
  <c r="E129" i="32"/>
  <c r="E167" i="33"/>
  <c r="K17" i="35"/>
  <c r="E35" i="33"/>
  <c r="L49" i="35"/>
  <c r="L40" i="35"/>
  <c r="G71" i="33"/>
  <c r="F118" i="35"/>
  <c r="H34" i="35"/>
  <c r="J57" i="33"/>
  <c r="I51" i="35"/>
  <c r="E118" i="32"/>
  <c r="I29" i="35"/>
  <c r="N87" i="35"/>
  <c r="K172" i="35"/>
  <c r="N29" i="35"/>
  <c r="K105" i="35"/>
  <c r="P102" i="35"/>
  <c r="D142" i="33"/>
  <c r="D50" i="32"/>
  <c r="N165" i="35"/>
  <c r="K108" i="35"/>
  <c r="M89" i="35"/>
  <c r="J121" i="33"/>
  <c r="M23" i="33"/>
  <c r="E34" i="32"/>
  <c r="G74" i="33"/>
  <c r="G155" i="33"/>
  <c r="H35" i="31"/>
  <c r="E34" i="35"/>
  <c r="E86" i="35"/>
  <c r="F71" i="35"/>
  <c r="H132" i="33"/>
  <c r="I164" i="35"/>
  <c r="M48" i="35"/>
  <c r="G110" i="35"/>
  <c r="O149" i="35"/>
  <c r="F68" i="35"/>
  <c r="G102" i="33"/>
  <c r="E131" i="32"/>
  <c r="L11" i="35"/>
  <c r="D173" i="33"/>
  <c r="D41" i="33"/>
  <c r="G11" i="31"/>
  <c r="E144" i="35"/>
  <c r="M160" i="35"/>
  <c r="E144" i="32"/>
  <c r="D25" i="33"/>
  <c r="M8" i="35"/>
  <c r="J67" i="32"/>
  <c r="D66" i="31"/>
  <c r="H119" i="33"/>
  <c r="F111" i="35"/>
  <c r="N127" i="35"/>
  <c r="D111" i="35"/>
  <c r="G103" i="35"/>
  <c r="E166" i="33"/>
  <c r="K111" i="33"/>
  <c r="L109" i="35"/>
  <c r="I60" i="35"/>
  <c r="D97" i="31"/>
  <c r="M29" i="33"/>
  <c r="I89" i="35"/>
  <c r="I144" i="35"/>
  <c r="D36" i="35"/>
  <c r="H79" i="35"/>
  <c r="N26" i="35"/>
  <c r="K117" i="32"/>
  <c r="D134" i="32"/>
  <c r="E63" i="32"/>
  <c r="E148" i="33"/>
  <c r="G59" i="31"/>
  <c r="E28" i="33"/>
  <c r="M34" i="35"/>
  <c r="E69" i="33"/>
  <c r="D97" i="33"/>
  <c r="O117" i="35"/>
  <c r="H98" i="33"/>
  <c r="M132" i="35"/>
  <c r="K84" i="33"/>
  <c r="J53" i="31"/>
  <c r="G120" i="31"/>
  <c r="H91" i="33"/>
  <c r="G100" i="32"/>
  <c r="K77" i="33"/>
  <c r="K116" i="31"/>
  <c r="G20" i="35"/>
  <c r="K72" i="32"/>
  <c r="D83" i="33"/>
  <c r="P117" i="35"/>
  <c r="K136" i="33"/>
  <c r="D157" i="32"/>
  <c r="N33" i="35"/>
  <c r="H28" i="32"/>
  <c r="E100" i="35"/>
  <c r="G84" i="33"/>
  <c r="M27" i="33"/>
  <c r="J71" i="32"/>
  <c r="E83" i="33"/>
  <c r="H95" i="32"/>
  <c r="K117" i="31"/>
  <c r="M110" i="35"/>
  <c r="D49" i="35"/>
  <c r="F114" i="35"/>
  <c r="E107" i="32"/>
  <c r="L25" i="35"/>
  <c r="H13" i="35"/>
  <c r="G174" i="34"/>
  <c r="D76" i="34"/>
  <c r="J104" i="34"/>
  <c r="G30" i="34"/>
  <c r="J93" i="34"/>
  <c r="E105" i="34"/>
  <c r="G170" i="34"/>
  <c r="J37" i="34"/>
  <c r="P155" i="35"/>
  <c r="E64" i="35"/>
  <c r="O44" i="35"/>
  <c r="O164" i="35"/>
  <c r="K82" i="33"/>
  <c r="N80" i="35"/>
  <c r="E172" i="32"/>
  <c r="I162" i="35"/>
  <c r="J113" i="31"/>
  <c r="M37" i="33"/>
  <c r="I133" i="35"/>
  <c r="D102" i="33"/>
  <c r="F161" i="35"/>
  <c r="F158" i="35"/>
  <c r="K56" i="32"/>
  <c r="K131" i="32"/>
  <c r="H119" i="32"/>
  <c r="E13" i="31"/>
  <c r="I17" i="35"/>
  <c r="J111" i="31"/>
  <c r="K20" i="35"/>
  <c r="D63" i="33"/>
  <c r="G109" i="35"/>
  <c r="H32" i="35"/>
  <c r="J140" i="32"/>
  <c r="E90" i="35"/>
  <c r="H19" i="33"/>
  <c r="I148" i="35"/>
  <c r="D113" i="33"/>
  <c r="H13" i="33"/>
  <c r="D93" i="35"/>
  <c r="O124" i="35"/>
  <c r="I165" i="35"/>
  <c r="L173" i="35"/>
  <c r="G105" i="31"/>
  <c r="D14" i="35"/>
  <c r="G133" i="33"/>
  <c r="E116" i="32"/>
  <c r="K27" i="33"/>
  <c r="G164" i="32"/>
  <c r="E161" i="33"/>
  <c r="O171" i="35"/>
  <c r="D94" i="31"/>
  <c r="H26" i="35"/>
  <c r="L14" i="35"/>
  <c r="E8" i="31"/>
  <c r="K93" i="32"/>
  <c r="J40" i="33"/>
  <c r="F99" i="35"/>
  <c r="M128" i="35"/>
  <c r="H88" i="35"/>
  <c r="L51" i="35"/>
  <c r="L59" i="35"/>
  <c r="N53" i="35"/>
  <c r="G162" i="35"/>
  <c r="N101" i="35"/>
  <c r="G171" i="32"/>
  <c r="H110" i="33"/>
  <c r="E116" i="33"/>
  <c r="H57" i="35"/>
  <c r="M162" i="33"/>
  <c r="E31" i="31"/>
  <c r="G159" i="32"/>
  <c r="E77" i="32"/>
  <c r="K124" i="33"/>
  <c r="E93" i="35"/>
  <c r="H63" i="31"/>
  <c r="G30" i="35"/>
  <c r="G77" i="32"/>
  <c r="H120" i="32"/>
  <c r="F59" i="35"/>
  <c r="N76" i="35"/>
  <c r="K49" i="35"/>
  <c r="K31" i="35"/>
  <c r="K103" i="32"/>
  <c r="P19" i="35"/>
  <c r="H86" i="35"/>
  <c r="E141" i="35"/>
  <c r="J105" i="32"/>
  <c r="J131" i="32"/>
  <c r="H17" i="33"/>
  <c r="E16" i="32"/>
  <c r="K16" i="35"/>
  <c r="E166" i="32"/>
  <c r="H103" i="35"/>
  <c r="J93" i="32"/>
  <c r="K62" i="35"/>
  <c r="O71" i="35"/>
  <c r="O170" i="35"/>
  <c r="I125" i="35"/>
  <c r="I64" i="35"/>
  <c r="K136" i="35"/>
  <c r="D14" i="33"/>
  <c r="L55" i="35"/>
  <c r="L63" i="35"/>
  <c r="D103" i="35"/>
  <c r="H94" i="33"/>
  <c r="M112" i="33"/>
  <c r="G70" i="33"/>
  <c r="K78" i="33"/>
  <c r="E33" i="35"/>
  <c r="H123" i="33"/>
  <c r="D52" i="33"/>
  <c r="J92" i="33"/>
  <c r="K131" i="35"/>
  <c r="O98" i="35"/>
  <c r="D58" i="33"/>
  <c r="H106" i="32"/>
  <c r="I84" i="35"/>
  <c r="I155" i="35"/>
  <c r="G104" i="31"/>
  <c r="G25" i="31"/>
  <c r="H94" i="31"/>
  <c r="F116" i="10"/>
  <c r="D141" i="32"/>
  <c r="J144" i="31"/>
  <c r="G117" i="33"/>
  <c r="E29" i="10"/>
  <c r="H118" i="31"/>
  <c r="M33" i="35"/>
  <c r="J98" i="32"/>
  <c r="E141" i="9"/>
  <c r="G99" i="35"/>
  <c r="G66" i="33"/>
  <c r="E8" i="32"/>
  <c r="K91" i="9"/>
  <c r="E115" i="32"/>
  <c r="D39" i="33"/>
  <c r="D163" i="9"/>
  <c r="J108" i="9"/>
  <c r="M143" i="33"/>
  <c r="O91" i="35"/>
  <c r="N81" i="9"/>
  <c r="F11" i="10"/>
  <c r="J149" i="33"/>
  <c r="G113" i="35"/>
  <c r="N64" i="35"/>
  <c r="M65" i="35"/>
  <c r="H148" i="35"/>
  <c r="G46" i="35"/>
  <c r="L46" i="35"/>
  <c r="G40" i="35"/>
  <c r="M26" i="35"/>
  <c r="M8" i="33"/>
  <c r="K74" i="31"/>
  <c r="P48" i="35"/>
  <c r="E62" i="31"/>
  <c r="F105" i="35"/>
  <c r="F173" i="10"/>
  <c r="G27" i="35"/>
  <c r="K150" i="33"/>
  <c r="J109" i="32"/>
  <c r="L53" i="10"/>
  <c r="M159" i="33"/>
  <c r="M94" i="35"/>
  <c r="H86" i="33"/>
  <c r="E40" i="31"/>
  <c r="G10" i="35"/>
  <c r="I40" i="35"/>
  <c r="J164" i="32"/>
  <c r="J14" i="31"/>
  <c r="G110" i="33"/>
  <c r="D111" i="32"/>
  <c r="J158" i="33"/>
  <c r="D171" i="32"/>
  <c r="I10" i="35"/>
  <c r="G119" i="35"/>
  <c r="K163" i="35"/>
  <c r="H14" i="32"/>
  <c r="H137" i="32"/>
  <c r="J133" i="32"/>
  <c r="E56" i="33"/>
  <c r="G73" i="32"/>
  <c r="K75" i="35"/>
  <c r="G163" i="32"/>
  <c r="E159" i="35"/>
  <c r="M47" i="33"/>
  <c r="E162" i="9"/>
  <c r="M145" i="33"/>
  <c r="E39" i="31"/>
  <c r="I170" i="9"/>
  <c r="F52" i="10"/>
  <c r="F92" i="35"/>
  <c r="K82" i="35"/>
  <c r="D151" i="10"/>
  <c r="J150" i="10"/>
  <c r="N82" i="35"/>
  <c r="J110" i="32"/>
  <c r="F94" i="35"/>
  <c r="D15" i="33"/>
  <c r="N94" i="35"/>
  <c r="O128" i="35"/>
  <c r="K88" i="10"/>
  <c r="G74" i="32"/>
  <c r="D49" i="32"/>
  <c r="H74" i="31"/>
  <c r="H101" i="33"/>
  <c r="G155" i="31"/>
  <c r="K156" i="33"/>
  <c r="P124" i="35"/>
  <c r="D11" i="33"/>
  <c r="L120" i="35"/>
  <c r="H40" i="32"/>
  <c r="K44" i="33"/>
  <c r="M74" i="33"/>
  <c r="H69" i="33"/>
  <c r="K74" i="33"/>
  <c r="K168" i="33"/>
  <c r="K10" i="10"/>
  <c r="J162" i="33"/>
  <c r="M66" i="35"/>
  <c r="G94" i="31"/>
  <c r="D52" i="10"/>
  <c r="G8" i="9"/>
  <c r="D116" i="33"/>
  <c r="D80" i="31"/>
  <c r="N129" i="9"/>
  <c r="D161" i="10"/>
  <c r="N67" i="35"/>
  <c r="D105" i="33"/>
  <c r="G24" i="33"/>
  <c r="P143" i="35"/>
  <c r="G119" i="31"/>
  <c r="E114" i="9"/>
  <c r="F29" i="9"/>
  <c r="H105" i="31"/>
  <c r="H138" i="32"/>
  <c r="F154" i="35"/>
  <c r="D152" i="10"/>
  <c r="D41" i="31"/>
  <c r="F132" i="9"/>
  <c r="I161" i="9"/>
  <c r="D121" i="33"/>
  <c r="D23" i="31"/>
  <c r="J48" i="31"/>
  <c r="F117" i="10"/>
  <c r="K22" i="32"/>
  <c r="D124" i="9"/>
  <c r="K56" i="35"/>
  <c r="I34" i="10"/>
  <c r="G81" i="31"/>
  <c r="F14" i="10"/>
  <c r="O41" i="9"/>
  <c r="G70" i="10"/>
  <c r="K77" i="34"/>
  <c r="E25" i="34"/>
  <c r="H39" i="34"/>
  <c r="H128" i="34"/>
  <c r="H37" i="34"/>
  <c r="G66" i="34"/>
  <c r="E109" i="34"/>
  <c r="H107" i="34"/>
  <c r="O146" i="35"/>
  <c r="E18" i="33"/>
  <c r="D126" i="33"/>
  <c r="G148" i="33"/>
  <c r="F65" i="35"/>
  <c r="L15" i="35"/>
  <c r="I140" i="35"/>
  <c r="D83" i="35"/>
  <c r="E93" i="33"/>
  <c r="F104" i="35"/>
  <c r="F49" i="35"/>
  <c r="K148" i="33"/>
  <c r="N91" i="35"/>
  <c r="L151" i="35"/>
  <c r="F173" i="35"/>
  <c r="O38" i="35"/>
  <c r="D91" i="35"/>
  <c r="H10" i="33"/>
  <c r="L153" i="35"/>
  <c r="D119" i="33"/>
  <c r="D126" i="35"/>
  <c r="I154" i="35"/>
  <c r="I153" i="35"/>
  <c r="P83" i="35"/>
  <c r="F76" i="35"/>
  <c r="J31" i="33"/>
  <c r="M20" i="35"/>
  <c r="J27" i="33"/>
  <c r="G165" i="35"/>
  <c r="K122" i="32"/>
  <c r="K67" i="35"/>
  <c r="K35" i="35"/>
  <c r="I134" i="35"/>
  <c r="K49" i="33"/>
  <c r="G114" i="33"/>
  <c r="K56" i="33"/>
  <c r="D157" i="31"/>
  <c r="K159" i="31"/>
  <c r="D150" i="33"/>
  <c r="K55" i="31"/>
  <c r="M70" i="35"/>
  <c r="J74" i="31"/>
  <c r="J43" i="31"/>
  <c r="J81" i="33"/>
  <c r="E67" i="35"/>
  <c r="F155" i="35"/>
  <c r="H30" i="32"/>
  <c r="J81" i="31"/>
  <c r="F103" i="35"/>
  <c r="O121" i="35"/>
  <c r="D65" i="33"/>
  <c r="O81" i="35"/>
  <c r="D78" i="31"/>
  <c r="K20" i="33"/>
  <c r="M158" i="35"/>
  <c r="J18" i="32"/>
  <c r="L106" i="35"/>
  <c r="J146" i="33"/>
  <c r="E120" i="35"/>
  <c r="G33" i="31"/>
  <c r="M135" i="35"/>
  <c r="M153" i="35"/>
  <c r="G11" i="33"/>
  <c r="M40" i="33"/>
  <c r="G69" i="31"/>
  <c r="G12" i="31"/>
  <c r="D122" i="35"/>
  <c r="D86" i="33"/>
  <c r="J50" i="33"/>
  <c r="E54" i="35"/>
  <c r="K84" i="35"/>
  <c r="G14" i="35"/>
  <c r="N122" i="35"/>
  <c r="H104" i="35"/>
  <c r="M90" i="33"/>
  <c r="P156" i="35"/>
  <c r="E111" i="35"/>
  <c r="H99" i="32"/>
  <c r="I30" i="35"/>
  <c r="G75" i="33"/>
  <c r="N172" i="35"/>
  <c r="K49" i="31"/>
  <c r="O105" i="35"/>
  <c r="M149" i="35"/>
  <c r="L20" i="35"/>
  <c r="K78" i="31"/>
  <c r="D173" i="32"/>
  <c r="M54" i="35"/>
  <c r="H84" i="33"/>
  <c r="G100" i="35"/>
  <c r="N117" i="35"/>
  <c r="N48" i="35"/>
  <c r="G116" i="35"/>
  <c r="G162" i="32"/>
  <c r="N42" i="35"/>
  <c r="K165" i="33"/>
  <c r="L99" i="35"/>
  <c r="H46" i="33"/>
  <c r="K169" i="33"/>
  <c r="P153" i="35"/>
  <c r="L75" i="35"/>
  <c r="K66" i="32"/>
  <c r="H167" i="33"/>
  <c r="P28" i="35"/>
  <c r="G11" i="32"/>
  <c r="M135" i="33"/>
  <c r="O107" i="35"/>
  <c r="M66" i="33"/>
  <c r="F125" i="35"/>
  <c r="M128" i="33"/>
  <c r="O15" i="35"/>
  <c r="G35" i="31"/>
  <c r="K99" i="10"/>
  <c r="D110" i="9"/>
  <c r="H142" i="32"/>
  <c r="K112" i="32"/>
  <c r="G75" i="9"/>
  <c r="N54" i="9"/>
  <c r="K111" i="35"/>
  <c r="K128" i="31"/>
  <c r="J145" i="33"/>
  <c r="L159" i="35"/>
  <c r="E38" i="35"/>
  <c r="J117" i="32"/>
  <c r="E17" i="9"/>
  <c r="G173" i="32"/>
  <c r="L62" i="35"/>
  <c r="G13" i="31"/>
  <c r="I159" i="10"/>
  <c r="D31" i="33"/>
  <c r="M13" i="33"/>
  <c r="I121" i="10"/>
  <c r="G131" i="31"/>
  <c r="E153" i="32"/>
  <c r="L39" i="35"/>
  <c r="M60" i="35"/>
  <c r="K172" i="31"/>
  <c r="D52" i="35"/>
  <c r="K71" i="31"/>
  <c r="D69" i="32"/>
  <c r="E40" i="35"/>
  <c r="G38" i="32"/>
  <c r="H165" i="33"/>
  <c r="G143" i="31"/>
  <c r="G101" i="31"/>
  <c r="I48" i="35"/>
  <c r="G34" i="31"/>
  <c r="J69" i="32"/>
  <c r="D96" i="31"/>
  <c r="D84" i="35"/>
  <c r="D159" i="32"/>
  <c r="H108" i="10"/>
  <c r="L150" i="35"/>
  <c r="D146" i="35"/>
  <c r="H46" i="31"/>
  <c r="K132" i="9"/>
  <c r="I134" i="9"/>
  <c r="I123" i="35"/>
  <c r="D150" i="32"/>
  <c r="D83" i="9"/>
  <c r="E108" i="9"/>
  <c r="D97" i="32"/>
  <c r="K46" i="31"/>
  <c r="I120" i="35"/>
  <c r="E135" i="10"/>
  <c r="D24" i="35"/>
  <c r="L47" i="35"/>
  <c r="J125" i="33"/>
  <c r="M40" i="35"/>
  <c r="D98" i="32"/>
  <c r="K77" i="35"/>
  <c r="D156" i="31"/>
  <c r="K33" i="33"/>
  <c r="K141" i="31"/>
  <c r="K105" i="32"/>
  <c r="J118" i="31"/>
  <c r="J78" i="9"/>
  <c r="K167" i="31"/>
  <c r="H68" i="33"/>
  <c r="K166" i="31"/>
  <c r="H36" i="9"/>
  <c r="M148" i="9"/>
  <c r="O114" i="35"/>
  <c r="D120" i="31"/>
  <c r="O73" i="9"/>
  <c r="J167" i="10"/>
  <c r="P162" i="35"/>
  <c r="H40" i="33"/>
  <c r="F51" i="10"/>
  <c r="J62" i="10"/>
  <c r="H153" i="33"/>
  <c r="E161" i="31"/>
  <c r="P74" i="35"/>
  <c r="J15" i="31"/>
  <c r="K100" i="31"/>
  <c r="K20" i="31"/>
  <c r="G145" i="35"/>
  <c r="D89" i="10"/>
  <c r="K139" i="33"/>
  <c r="H146" i="33"/>
  <c r="G118" i="31"/>
  <c r="G30" i="31"/>
  <c r="G61" i="33"/>
  <c r="G43" i="33"/>
  <c r="K47" i="32"/>
  <c r="J91" i="32"/>
  <c r="H80" i="33"/>
  <c r="K168" i="35"/>
  <c r="H155" i="35"/>
  <c r="D155" i="10"/>
  <c r="H19" i="32"/>
  <c r="H90" i="35"/>
  <c r="G124" i="32"/>
  <c r="D68" i="10"/>
  <c r="N85" i="35"/>
  <c r="P16" i="35"/>
  <c r="J151" i="33"/>
  <c r="K34" i="33"/>
  <c r="D64" i="33"/>
  <c r="I43" i="35"/>
  <c r="H165" i="32"/>
  <c r="H153" i="31"/>
  <c r="O129" i="9"/>
  <c r="H35" i="9"/>
  <c r="P26" i="35"/>
  <c r="M101" i="9"/>
  <c r="D104" i="31"/>
  <c r="M43" i="9"/>
  <c r="L135" i="9"/>
  <c r="D67" i="9"/>
  <c r="P116" i="35"/>
  <c r="J119" i="9"/>
  <c r="O13" i="9"/>
  <c r="E90" i="33"/>
  <c r="D116" i="9"/>
  <c r="D165" i="9"/>
  <c r="E35" i="32"/>
  <c r="H127" i="10"/>
  <c r="D104" i="10"/>
  <c r="H127" i="34"/>
  <c r="E43" i="34"/>
  <c r="K54" i="34"/>
  <c r="H138" i="34"/>
  <c r="K141" i="34"/>
  <c r="J81" i="34"/>
  <c r="J83" i="34"/>
  <c r="G52" i="34"/>
  <c r="O94" i="35"/>
  <c r="D122" i="32"/>
  <c r="M43" i="33"/>
  <c r="I129" i="35"/>
  <c r="P108" i="35"/>
  <c r="N75" i="35"/>
  <c r="G155" i="35"/>
  <c r="H71" i="35"/>
  <c r="M30" i="35"/>
  <c r="J75" i="32"/>
  <c r="K107" i="35"/>
  <c r="E115" i="33"/>
  <c r="E70" i="32"/>
  <c r="G55" i="35"/>
  <c r="I22" i="35"/>
  <c r="D86" i="35"/>
  <c r="N38" i="35"/>
  <c r="F48" i="35"/>
  <c r="F123" i="35"/>
  <c r="J90" i="31"/>
  <c r="M146" i="35"/>
  <c r="J126" i="33"/>
  <c r="J117" i="33"/>
  <c r="H95" i="31"/>
  <c r="K114" i="35"/>
  <c r="J10" i="33"/>
  <c r="E66" i="33"/>
  <c r="G166" i="35"/>
  <c r="L134" i="35"/>
  <c r="D112" i="33"/>
  <c r="M123" i="35"/>
  <c r="M98" i="33"/>
  <c r="D114" i="35"/>
  <c r="K47" i="35"/>
  <c r="O65" i="35"/>
  <c r="K109" i="35"/>
  <c r="I56" i="35"/>
  <c r="K33" i="35"/>
  <c r="F66" i="35"/>
  <c r="H161" i="32"/>
  <c r="J128" i="33"/>
  <c r="D68" i="35"/>
  <c r="H115" i="35"/>
  <c r="F78" i="35"/>
  <c r="G117" i="35"/>
  <c r="K27" i="31"/>
  <c r="K141" i="32"/>
  <c r="G114" i="35"/>
  <c r="O126" i="35"/>
  <c r="H163" i="33"/>
  <c r="E75" i="32"/>
  <c r="I69" i="35"/>
  <c r="E62" i="35"/>
  <c r="M167" i="33"/>
  <c r="H121" i="35"/>
  <c r="H78" i="31"/>
  <c r="G156" i="32"/>
  <c r="J52" i="32"/>
  <c r="G169" i="35"/>
  <c r="J83" i="31"/>
  <c r="G19" i="33"/>
  <c r="J49" i="31"/>
  <c r="M144" i="33"/>
  <c r="E43" i="32"/>
  <c r="E98" i="31"/>
  <c r="E89" i="31"/>
  <c r="D68" i="33"/>
  <c r="G129" i="33"/>
  <c r="D38" i="31"/>
  <c r="D133" i="32"/>
  <c r="M116" i="33"/>
  <c r="H107" i="32"/>
  <c r="N152" i="35"/>
  <c r="K66" i="35"/>
  <c r="M158" i="33"/>
  <c r="D25" i="35"/>
  <c r="N150" i="35"/>
  <c r="E56" i="35"/>
  <c r="G38" i="33"/>
  <c r="P58" i="35"/>
  <c r="J100" i="33"/>
  <c r="N131" i="35"/>
  <c r="E56" i="32"/>
  <c r="G14" i="33"/>
  <c r="G81" i="33"/>
  <c r="M104" i="33"/>
  <c r="M51" i="35"/>
  <c r="K40" i="33"/>
  <c r="E29" i="32"/>
  <c r="K164" i="35"/>
  <c r="H140" i="35"/>
  <c r="O11" i="35"/>
  <c r="D92" i="35"/>
  <c r="F89" i="35"/>
  <c r="J19" i="31"/>
  <c r="D101" i="33"/>
  <c r="M130" i="35"/>
  <c r="N22" i="35"/>
  <c r="K44" i="32"/>
  <c r="E64" i="32"/>
  <c r="K144" i="32"/>
  <c r="K96" i="35"/>
  <c r="D61" i="33"/>
  <c r="D90" i="32"/>
  <c r="D115" i="32"/>
  <c r="H70" i="35"/>
  <c r="D23" i="33"/>
  <c r="D118" i="32"/>
  <c r="I78" i="35"/>
  <c r="F110" i="35"/>
  <c r="K156" i="31"/>
  <c r="G24" i="10"/>
  <c r="G124" i="31"/>
  <c r="D129" i="31"/>
  <c r="L154" i="35"/>
  <c r="P138" i="35"/>
  <c r="H165" i="35"/>
  <c r="D53" i="35"/>
  <c r="E113" i="32"/>
  <c r="E89" i="33"/>
  <c r="J24" i="33"/>
  <c r="F108" i="35"/>
  <c r="J114" i="31"/>
  <c r="I117" i="9"/>
  <c r="H14" i="31"/>
  <c r="P128" i="35"/>
  <c r="G44" i="33"/>
  <c r="E41" i="10"/>
  <c r="M27" i="9"/>
  <c r="E145" i="33"/>
  <c r="G60" i="31"/>
  <c r="E27" i="33"/>
  <c r="E93" i="10"/>
  <c r="P129" i="35"/>
  <c r="O24" i="35"/>
  <c r="K52" i="35"/>
  <c r="K29" i="32"/>
  <c r="E146" i="32"/>
  <c r="L43" i="35"/>
  <c r="F44" i="35"/>
  <c r="G60" i="33"/>
  <c r="E117" i="33"/>
  <c r="K155" i="32"/>
  <c r="K148" i="35"/>
  <c r="H124" i="9"/>
  <c r="E119" i="32"/>
  <c r="H122" i="32"/>
  <c r="M173" i="35"/>
  <c r="K84" i="32"/>
  <c r="J132" i="33"/>
  <c r="J61" i="32"/>
  <c r="M131" i="35"/>
  <c r="K42" i="35"/>
  <c r="J115" i="33"/>
  <c r="E133" i="32"/>
  <c r="I28" i="35"/>
  <c r="H110" i="10"/>
  <c r="H47" i="33"/>
  <c r="D95" i="35"/>
  <c r="E133" i="33"/>
  <c r="H167" i="31"/>
  <c r="G65" i="32"/>
  <c r="J25" i="32"/>
  <c r="O50" i="35"/>
  <c r="G153" i="31"/>
  <c r="J88" i="32"/>
  <c r="M41" i="35"/>
  <c r="D162" i="31"/>
  <c r="L84" i="35"/>
  <c r="H164" i="31"/>
  <c r="K61" i="33"/>
  <c r="K28" i="33"/>
  <c r="P123" i="35"/>
  <c r="K105" i="31"/>
  <c r="D124" i="35"/>
  <c r="F112" i="35"/>
  <c r="I136" i="35"/>
  <c r="H157" i="10"/>
  <c r="D57" i="32"/>
  <c r="K107" i="31"/>
  <c r="H72" i="33"/>
  <c r="H42" i="31"/>
  <c r="G108" i="31"/>
  <c r="H12" i="35"/>
  <c r="K54" i="35"/>
  <c r="I15" i="10"/>
  <c r="K11" i="35"/>
  <c r="N96" i="35"/>
  <c r="F55" i="35"/>
  <c r="K75" i="31"/>
  <c r="K167" i="32"/>
  <c r="K139" i="35"/>
  <c r="J154" i="33"/>
  <c r="G97" i="31"/>
  <c r="D66" i="32"/>
  <c r="H62" i="35"/>
  <c r="H73" i="33"/>
  <c r="K85" i="31"/>
  <c r="K74" i="35"/>
  <c r="G15" i="35"/>
  <c r="D19" i="35"/>
  <c r="K135" i="31"/>
  <c r="K119" i="32"/>
  <c r="J13" i="32"/>
  <c r="H68" i="32"/>
  <c r="H163" i="32"/>
  <c r="K57" i="35"/>
  <c r="G125" i="32"/>
  <c r="G107" i="31"/>
  <c r="F168" i="10"/>
  <c r="K126" i="35"/>
  <c r="D141" i="35"/>
  <c r="J40" i="31"/>
  <c r="E99" i="9"/>
  <c r="D55" i="32"/>
  <c r="H59" i="35"/>
  <c r="E85" i="32"/>
  <c r="E24" i="9"/>
  <c r="F43" i="35"/>
  <c r="F95" i="35"/>
  <c r="E121" i="32"/>
  <c r="I78" i="9"/>
  <c r="H28" i="33"/>
  <c r="E112" i="33"/>
  <c r="O149" i="9"/>
  <c r="G140" i="9"/>
  <c r="K126" i="32"/>
  <c r="L93" i="35"/>
  <c r="G96" i="32"/>
  <c r="F108" i="9"/>
  <c r="G145" i="33"/>
  <c r="I73" i="35"/>
  <c r="D78" i="32"/>
  <c r="G121" i="10"/>
  <c r="G74" i="9"/>
  <c r="G167" i="32"/>
  <c r="E136" i="31"/>
  <c r="G152" i="9"/>
  <c r="H37" i="9"/>
  <c r="G123" i="33"/>
  <c r="L45" i="35"/>
  <c r="L159" i="9"/>
  <c r="J51" i="9"/>
  <c r="J68" i="32"/>
  <c r="E133" i="34"/>
  <c r="D18" i="34"/>
  <c r="E69" i="34"/>
  <c r="K41" i="34"/>
  <c r="E88" i="34"/>
  <c r="J30" i="34"/>
  <c r="E31" i="34"/>
  <c r="G119" i="33"/>
  <c r="M155" i="35"/>
  <c r="E55" i="33"/>
  <c r="M138" i="35"/>
  <c r="H116" i="35"/>
  <c r="F165" i="35"/>
  <c r="I45" i="35"/>
  <c r="K152" i="33"/>
  <c r="D69" i="35"/>
  <c r="G158" i="33"/>
  <c r="E167" i="32"/>
  <c r="J33" i="33"/>
  <c r="E97" i="33"/>
  <c r="E85" i="35"/>
  <c r="L66" i="35"/>
  <c r="E17" i="33"/>
  <c r="E131" i="35"/>
  <c r="J12" i="31"/>
  <c r="D148" i="32"/>
  <c r="I14" i="35"/>
  <c r="I15" i="35"/>
  <c r="D12" i="35"/>
  <c r="E173" i="35"/>
  <c r="J141" i="33"/>
  <c r="M141" i="33"/>
  <c r="G159" i="31"/>
  <c r="G14" i="31"/>
  <c r="E84" i="32"/>
  <c r="G84" i="32"/>
  <c r="D56" i="35"/>
  <c r="K168" i="31"/>
  <c r="P23" i="35"/>
  <c r="H129" i="32"/>
  <c r="M151" i="33"/>
  <c r="H52" i="33"/>
  <c r="G138" i="35"/>
  <c r="E135" i="35"/>
  <c r="N24" i="35"/>
  <c r="M127" i="35"/>
  <c r="H47" i="31"/>
  <c r="E72" i="32"/>
  <c r="G14" i="32"/>
  <c r="E31" i="32"/>
  <c r="K35" i="31"/>
  <c r="K87" i="31"/>
  <c r="E35" i="35"/>
  <c r="O83" i="35"/>
  <c r="H128" i="32"/>
  <c r="K73" i="31"/>
  <c r="F16" i="35"/>
  <c r="M58" i="33"/>
  <c r="E37" i="32"/>
  <c r="P137" i="35"/>
  <c r="K162" i="31"/>
  <c r="K140" i="35"/>
  <c r="D118" i="33"/>
  <c r="J26" i="33"/>
  <c r="G112" i="31"/>
  <c r="H75" i="32"/>
  <c r="D96" i="33"/>
  <c r="P144" i="35"/>
  <c r="H109" i="33"/>
  <c r="K36" i="35"/>
  <c r="J15" i="32"/>
  <c r="I33" i="35"/>
  <c r="L107" i="35"/>
  <c r="K128" i="35"/>
  <c r="J64" i="32"/>
  <c r="K19" i="35"/>
  <c r="E88" i="33"/>
  <c r="H97" i="33"/>
  <c r="E11" i="33"/>
  <c r="D47" i="31"/>
  <c r="J172" i="32"/>
  <c r="I99" i="35"/>
  <c r="G127" i="35"/>
  <c r="D33" i="33"/>
  <c r="L147" i="35"/>
  <c r="D128" i="35"/>
  <c r="H139" i="35"/>
  <c r="H38" i="33"/>
  <c r="G103" i="33"/>
  <c r="H27" i="33"/>
  <c r="H48" i="32"/>
  <c r="J12" i="33"/>
  <c r="E63" i="35"/>
  <c r="E101" i="32"/>
  <c r="H88" i="32"/>
  <c r="H29" i="33"/>
  <c r="O122" i="35"/>
  <c r="D34" i="33"/>
  <c r="J75" i="33"/>
  <c r="E149" i="32"/>
  <c r="N136" i="35"/>
  <c r="H25" i="32"/>
  <c r="J107" i="33"/>
  <c r="D142" i="31"/>
  <c r="G49" i="33"/>
  <c r="K134" i="32"/>
  <c r="H64" i="33"/>
  <c r="K130" i="31"/>
  <c r="E74" i="31"/>
  <c r="D49" i="33"/>
  <c r="H58" i="33"/>
  <c r="H146" i="31"/>
  <c r="J116" i="33"/>
  <c r="H108" i="31"/>
  <c r="H139" i="32"/>
  <c r="G63" i="33"/>
  <c r="G122" i="33"/>
  <c r="K75" i="32"/>
  <c r="H49" i="33"/>
  <c r="F151" i="35"/>
  <c r="K83" i="32"/>
  <c r="K59" i="31"/>
  <c r="E84" i="33"/>
  <c r="H122" i="33"/>
  <c r="G164" i="35"/>
  <c r="F72" i="35"/>
  <c r="J24" i="32"/>
  <c r="F146" i="35"/>
  <c r="G116" i="31"/>
  <c r="K109" i="31"/>
  <c r="K109" i="33"/>
  <c r="H81" i="32"/>
  <c r="G93" i="35"/>
  <c r="M88" i="35"/>
  <c r="N84" i="35"/>
  <c r="E61" i="31"/>
  <c r="M104" i="9"/>
  <c r="K46" i="32"/>
  <c r="J17" i="31"/>
  <c r="G12" i="33"/>
  <c r="J66" i="32"/>
  <c r="D127" i="31"/>
  <c r="L171" i="35"/>
  <c r="K26" i="32"/>
  <c r="K149" i="31"/>
  <c r="H49" i="32"/>
  <c r="L103" i="35"/>
  <c r="J76" i="31"/>
  <c r="F96" i="35"/>
  <c r="E52" i="31"/>
  <c r="D142" i="32"/>
  <c r="E157" i="32"/>
  <c r="D84" i="10"/>
  <c r="G170" i="32"/>
  <c r="J8" i="32"/>
  <c r="E71" i="32"/>
  <c r="L83" i="9"/>
  <c r="D123" i="31"/>
  <c r="H173" i="32"/>
  <c r="D145" i="31"/>
  <c r="D133" i="9"/>
  <c r="J164" i="31"/>
  <c r="D93" i="33"/>
  <c r="E118" i="35"/>
  <c r="D108" i="9"/>
  <c r="K68" i="32"/>
  <c r="E45" i="32"/>
  <c r="E166" i="31"/>
  <c r="L44" i="10"/>
  <c r="H40" i="35"/>
  <c r="E154" i="31"/>
  <c r="J155" i="33"/>
  <c r="J39" i="31"/>
  <c r="D136" i="10"/>
  <c r="F107" i="35"/>
  <c r="G153" i="33"/>
  <c r="G163" i="33"/>
  <c r="G156" i="33"/>
  <c r="E161" i="32"/>
  <c r="H45" i="33"/>
  <c r="M166" i="35"/>
  <c r="L150" i="10"/>
  <c r="D134" i="35"/>
  <c r="D152" i="32"/>
  <c r="G131" i="32"/>
  <c r="D87" i="10"/>
  <c r="H100" i="31"/>
  <c r="K157" i="31"/>
  <c r="E68" i="33"/>
  <c r="H29" i="10"/>
  <c r="G25" i="32"/>
  <c r="E47" i="35"/>
  <c r="E138" i="31"/>
  <c r="I166" i="9"/>
  <c r="G59" i="33"/>
  <c r="K173" i="32"/>
  <c r="J112" i="31"/>
  <c r="E135" i="9"/>
  <c r="J160" i="31"/>
  <c r="G67" i="33"/>
  <c r="G68" i="33"/>
  <c r="O90" i="9"/>
  <c r="E48" i="31"/>
  <c r="K139" i="31"/>
  <c r="J127" i="32"/>
  <c r="G28" i="31"/>
  <c r="P172" i="35"/>
  <c r="E169" i="35"/>
  <c r="P67" i="35"/>
  <c r="I66" i="35"/>
  <c r="M140" i="35"/>
  <c r="G34" i="33"/>
  <c r="H130" i="33"/>
  <c r="M63" i="33"/>
  <c r="K104" i="35"/>
  <c r="G96" i="33"/>
  <c r="I64" i="9"/>
  <c r="H114" i="9"/>
  <c r="P151" i="35"/>
  <c r="H87" i="31"/>
  <c r="F38" i="9"/>
  <c r="J113" i="10"/>
  <c r="M78" i="35"/>
  <c r="J27" i="32"/>
  <c r="G151" i="10"/>
  <c r="H145" i="32"/>
  <c r="G134" i="32"/>
  <c r="J143" i="32"/>
  <c r="J137" i="31"/>
  <c r="J152" i="31"/>
  <c r="G8" i="31"/>
  <c r="G99" i="32"/>
  <c r="D120" i="33"/>
  <c r="H107" i="31"/>
  <c r="N115" i="9"/>
  <c r="E124" i="32"/>
  <c r="H44" i="33"/>
  <c r="E30" i="35"/>
  <c r="D52" i="9"/>
  <c r="G35" i="32"/>
  <c r="D116" i="32"/>
  <c r="J128" i="32"/>
  <c r="D11" i="32"/>
  <c r="N162" i="35"/>
  <c r="E98" i="35"/>
  <c r="E87" i="32"/>
  <c r="D169" i="9"/>
  <c r="E129" i="31"/>
  <c r="J65" i="33"/>
  <c r="E94" i="31"/>
  <c r="J127" i="31"/>
  <c r="H82" i="9"/>
  <c r="G120" i="32"/>
  <c r="L172" i="9"/>
  <c r="O28" i="35"/>
  <c r="E85" i="34"/>
  <c r="G142" i="34"/>
  <c r="D162" i="34"/>
  <c r="G114" i="34"/>
  <c r="K117" i="33"/>
  <c r="L152" i="35"/>
  <c r="K115" i="33"/>
  <c r="M142" i="35"/>
  <c r="G157" i="32"/>
  <c r="P71" i="35"/>
  <c r="P139" i="35"/>
  <c r="E75" i="33"/>
  <c r="G167" i="33"/>
  <c r="E26" i="35"/>
  <c r="D150" i="35"/>
  <c r="L164" i="35"/>
  <c r="M71" i="33"/>
  <c r="K77" i="31"/>
  <c r="D59" i="32"/>
  <c r="L74" i="35"/>
  <c r="G34" i="35"/>
  <c r="I86" i="35"/>
  <c r="H61" i="35"/>
  <c r="E76" i="35"/>
  <c r="K32" i="35"/>
  <c r="N63" i="35"/>
  <c r="F152" i="35"/>
  <c r="D55" i="33"/>
  <c r="K57" i="33"/>
  <c r="E115" i="31"/>
  <c r="H93" i="33"/>
  <c r="K8" i="31"/>
  <c r="M10" i="35"/>
  <c r="E102" i="33"/>
  <c r="G86" i="32"/>
  <c r="M43" i="35"/>
  <c r="D152" i="31"/>
  <c r="G76" i="32"/>
  <c r="P142" i="35"/>
  <c r="D25" i="32"/>
  <c r="H152" i="35"/>
  <c r="H162" i="31"/>
  <c r="M168" i="33"/>
  <c r="E116" i="31"/>
  <c r="D118" i="35"/>
  <c r="J88" i="33"/>
  <c r="J80" i="32"/>
  <c r="I44" i="35"/>
  <c r="L67" i="35"/>
  <c r="D71" i="31"/>
  <c r="F10" i="35"/>
  <c r="D79" i="33"/>
  <c r="M81" i="33"/>
  <c r="G133" i="31"/>
  <c r="G60" i="32"/>
  <c r="M156" i="33"/>
  <c r="I34" i="35"/>
  <c r="D146" i="32"/>
  <c r="D159" i="35"/>
  <c r="P134" i="35"/>
  <c r="M109" i="9"/>
  <c r="J30" i="32"/>
  <c r="F63" i="10"/>
  <c r="E139" i="31"/>
  <c r="N132" i="9"/>
  <c r="K36" i="32"/>
  <c r="H27" i="10"/>
  <c r="J163" i="32"/>
  <c r="G101" i="9"/>
  <c r="M111" i="35"/>
  <c r="E117" i="32"/>
  <c r="K25" i="31"/>
  <c r="K18" i="31"/>
  <c r="H124" i="33"/>
  <c r="D112" i="32"/>
  <c r="O166" i="35"/>
  <c r="N30" i="35"/>
  <c r="E16" i="35"/>
  <c r="E135" i="32"/>
  <c r="M67" i="35"/>
  <c r="J25" i="31"/>
  <c r="G106" i="31"/>
  <c r="O126" i="9"/>
  <c r="D135" i="31"/>
  <c r="G89" i="31"/>
  <c r="D58" i="31"/>
  <c r="L135" i="10"/>
  <c r="D46" i="33"/>
  <c r="L30" i="35"/>
  <c r="H133" i="32"/>
  <c r="I58" i="35"/>
  <c r="D131" i="32"/>
  <c r="M160" i="33"/>
  <c r="J48" i="33"/>
  <c r="L86" i="35"/>
  <c r="E121" i="33"/>
  <c r="D88" i="32"/>
  <c r="G91" i="32"/>
  <c r="K131" i="33"/>
  <c r="E146" i="33"/>
  <c r="H17" i="32"/>
  <c r="H141" i="35"/>
  <c r="K68" i="31"/>
  <c r="D170" i="35"/>
  <c r="D82" i="32"/>
  <c r="D171" i="33"/>
  <c r="J165" i="32"/>
  <c r="E37" i="31"/>
  <c r="H31" i="32"/>
  <c r="K45" i="35"/>
  <c r="D136" i="33"/>
  <c r="D82" i="35"/>
  <c r="E15" i="31"/>
  <c r="L98" i="9"/>
  <c r="H98" i="9"/>
  <c r="K128" i="9"/>
  <c r="G126" i="33"/>
  <c r="J138" i="9"/>
  <c r="K23" i="35"/>
  <c r="E101" i="9"/>
  <c r="D20" i="31"/>
  <c r="E80" i="32"/>
  <c r="K161" i="31"/>
  <c r="K147" i="9"/>
  <c r="D66" i="33"/>
  <c r="D132" i="31"/>
  <c r="M34" i="9"/>
  <c r="E142" i="10"/>
  <c r="H24" i="33"/>
  <c r="D27" i="35"/>
  <c r="K146" i="31"/>
  <c r="D144" i="32"/>
  <c r="J135" i="31"/>
  <c r="J38" i="32"/>
  <c r="I115" i="9"/>
  <c r="K87" i="32"/>
  <c r="E152" i="32"/>
  <c r="J69" i="31"/>
  <c r="I112" i="35"/>
  <c r="G130" i="10"/>
  <c r="L105" i="9"/>
  <c r="K106" i="31"/>
  <c r="J49" i="33"/>
  <c r="H74" i="10"/>
  <c r="H47" i="32"/>
  <c r="G13" i="35"/>
  <c r="E16" i="31"/>
  <c r="J96" i="9"/>
  <c r="H31" i="33"/>
  <c r="K59" i="33"/>
  <c r="D65" i="35"/>
  <c r="M16" i="9"/>
  <c r="J107" i="9"/>
  <c r="G134" i="33"/>
  <c r="E162" i="35"/>
  <c r="D54" i="9"/>
  <c r="J96" i="31"/>
  <c r="G143" i="33"/>
  <c r="O115" i="35"/>
  <c r="J7" i="10"/>
  <c r="E67" i="31"/>
  <c r="K130" i="10"/>
  <c r="K100" i="32"/>
  <c r="E8" i="10"/>
  <c r="G94" i="9"/>
  <c r="O90" i="35"/>
  <c r="P121" i="35"/>
  <c r="H52" i="35"/>
  <c r="O74" i="9"/>
  <c r="K159" i="9"/>
  <c r="G7" i="9"/>
  <c r="F57" i="10"/>
  <c r="H38" i="10"/>
  <c r="I159" i="9"/>
  <c r="E59" i="35"/>
  <c r="G31" i="32"/>
  <c r="K71" i="9"/>
  <c r="F126" i="10"/>
  <c r="G101" i="10"/>
  <c r="D169" i="10"/>
  <c r="D30" i="10"/>
  <c r="I62" i="10"/>
  <c r="D26" i="31"/>
  <c r="H87" i="32"/>
  <c r="I51" i="10"/>
  <c r="F34" i="9"/>
  <c r="H94" i="10"/>
  <c r="D132" i="9"/>
  <c r="G150" i="9"/>
  <c r="D13" i="32"/>
  <c r="K38" i="31"/>
  <c r="K23" i="31"/>
  <c r="H141" i="10"/>
  <c r="L55" i="9"/>
  <c r="I80" i="9"/>
  <c r="I19" i="10"/>
  <c r="L111" i="10"/>
  <c r="E82" i="31"/>
  <c r="F133" i="10"/>
  <c r="O14" i="9"/>
  <c r="O16" i="35"/>
  <c r="D73" i="32"/>
  <c r="H105" i="33"/>
  <c r="I98" i="35"/>
  <c r="L140" i="9"/>
  <c r="K64" i="33"/>
  <c r="E11" i="32"/>
  <c r="P42" i="35"/>
  <c r="D48" i="10"/>
  <c r="K41" i="35"/>
  <c r="G41" i="35"/>
  <c r="G65" i="33"/>
  <c r="G133" i="10"/>
  <c r="D80" i="32"/>
  <c r="F128" i="35"/>
  <c r="N57" i="35"/>
  <c r="K98" i="32"/>
  <c r="J114" i="33"/>
  <c r="M150" i="33"/>
  <c r="K99" i="33"/>
  <c r="H62" i="31"/>
  <c r="D157" i="33"/>
  <c r="D130" i="33"/>
  <c r="D24" i="31"/>
  <c r="I87" i="10"/>
  <c r="D56" i="31"/>
  <c r="D154" i="10"/>
  <c r="H28" i="31"/>
  <c r="L20" i="10"/>
  <c r="D154" i="35"/>
  <c r="G17" i="31"/>
  <c r="H135" i="32"/>
  <c r="L84" i="10"/>
  <c r="K133" i="33"/>
  <c r="G59" i="9"/>
  <c r="G10" i="33"/>
  <c r="K137" i="9"/>
  <c r="F99" i="10"/>
  <c r="O87" i="35"/>
  <c r="D35" i="35"/>
  <c r="J81" i="10"/>
  <c r="I144" i="10"/>
  <c r="K116" i="9"/>
  <c r="K8" i="9"/>
  <c r="F93" i="9"/>
  <c r="E132" i="9"/>
  <c r="F25" i="35"/>
  <c r="E54" i="10"/>
  <c r="L83" i="35"/>
  <c r="O79" i="9"/>
  <c r="K113" i="32"/>
  <c r="L62" i="9"/>
  <c r="E93" i="32"/>
  <c r="E99" i="33"/>
  <c r="E81" i="31"/>
  <c r="G155" i="34"/>
  <c r="J75" i="34"/>
  <c r="H40" i="34"/>
  <c r="H126" i="34"/>
  <c r="P140" i="35"/>
  <c r="L48" i="35"/>
  <c r="N105" i="35"/>
  <c r="I167" i="35"/>
  <c r="O150" i="35"/>
  <c r="M59" i="33"/>
  <c r="G38" i="35"/>
  <c r="F106" i="35"/>
  <c r="H124" i="35"/>
  <c r="K98" i="33"/>
  <c r="N93" i="35"/>
  <c r="F135" i="35"/>
  <c r="D143" i="35"/>
  <c r="D33" i="35"/>
  <c r="J70" i="32"/>
  <c r="G67" i="35"/>
  <c r="L44" i="35"/>
  <c r="P114" i="35"/>
  <c r="D114" i="33"/>
  <c r="E65" i="35"/>
  <c r="D54" i="33"/>
  <c r="J102" i="33"/>
  <c r="K113" i="35"/>
  <c r="J129" i="31"/>
  <c r="M117" i="33"/>
  <c r="D155" i="33"/>
  <c r="K34" i="35"/>
  <c r="N110" i="35"/>
  <c r="D156" i="32"/>
  <c r="H25" i="33"/>
  <c r="D172" i="33"/>
  <c r="J134" i="32"/>
  <c r="J61" i="31"/>
  <c r="K118" i="33"/>
  <c r="H87" i="35"/>
  <c r="F91" i="35"/>
  <c r="D107" i="33"/>
  <c r="H30" i="31"/>
  <c r="M95" i="33"/>
  <c r="I97" i="35"/>
  <c r="E170" i="35"/>
  <c r="J28" i="31"/>
  <c r="M167" i="35"/>
  <c r="E94" i="33"/>
  <c r="N89" i="35"/>
  <c r="K70" i="31"/>
  <c r="F166" i="35"/>
  <c r="D27" i="33"/>
  <c r="I159" i="35"/>
  <c r="D34" i="31"/>
  <c r="F23" i="35"/>
  <c r="K17" i="33"/>
  <c r="D155" i="32"/>
  <c r="E67" i="32"/>
  <c r="E69" i="31"/>
  <c r="J127" i="33"/>
  <c r="F13" i="35"/>
  <c r="M164" i="35"/>
  <c r="K127" i="31"/>
  <c r="H14" i="33"/>
  <c r="D32" i="31"/>
  <c r="L127" i="35"/>
  <c r="H69" i="31"/>
  <c r="P41" i="35"/>
  <c r="E103" i="10"/>
  <c r="J37" i="33"/>
  <c r="L166" i="10"/>
  <c r="G140" i="35"/>
  <c r="H89" i="32"/>
  <c r="L166" i="35"/>
  <c r="O132" i="35"/>
  <c r="D89" i="35"/>
  <c r="D101" i="32"/>
  <c r="G163" i="35"/>
  <c r="K132" i="31"/>
  <c r="E89" i="32"/>
  <c r="L84" i="9"/>
  <c r="J168" i="33"/>
  <c r="J59" i="10"/>
  <c r="K45" i="32"/>
  <c r="K74" i="32"/>
  <c r="G132" i="33"/>
  <c r="H153" i="10"/>
  <c r="G48" i="35"/>
  <c r="G49" i="31"/>
  <c r="P49" i="35"/>
  <c r="E17" i="35"/>
  <c r="K102" i="31"/>
  <c r="F79" i="35"/>
  <c r="D15" i="32"/>
  <c r="F144" i="35"/>
  <c r="G73" i="35"/>
  <c r="D162" i="35"/>
  <c r="E25" i="33"/>
  <c r="D47" i="32"/>
  <c r="H169" i="35"/>
  <c r="E82" i="32"/>
  <c r="J94" i="32"/>
  <c r="H60" i="31"/>
  <c r="N50" i="35"/>
  <c r="G35" i="35"/>
  <c r="D113" i="32"/>
  <c r="D147" i="32"/>
  <c r="K165" i="34"/>
  <c r="H50" i="34"/>
  <c r="D118" i="34"/>
  <c r="H134" i="33"/>
  <c r="H41" i="33"/>
  <c r="O19" i="35"/>
  <c r="I157" i="35"/>
  <c r="K97" i="33"/>
  <c r="D77" i="31"/>
  <c r="F159" i="35"/>
  <c r="E172" i="35"/>
  <c r="E133" i="35"/>
  <c r="K97" i="35"/>
  <c r="E10" i="31"/>
  <c r="D164" i="35"/>
  <c r="G95" i="35"/>
  <c r="E57" i="33"/>
  <c r="D34" i="35"/>
  <c r="H113" i="31"/>
  <c r="O111" i="35"/>
  <c r="G126" i="35"/>
  <c r="H52" i="31"/>
  <c r="K121" i="31"/>
  <c r="H77" i="32"/>
  <c r="K170" i="33"/>
  <c r="J68" i="33"/>
  <c r="G168" i="32"/>
  <c r="J143" i="31"/>
  <c r="D62" i="35"/>
  <c r="J57" i="31"/>
  <c r="J171" i="32"/>
  <c r="D80" i="33"/>
  <c r="E170" i="33"/>
  <c r="I95" i="35"/>
  <c r="P99" i="35"/>
  <c r="D167" i="35"/>
  <c r="E77" i="33"/>
  <c r="M74" i="35"/>
  <c r="D117" i="35"/>
  <c r="E99" i="35"/>
  <c r="D103" i="32"/>
  <c r="F98" i="35"/>
  <c r="P150" i="35"/>
  <c r="D8" i="33"/>
  <c r="D106" i="35"/>
  <c r="K163" i="31"/>
  <c r="M103" i="35"/>
  <c r="E73" i="31"/>
  <c r="D90" i="33"/>
  <c r="D99" i="31"/>
  <c r="G48" i="31"/>
  <c r="H34" i="32"/>
  <c r="K140" i="33"/>
  <c r="J163" i="31"/>
  <c r="D29" i="35"/>
  <c r="H72" i="35"/>
  <c r="M92" i="35"/>
  <c r="P44" i="35"/>
  <c r="G44" i="35"/>
  <c r="G59" i="32"/>
  <c r="M105" i="35"/>
  <c r="G169" i="32"/>
  <c r="J151" i="32"/>
  <c r="D12" i="33"/>
  <c r="J129" i="33"/>
  <c r="K19" i="31"/>
  <c r="D116" i="35"/>
  <c r="K13" i="35"/>
  <c r="G121" i="33"/>
  <c r="G58" i="33"/>
  <c r="H154" i="32"/>
  <c r="D173" i="31"/>
  <c r="F33" i="35"/>
  <c r="G10" i="31"/>
  <c r="N139" i="35"/>
  <c r="G62" i="31"/>
  <c r="P82" i="35"/>
  <c r="G147" i="33"/>
  <c r="I96" i="35"/>
  <c r="G33" i="33"/>
  <c r="E70" i="35"/>
  <c r="M147" i="33"/>
  <c r="E33" i="33"/>
  <c r="E160" i="32"/>
  <c r="L29" i="35"/>
  <c r="G98" i="32"/>
  <c r="G121" i="31"/>
  <c r="J82" i="31"/>
  <c r="D17" i="35"/>
  <c r="D43" i="31"/>
  <c r="D31" i="35"/>
  <c r="K42" i="32"/>
  <c r="H84" i="10"/>
  <c r="K98" i="31"/>
  <c r="J106" i="32"/>
  <c r="N71" i="35"/>
  <c r="D159" i="31"/>
  <c r="G139" i="33"/>
  <c r="E101" i="10"/>
  <c r="E105" i="31"/>
  <c r="H110" i="32"/>
  <c r="H27" i="31"/>
  <c r="J130" i="9"/>
  <c r="D139" i="32"/>
  <c r="L119" i="35"/>
  <c r="N31" i="35"/>
  <c r="O17" i="35"/>
  <c r="D149" i="35"/>
  <c r="K52" i="32"/>
  <c r="K61" i="31"/>
  <c r="O51" i="9"/>
  <c r="J156" i="33"/>
  <c r="K108" i="9"/>
  <c r="G14" i="9"/>
  <c r="E173" i="32"/>
  <c r="G33" i="32"/>
  <c r="N88" i="35"/>
  <c r="F18" i="35"/>
  <c r="E147" i="33"/>
  <c r="G78" i="31"/>
  <c r="M52" i="35"/>
  <c r="D35" i="31"/>
  <c r="D60" i="33"/>
  <c r="H87" i="33"/>
  <c r="I125" i="10"/>
  <c r="H135" i="35"/>
  <c r="H95" i="10"/>
  <c r="E16" i="33"/>
  <c r="G127" i="9"/>
  <c r="E128" i="10"/>
  <c r="K96" i="31"/>
  <c r="D164" i="32"/>
  <c r="J117" i="9"/>
  <c r="L92" i="10"/>
  <c r="G160" i="10"/>
  <c r="E59" i="32"/>
  <c r="M108" i="33"/>
  <c r="P69" i="35"/>
  <c r="E42" i="35"/>
  <c r="K93" i="33"/>
  <c r="K115" i="9"/>
  <c r="K164" i="31"/>
  <c r="D134" i="33"/>
  <c r="D126" i="32"/>
  <c r="E46" i="31"/>
  <c r="D99" i="32"/>
  <c r="G135" i="35"/>
  <c r="H59" i="33"/>
  <c r="H92" i="32"/>
  <c r="G85" i="31"/>
  <c r="N15" i="9"/>
  <c r="D100" i="9"/>
  <c r="J162" i="9"/>
  <c r="E42" i="32"/>
  <c r="D125" i="31"/>
  <c r="J79" i="32"/>
  <c r="E110" i="10"/>
  <c r="E100" i="31"/>
  <c r="G17" i="9"/>
  <c r="L103" i="9"/>
  <c r="F67" i="35"/>
  <c r="N101" i="9"/>
  <c r="J155" i="32"/>
  <c r="J141" i="9"/>
  <c r="M120" i="9"/>
  <c r="K108" i="32"/>
  <c r="E79" i="9"/>
  <c r="L73" i="9"/>
  <c r="H65" i="10"/>
  <c r="H63" i="9"/>
  <c r="H115" i="32"/>
  <c r="L96" i="9"/>
  <c r="I24" i="10"/>
  <c r="H166" i="9"/>
  <c r="G140" i="32"/>
  <c r="K98" i="9"/>
  <c r="K86" i="31"/>
  <c r="D146" i="10"/>
  <c r="J168" i="31"/>
  <c r="D134" i="9"/>
  <c r="K78" i="35"/>
  <c r="P37" i="35"/>
  <c r="F103" i="9"/>
  <c r="L12" i="10"/>
  <c r="L25" i="10"/>
  <c r="E16" i="10"/>
  <c r="F46" i="9"/>
  <c r="F87" i="9"/>
  <c r="K84" i="10"/>
  <c r="K125" i="33"/>
  <c r="I61" i="9"/>
  <c r="K107" i="10"/>
  <c r="M25" i="33"/>
  <c r="N140" i="9"/>
  <c r="D39" i="32"/>
  <c r="I76" i="10"/>
  <c r="H99" i="33"/>
  <c r="L118" i="10"/>
  <c r="D14" i="9"/>
  <c r="E144" i="33"/>
  <c r="J76" i="9"/>
  <c r="D145" i="10"/>
  <c r="G115" i="9"/>
  <c r="L78" i="10"/>
  <c r="F38" i="35"/>
  <c r="H54" i="32"/>
  <c r="J152" i="10"/>
  <c r="H142" i="10"/>
  <c r="O155" i="35"/>
  <c r="K93" i="31"/>
  <c r="G18" i="31"/>
  <c r="G89" i="10"/>
  <c r="K51" i="35"/>
  <c r="K127" i="35"/>
  <c r="K12" i="9"/>
  <c r="K111" i="31"/>
  <c r="E84" i="35"/>
  <c r="L124" i="9"/>
  <c r="G52" i="9"/>
  <c r="E47" i="32"/>
  <c r="D41" i="35"/>
  <c r="D115" i="10"/>
  <c r="F164" i="9"/>
  <c r="I38" i="9"/>
  <c r="K41" i="33"/>
  <c r="G77" i="9"/>
  <c r="I16" i="10"/>
  <c r="G56" i="10"/>
  <c r="D144" i="10"/>
  <c r="D170" i="33"/>
  <c r="J162" i="10"/>
  <c r="L127" i="9"/>
  <c r="N81" i="35"/>
  <c r="D156" i="10"/>
  <c r="E13" i="10"/>
  <c r="H99" i="10"/>
  <c r="J144" i="9"/>
  <c r="F35" i="35"/>
  <c r="L100" i="35"/>
  <c r="I156" i="10"/>
  <c r="M84" i="35"/>
  <c r="G84" i="10"/>
  <c r="K84" i="31"/>
  <c r="K149" i="9"/>
  <c r="D84" i="33"/>
  <c r="J66" i="31"/>
  <c r="G18" i="35"/>
  <c r="I92" i="10"/>
  <c r="G107" i="9"/>
  <c r="K40" i="10"/>
  <c r="G139" i="10"/>
  <c r="E102" i="9"/>
  <c r="G36" i="10"/>
  <c r="M100" i="35"/>
  <c r="F20" i="10"/>
  <c r="L121" i="10"/>
  <c r="J111" i="32"/>
  <c r="J96" i="10"/>
  <c r="L114" i="35"/>
  <c r="G82" i="32"/>
  <c r="N61" i="35"/>
  <c r="M61" i="9"/>
  <c r="H112" i="33"/>
  <c r="G119" i="32"/>
  <c r="F75" i="35"/>
  <c r="F61" i="10"/>
  <c r="J16" i="32"/>
  <c r="M163" i="33"/>
  <c r="G10" i="32"/>
  <c r="M26" i="9"/>
  <c r="K18" i="33"/>
  <c r="H163" i="10"/>
  <c r="E105" i="10"/>
  <c r="G79" i="10"/>
  <c r="H41" i="35"/>
  <c r="E163" i="35"/>
  <c r="G56" i="35"/>
  <c r="G61" i="32"/>
  <c r="E36" i="35"/>
  <c r="K143" i="32"/>
  <c r="M44" i="33"/>
  <c r="F36" i="35"/>
  <c r="N152" i="9"/>
  <c r="E131" i="31"/>
  <c r="G23" i="9"/>
  <c r="L26" i="9"/>
  <c r="H171" i="33"/>
  <c r="D128" i="31"/>
  <c r="N28" i="9"/>
  <c r="K123" i="35"/>
  <c r="H29" i="9"/>
  <c r="H92" i="34"/>
  <c r="D40" i="34"/>
  <c r="K126" i="34"/>
  <c r="E92" i="35"/>
  <c r="K102" i="35"/>
  <c r="L169" i="35"/>
  <c r="L33" i="35"/>
  <c r="M24" i="35"/>
  <c r="E94" i="35"/>
  <c r="K125" i="35"/>
  <c r="D160" i="35"/>
  <c r="E55" i="35"/>
  <c r="D54" i="35"/>
  <c r="M157" i="33"/>
  <c r="H63" i="35"/>
  <c r="G85" i="32"/>
  <c r="J116" i="32"/>
  <c r="H147" i="33"/>
  <c r="P53" i="35"/>
  <c r="J169" i="32"/>
  <c r="D72" i="35"/>
  <c r="F170" i="35"/>
  <c r="O167" i="35"/>
  <c r="G37" i="31"/>
  <c r="E149" i="33"/>
  <c r="D143" i="33"/>
  <c r="J121" i="32"/>
  <c r="K34" i="32"/>
  <c r="E141" i="31"/>
  <c r="K15" i="35"/>
  <c r="E39" i="32"/>
  <c r="G42" i="35"/>
  <c r="J17" i="33"/>
  <c r="D33" i="31"/>
  <c r="H80" i="35"/>
  <c r="J102" i="32"/>
  <c r="E128" i="35"/>
  <c r="H39" i="35"/>
  <c r="N114" i="35"/>
  <c r="L42" i="35"/>
  <c r="P12" i="35"/>
  <c r="K172" i="33"/>
  <c r="D151" i="33"/>
  <c r="J36" i="33"/>
  <c r="K100" i="35"/>
  <c r="E160" i="35"/>
  <c r="M94" i="33"/>
  <c r="D91" i="31"/>
  <c r="P11" i="35"/>
  <c r="G42" i="31"/>
  <c r="E133" i="31"/>
  <c r="G145" i="31"/>
  <c r="F93" i="35"/>
  <c r="E141" i="33"/>
  <c r="P29" i="35"/>
  <c r="M115" i="33"/>
  <c r="N156" i="35"/>
  <c r="G143" i="35"/>
  <c r="H149" i="32"/>
  <c r="H67" i="32"/>
  <c r="J89" i="32"/>
  <c r="H24" i="35"/>
  <c r="K63" i="35"/>
  <c r="G22" i="35"/>
  <c r="H24" i="32"/>
  <c r="G138" i="33"/>
  <c r="K81" i="31"/>
  <c r="E29" i="35"/>
  <c r="E92" i="32"/>
  <c r="D163" i="31"/>
  <c r="J134" i="33"/>
  <c r="H39" i="31"/>
  <c r="H161" i="35"/>
  <c r="N86" i="35"/>
  <c r="E173" i="31"/>
  <c r="H37" i="32"/>
  <c r="J134" i="31"/>
  <c r="J149" i="32"/>
  <c r="G104" i="33"/>
  <c r="G96" i="31"/>
  <c r="J60" i="31"/>
  <c r="J171" i="9"/>
  <c r="D169" i="35"/>
  <c r="K18" i="32"/>
  <c r="D137" i="35"/>
  <c r="E139" i="32"/>
  <c r="N149" i="9"/>
  <c r="M126" i="33"/>
  <c r="E74" i="33"/>
  <c r="H34" i="33"/>
  <c r="H16" i="33"/>
  <c r="E108" i="32"/>
  <c r="K62" i="33"/>
  <c r="D90" i="31"/>
  <c r="I27" i="10"/>
  <c r="E134" i="31"/>
  <c r="F31" i="10"/>
  <c r="D82" i="31"/>
  <c r="J153" i="32"/>
  <c r="M170" i="35"/>
  <c r="E51" i="34"/>
  <c r="G136" i="34"/>
  <c r="O143" i="35"/>
  <c r="O153" i="35"/>
  <c r="D57" i="35"/>
  <c r="G147" i="35"/>
  <c r="E104" i="33"/>
  <c r="F147" i="35"/>
  <c r="E12" i="33"/>
  <c r="E65" i="32"/>
  <c r="O68" i="35"/>
  <c r="G42" i="33"/>
  <c r="D77" i="35"/>
  <c r="G143" i="32"/>
  <c r="J62" i="31"/>
  <c r="D121" i="35"/>
  <c r="E18" i="35"/>
  <c r="N103" i="35"/>
  <c r="P84" i="35"/>
  <c r="M25" i="35"/>
  <c r="D125" i="35"/>
  <c r="D173" i="35"/>
  <c r="M79" i="33"/>
  <c r="P101" i="35"/>
  <c r="M61" i="33"/>
  <c r="K170" i="35"/>
  <c r="D79" i="35"/>
  <c r="D70" i="31"/>
  <c r="G80" i="33"/>
  <c r="K141" i="33"/>
  <c r="N67" i="9"/>
  <c r="M143" i="9"/>
  <c r="E103" i="32"/>
  <c r="J154" i="9"/>
  <c r="J173" i="9"/>
  <c r="J10" i="32"/>
  <c r="H36" i="33"/>
  <c r="E129" i="35"/>
  <c r="E168" i="10"/>
  <c r="D51" i="32"/>
  <c r="D158" i="31"/>
  <c r="E48" i="32"/>
  <c r="H58" i="9"/>
  <c r="G16" i="9"/>
  <c r="N83" i="35"/>
  <c r="D18" i="32"/>
  <c r="J70" i="31"/>
  <c r="K27" i="32"/>
  <c r="P55" i="35"/>
  <c r="K86" i="35"/>
  <c r="H48" i="33"/>
  <c r="M56" i="35"/>
  <c r="K61" i="32"/>
  <c r="L101" i="35"/>
  <c r="E64" i="31"/>
  <c r="K88" i="9"/>
  <c r="K94" i="31"/>
  <c r="H124" i="31"/>
  <c r="I96" i="9"/>
  <c r="F33" i="9"/>
  <c r="F76" i="10"/>
  <c r="K111" i="10"/>
  <c r="L30" i="9"/>
  <c r="G105" i="35"/>
  <c r="H148" i="9"/>
  <c r="I93" i="10"/>
  <c r="E73" i="35"/>
  <c r="M90" i="35"/>
  <c r="F27" i="10"/>
  <c r="L105" i="10"/>
  <c r="K90" i="31"/>
  <c r="H65" i="31"/>
  <c r="H119" i="31"/>
  <c r="L48" i="10"/>
  <c r="D92" i="31"/>
  <c r="D83" i="32"/>
  <c r="G41" i="31"/>
  <c r="E82" i="9"/>
  <c r="D40" i="31"/>
  <c r="O113" i="9"/>
  <c r="G66" i="35"/>
  <c r="J30" i="31"/>
  <c r="N56" i="9"/>
  <c r="D93" i="32"/>
  <c r="K65" i="32"/>
  <c r="H121" i="9"/>
  <c r="G142" i="32"/>
  <c r="K75" i="10"/>
  <c r="K100" i="10"/>
  <c r="K26" i="33"/>
  <c r="E67" i="10"/>
  <c r="K31" i="31"/>
  <c r="E57" i="31"/>
  <c r="G72" i="32"/>
  <c r="M173" i="9"/>
  <c r="I97" i="10"/>
  <c r="J30" i="33"/>
  <c r="F37" i="9"/>
  <c r="J118" i="9"/>
  <c r="E158" i="32"/>
  <c r="D124" i="31"/>
  <c r="G31" i="33"/>
  <c r="E22" i="32"/>
  <c r="L115" i="9"/>
  <c r="F163" i="10"/>
  <c r="H82" i="31"/>
  <c r="J20" i="10"/>
  <c r="F147" i="9"/>
  <c r="G77" i="31"/>
  <c r="I152" i="9"/>
  <c r="D15" i="10"/>
  <c r="F140" i="9"/>
  <c r="J108" i="10"/>
  <c r="H20" i="31"/>
  <c r="D67" i="32"/>
  <c r="E123" i="10"/>
  <c r="N27" i="9"/>
  <c r="E17" i="32"/>
  <c r="I94" i="10"/>
  <c r="G28" i="9"/>
  <c r="D119" i="32"/>
  <c r="D25" i="9"/>
  <c r="I7" i="10"/>
  <c r="G142" i="9"/>
  <c r="D103" i="31"/>
  <c r="H50" i="35"/>
  <c r="E162" i="33"/>
  <c r="J109" i="9"/>
  <c r="H82" i="33"/>
  <c r="E128" i="31"/>
  <c r="H74" i="32"/>
  <c r="K26" i="31"/>
  <c r="E165" i="35"/>
  <c r="M35" i="33"/>
  <c r="I25" i="35"/>
  <c r="E95" i="31"/>
  <c r="H22" i="9"/>
  <c r="H101" i="32"/>
  <c r="E88" i="32"/>
  <c r="L121" i="9"/>
  <c r="K130" i="32"/>
  <c r="H58" i="35"/>
  <c r="D135" i="9"/>
  <c r="F59" i="9"/>
  <c r="M67" i="33"/>
  <c r="G32" i="32"/>
  <c r="M98" i="9"/>
  <c r="L41" i="10"/>
  <c r="F120" i="9"/>
  <c r="M22" i="9"/>
  <c r="E98" i="33"/>
  <c r="G73" i="10"/>
  <c r="E77" i="9"/>
  <c r="K13" i="32"/>
  <c r="N35" i="9"/>
  <c r="E59" i="10"/>
  <c r="G115" i="31"/>
  <c r="D77" i="9"/>
  <c r="J53" i="10"/>
  <c r="J51" i="33"/>
  <c r="I161" i="10"/>
  <c r="M37" i="9"/>
  <c r="D151" i="32"/>
  <c r="H30" i="10"/>
  <c r="G167" i="31"/>
  <c r="J104" i="31"/>
  <c r="E61" i="9"/>
  <c r="H15" i="35"/>
  <c r="J136" i="33"/>
  <c r="J17" i="10"/>
  <c r="D44" i="10"/>
  <c r="J40" i="32"/>
  <c r="I12" i="35"/>
  <c r="M17" i="33"/>
  <c r="H134" i="35"/>
  <c r="N103" i="9"/>
  <c r="K22" i="35"/>
  <c r="H131" i="33"/>
  <c r="K104" i="9"/>
  <c r="K133" i="31"/>
  <c r="K143" i="31"/>
  <c r="G154" i="31"/>
  <c r="N147" i="9"/>
  <c r="H159" i="10"/>
  <c r="D60" i="32"/>
  <c r="J154" i="10"/>
  <c r="F95" i="10"/>
  <c r="N14" i="9"/>
  <c r="D37" i="33"/>
  <c r="O100" i="35"/>
  <c r="I149" i="9"/>
  <c r="L113" i="10"/>
  <c r="K77" i="10"/>
  <c r="D28" i="33"/>
  <c r="M107" i="9"/>
  <c r="J161" i="10"/>
  <c r="L91" i="9"/>
  <c r="E56" i="10"/>
  <c r="G113" i="9"/>
  <c r="G111" i="35"/>
  <c r="L80" i="9"/>
  <c r="I100" i="9"/>
  <c r="G165" i="33"/>
  <c r="F79" i="9"/>
  <c r="I109" i="10"/>
  <c r="E153" i="31"/>
  <c r="K137" i="35"/>
  <c r="J157" i="32"/>
  <c r="E127" i="32"/>
  <c r="I143" i="10"/>
  <c r="K135" i="10"/>
  <c r="F162" i="9"/>
  <c r="M150" i="35"/>
  <c r="G143" i="10"/>
  <c r="H99" i="9"/>
  <c r="D118" i="31"/>
  <c r="K14" i="32"/>
  <c r="J92" i="32"/>
  <c r="J112" i="9"/>
  <c r="J42" i="10"/>
  <c r="E87" i="10"/>
  <c r="J167" i="32"/>
  <c r="H76" i="33"/>
  <c r="K144" i="31"/>
  <c r="G81" i="32"/>
  <c r="E25" i="10"/>
  <c r="E79" i="35"/>
  <c r="K24" i="33"/>
  <c r="H71" i="9"/>
  <c r="H156" i="33"/>
  <c r="D55" i="9"/>
  <c r="M12" i="9"/>
  <c r="G25" i="34"/>
  <c r="G160" i="34"/>
  <c r="I50" i="35"/>
  <c r="K163" i="33"/>
  <c r="D127" i="33"/>
  <c r="L158" i="35"/>
  <c r="H157" i="32"/>
  <c r="M22" i="35"/>
  <c r="O48" i="35"/>
  <c r="I74" i="35"/>
  <c r="H36" i="32"/>
  <c r="M107" i="33"/>
  <c r="D16" i="31"/>
  <c r="G62" i="33"/>
  <c r="H130" i="35"/>
  <c r="H169" i="31"/>
  <c r="E11" i="31"/>
  <c r="K92" i="35"/>
  <c r="D40" i="35"/>
  <c r="G58" i="32"/>
  <c r="D129" i="35"/>
  <c r="L136" i="35"/>
  <c r="K16" i="33"/>
  <c r="J132" i="31"/>
  <c r="I113" i="35"/>
  <c r="H123" i="32"/>
  <c r="J110" i="33"/>
  <c r="L115" i="35"/>
  <c r="K147" i="35"/>
  <c r="G141" i="33"/>
  <c r="L137" i="10"/>
  <c r="F10" i="10"/>
  <c r="L142" i="9"/>
  <c r="H106" i="33"/>
  <c r="H17" i="10"/>
  <c r="J106" i="33"/>
  <c r="I128" i="35"/>
  <c r="D136" i="32"/>
  <c r="I94" i="9"/>
  <c r="E18" i="10"/>
  <c r="J58" i="10"/>
  <c r="I56" i="10"/>
  <c r="J131" i="9"/>
  <c r="H167" i="35"/>
  <c r="G152" i="31"/>
  <c r="G132" i="35"/>
  <c r="K17" i="32"/>
  <c r="N68" i="35"/>
  <c r="E53" i="32"/>
  <c r="L55" i="10"/>
  <c r="H137" i="10"/>
  <c r="G108" i="33"/>
  <c r="O141" i="35"/>
  <c r="K79" i="31"/>
  <c r="M28" i="33"/>
  <c r="H170" i="32"/>
  <c r="E140" i="31"/>
  <c r="E120" i="31"/>
  <c r="H63" i="33"/>
  <c r="K50" i="31"/>
  <c r="F167" i="35"/>
  <c r="H172" i="32"/>
  <c r="I117" i="10"/>
  <c r="J171" i="33"/>
  <c r="H64" i="35"/>
  <c r="J17" i="9"/>
  <c r="M68" i="33"/>
  <c r="G52" i="10"/>
  <c r="H112" i="10"/>
  <c r="K146" i="10"/>
  <c r="F156" i="10"/>
  <c r="J137" i="10"/>
  <c r="G16" i="10"/>
  <c r="H102" i="32"/>
  <c r="E130" i="33"/>
  <c r="E91" i="10"/>
  <c r="K29" i="31"/>
  <c r="D85" i="35"/>
  <c r="E38" i="32"/>
  <c r="G58" i="10"/>
  <c r="G92" i="33"/>
  <c r="I75" i="35"/>
  <c r="J8" i="10"/>
  <c r="G27" i="31"/>
  <c r="K43" i="35"/>
  <c r="I119" i="10"/>
  <c r="H121" i="31"/>
  <c r="E30" i="33"/>
  <c r="G128" i="33"/>
  <c r="J147" i="32"/>
  <c r="G136" i="31"/>
  <c r="D53" i="31"/>
  <c r="K88" i="32"/>
  <c r="K153" i="9"/>
  <c r="J48" i="32"/>
  <c r="M158" i="9"/>
  <c r="K41" i="31"/>
  <c r="E144" i="9"/>
  <c r="E47" i="9"/>
  <c r="M87" i="33"/>
  <c r="L129" i="9"/>
  <c r="O27" i="9"/>
  <c r="E144" i="31"/>
  <c r="G148" i="10"/>
  <c r="L29" i="9"/>
  <c r="J116" i="9"/>
  <c r="J95" i="10"/>
  <c r="F162" i="10"/>
  <c r="G106" i="9"/>
  <c r="M55" i="9"/>
  <c r="D64" i="10"/>
  <c r="J126" i="9"/>
  <c r="L140" i="35"/>
  <c r="J35" i="9"/>
  <c r="D158" i="32"/>
  <c r="N112" i="35"/>
  <c r="L45" i="9"/>
  <c r="F70" i="9"/>
  <c r="E122" i="35"/>
  <c r="D72" i="10"/>
  <c r="E27" i="32"/>
  <c r="D32" i="33"/>
  <c r="N139" i="9"/>
  <c r="D131" i="35"/>
  <c r="G91" i="31"/>
  <c r="E33" i="32"/>
  <c r="J96" i="32"/>
  <c r="J102" i="31"/>
  <c r="J16" i="31"/>
  <c r="K29" i="9"/>
  <c r="D75" i="32"/>
  <c r="G165" i="31"/>
  <c r="G14" i="10"/>
  <c r="J46" i="10"/>
  <c r="E54" i="32"/>
  <c r="L33" i="10"/>
  <c r="N34" i="9"/>
  <c r="M167" i="9"/>
  <c r="F50" i="10"/>
  <c r="O37" i="9"/>
  <c r="K68" i="9"/>
  <c r="E78" i="31"/>
  <c r="D97" i="10"/>
  <c r="L35" i="35"/>
  <c r="K82" i="9"/>
  <c r="I74" i="10"/>
  <c r="D45" i="10"/>
  <c r="F65" i="10"/>
  <c r="D161" i="35"/>
  <c r="I13" i="9"/>
  <c r="I7" i="9"/>
  <c r="H150" i="35"/>
  <c r="E89" i="10"/>
  <c r="I82" i="10"/>
  <c r="K53" i="33"/>
  <c r="G33" i="10"/>
  <c r="K63" i="9"/>
  <c r="M172" i="33"/>
  <c r="F10" i="9"/>
  <c r="K46" i="9"/>
  <c r="D166" i="32"/>
  <c r="O109" i="9"/>
  <c r="M114" i="33"/>
  <c r="H84" i="31"/>
  <c r="M49" i="35"/>
  <c r="N72" i="9"/>
  <c r="D169" i="33"/>
  <c r="K148" i="32"/>
  <c r="D158" i="10"/>
  <c r="D74" i="31"/>
  <c r="K126" i="9"/>
  <c r="I118" i="10"/>
  <c r="H141" i="32"/>
  <c r="H66" i="35"/>
  <c r="G52" i="31"/>
  <c r="K161" i="10"/>
  <c r="J81" i="32"/>
  <c r="L66" i="10"/>
  <c r="E88" i="31"/>
  <c r="D147" i="10"/>
  <c r="E51" i="10"/>
  <c r="G72" i="35"/>
  <c r="K8" i="35"/>
  <c r="F130" i="9"/>
  <c r="G12" i="10"/>
  <c r="K41" i="9"/>
  <c r="K43" i="9"/>
  <c r="K64" i="32"/>
  <c r="K40" i="9"/>
  <c r="J33" i="31"/>
  <c r="O153" i="9"/>
  <c r="E162" i="10"/>
  <c r="E85" i="31"/>
  <c r="G90" i="32"/>
  <c r="E41" i="31"/>
  <c r="G161" i="31"/>
  <c r="I152" i="10"/>
  <c r="J32" i="32"/>
  <c r="K52" i="33"/>
  <c r="N8" i="35"/>
  <c r="H95" i="35"/>
  <c r="H137" i="31"/>
  <c r="H66" i="9"/>
  <c r="I90" i="9"/>
  <c r="E43" i="9"/>
  <c r="D8" i="32"/>
  <c r="M12" i="35"/>
  <c r="K111" i="32"/>
  <c r="E65" i="31"/>
  <c r="H143" i="31"/>
  <c r="K62" i="31"/>
  <c r="K120" i="33"/>
  <c r="K95" i="33"/>
  <c r="G7" i="10"/>
  <c r="D89" i="32"/>
  <c r="L7" i="10"/>
  <c r="G90" i="9"/>
  <c r="L60" i="9"/>
  <c r="L81" i="35"/>
  <c r="E169" i="31"/>
  <c r="H79" i="10"/>
  <c r="M162" i="35"/>
  <c r="E36" i="9"/>
  <c r="J138" i="10"/>
  <c r="H161" i="10"/>
  <c r="L123" i="9"/>
  <c r="J127" i="9"/>
  <c r="K99" i="9"/>
  <c r="F93" i="10"/>
  <c r="H171" i="35"/>
  <c r="J130" i="32"/>
  <c r="L7" i="9"/>
  <c r="H158" i="31"/>
  <c r="K101" i="31"/>
  <c r="F171" i="10"/>
  <c r="G134" i="31"/>
  <c r="M65" i="33"/>
  <c r="M130" i="9"/>
  <c r="D17" i="9"/>
  <c r="E42" i="33"/>
  <c r="H53" i="35"/>
  <c r="H22" i="10"/>
  <c r="K131" i="10"/>
  <c r="D51" i="35"/>
  <c r="J69" i="9"/>
  <c r="G131" i="10"/>
  <c r="G140" i="10"/>
  <c r="H13" i="10"/>
  <c r="F165" i="9"/>
  <c r="D62" i="9"/>
  <c r="F136" i="10"/>
  <c r="I70" i="10"/>
  <c r="L35" i="10"/>
  <c r="J56" i="10"/>
  <c r="D164" i="33"/>
  <c r="H134" i="34"/>
  <c r="E169" i="34"/>
  <c r="K89" i="33"/>
  <c r="J138" i="33"/>
  <c r="E14" i="35"/>
  <c r="G29" i="33"/>
  <c r="K94" i="35"/>
  <c r="H22" i="33"/>
  <c r="I37" i="35"/>
  <c r="P168" i="35"/>
  <c r="G173" i="35"/>
  <c r="E102" i="31"/>
  <c r="M53" i="33"/>
  <c r="H169" i="32"/>
  <c r="P80" i="35"/>
  <c r="E168" i="35"/>
  <c r="H125" i="31"/>
  <c r="E128" i="32"/>
  <c r="D124" i="33"/>
  <c r="H114" i="35"/>
  <c r="N124" i="35"/>
  <c r="J103" i="33"/>
  <c r="J56" i="32"/>
  <c r="K79" i="33"/>
  <c r="J161" i="33"/>
  <c r="E83" i="31"/>
  <c r="G64" i="33"/>
  <c r="I143" i="35"/>
  <c r="K58" i="35"/>
  <c r="E23" i="32"/>
  <c r="J68" i="31"/>
  <c r="K79" i="32"/>
  <c r="P40" i="35"/>
  <c r="M141" i="35"/>
  <c r="N39" i="35"/>
  <c r="H79" i="33"/>
  <c r="K143" i="33"/>
  <c r="D110" i="33"/>
  <c r="G150" i="33"/>
  <c r="O70" i="35"/>
  <c r="D98" i="33"/>
  <c r="E19" i="33"/>
  <c r="F82" i="35"/>
  <c r="H162" i="35"/>
  <c r="G37" i="32"/>
  <c r="E102" i="32"/>
  <c r="E13" i="33"/>
  <c r="K81" i="35"/>
  <c r="E136" i="33"/>
  <c r="G90" i="33"/>
  <c r="G54" i="33"/>
  <c r="J14" i="32"/>
  <c r="K157" i="32"/>
  <c r="K114" i="33"/>
  <c r="J152" i="33"/>
  <c r="K85" i="33"/>
  <c r="G39" i="31"/>
  <c r="K99" i="32"/>
  <c r="K109" i="32"/>
  <c r="I47" i="10"/>
  <c r="M148" i="33"/>
  <c r="E127" i="31"/>
  <c r="M147" i="35"/>
  <c r="H26" i="33"/>
  <c r="H154" i="31"/>
  <c r="J99" i="33"/>
  <c r="F30" i="35"/>
  <c r="I131" i="35"/>
  <c r="E117" i="9"/>
  <c r="K12" i="31"/>
  <c r="D125" i="9"/>
  <c r="K73" i="33"/>
  <c r="L60" i="35"/>
  <c r="J139" i="32"/>
  <c r="N52" i="9"/>
  <c r="K100" i="33"/>
  <c r="E10" i="33"/>
  <c r="D76" i="31"/>
  <c r="G147" i="32"/>
  <c r="O101" i="9"/>
  <c r="J44" i="32"/>
  <c r="G124" i="33"/>
  <c r="J88" i="9"/>
  <c r="G101" i="33"/>
  <c r="K44" i="31"/>
  <c r="E50" i="10"/>
  <c r="H90" i="32"/>
  <c r="J86" i="33"/>
  <c r="O101" i="35"/>
  <c r="J135" i="33"/>
  <c r="K140" i="31"/>
  <c r="F58" i="35"/>
  <c r="D96" i="32"/>
  <c r="D172" i="31"/>
  <c r="E74" i="32"/>
  <c r="G99" i="9"/>
  <c r="J120" i="31"/>
  <c r="D92" i="32"/>
  <c r="G76" i="33"/>
  <c r="H121" i="10"/>
  <c r="H121" i="32"/>
  <c r="L46" i="10"/>
  <c r="D117" i="10"/>
  <c r="M159" i="9"/>
  <c r="N120" i="35"/>
  <c r="G15" i="10"/>
  <c r="E129" i="10"/>
  <c r="M156" i="35"/>
  <c r="K168" i="9"/>
  <c r="E88" i="35"/>
  <c r="N25" i="35"/>
  <c r="H57" i="31"/>
  <c r="E87" i="9"/>
  <c r="H57" i="32"/>
  <c r="I49" i="9"/>
  <c r="N44" i="9"/>
  <c r="J8" i="31"/>
  <c r="F127" i="10"/>
  <c r="I141" i="10"/>
  <c r="N90" i="35"/>
  <c r="N42" i="9"/>
  <c r="M86" i="33"/>
  <c r="G90" i="31"/>
  <c r="E134" i="33"/>
  <c r="H160" i="32"/>
  <c r="E127" i="35"/>
  <c r="E157" i="31"/>
  <c r="P88" i="35"/>
  <c r="K138" i="33"/>
  <c r="H130" i="32"/>
  <c r="K48" i="33"/>
  <c r="E46" i="32"/>
  <c r="N59" i="35"/>
  <c r="F138" i="35"/>
  <c r="K135" i="32"/>
  <c r="J69" i="33"/>
  <c r="O140" i="35"/>
  <c r="K91" i="35"/>
  <c r="D59" i="31"/>
  <c r="K15" i="32"/>
  <c r="E167" i="35"/>
  <c r="G15" i="31"/>
  <c r="H113" i="35"/>
  <c r="M80" i="35"/>
  <c r="H101" i="9"/>
  <c r="E124" i="35"/>
  <c r="G126" i="32"/>
  <c r="E160" i="10"/>
  <c r="D55" i="31"/>
  <c r="E170" i="32"/>
  <c r="K64" i="31"/>
  <c r="E142" i="31"/>
  <c r="G141" i="31"/>
  <c r="G126" i="31"/>
  <c r="J98" i="31"/>
  <c r="K28" i="31"/>
  <c r="E154" i="32"/>
  <c r="G169" i="31"/>
  <c r="D148" i="31"/>
  <c r="F58" i="10"/>
  <c r="O155" i="9"/>
  <c r="E163" i="31"/>
  <c r="F154" i="9"/>
  <c r="G12" i="35"/>
  <c r="E76" i="31"/>
  <c r="P62" i="35"/>
  <c r="O159" i="9"/>
  <c r="K101" i="32"/>
  <c r="G80" i="31"/>
  <c r="E152" i="33"/>
  <c r="H68" i="31"/>
  <c r="H20" i="10"/>
  <c r="J131" i="10"/>
  <c r="J110" i="10"/>
  <c r="K115" i="32"/>
  <c r="H70" i="33"/>
  <c r="G164" i="31"/>
  <c r="J106" i="31"/>
  <c r="L110" i="9"/>
  <c r="I103" i="9"/>
  <c r="H51" i="33"/>
  <c r="E137" i="33"/>
  <c r="D147" i="33"/>
  <c r="E108" i="35"/>
  <c r="G67" i="31"/>
  <c r="K140" i="32"/>
  <c r="N11" i="35"/>
  <c r="G64" i="9"/>
  <c r="G13" i="10"/>
  <c r="E97" i="10"/>
  <c r="J146" i="9"/>
  <c r="D164" i="31"/>
  <c r="K69" i="10"/>
  <c r="G123" i="32"/>
  <c r="F112" i="10"/>
  <c r="O165" i="9"/>
  <c r="L130" i="35"/>
  <c r="E87" i="33"/>
  <c r="N71" i="9"/>
  <c r="G92" i="9"/>
  <c r="F92" i="9"/>
  <c r="G133" i="9"/>
  <c r="J97" i="31"/>
  <c r="K137" i="10"/>
  <c r="E109" i="31"/>
  <c r="K105" i="33"/>
  <c r="F80" i="9"/>
  <c r="H31" i="10"/>
  <c r="J27" i="9"/>
  <c r="I54" i="10"/>
  <c r="E94" i="10"/>
  <c r="J102" i="10"/>
  <c r="H146" i="9"/>
  <c r="K134" i="9"/>
  <c r="L39" i="10"/>
  <c r="G38" i="9"/>
  <c r="D11" i="35"/>
  <c r="M106" i="35"/>
  <c r="K67" i="33"/>
  <c r="M111" i="33"/>
  <c r="H70" i="31"/>
  <c r="E79" i="33"/>
  <c r="J52" i="33"/>
  <c r="K123" i="33"/>
  <c r="J80" i="33"/>
  <c r="H58" i="32"/>
  <c r="D140" i="33"/>
  <c r="E122" i="32"/>
  <c r="K66" i="10"/>
  <c r="L134" i="10"/>
  <c r="F140" i="35"/>
  <c r="P122" i="35"/>
  <c r="I105" i="10"/>
  <c r="H37" i="33"/>
  <c r="G88" i="10"/>
  <c r="K97" i="32"/>
  <c r="D172" i="10"/>
  <c r="H98" i="10"/>
  <c r="G71" i="9"/>
  <c r="D106" i="32"/>
  <c r="L141" i="35"/>
  <c r="D84" i="9"/>
  <c r="G80" i="35"/>
  <c r="N17" i="35"/>
  <c r="E171" i="33"/>
  <c r="J42" i="31"/>
  <c r="I172" i="10"/>
  <c r="J55" i="31"/>
  <c r="I82" i="35"/>
  <c r="K116" i="33"/>
  <c r="K127" i="33"/>
  <c r="J20" i="9"/>
  <c r="H13" i="9"/>
  <c r="L160" i="9"/>
  <c r="G65" i="10"/>
  <c r="I164" i="10"/>
  <c r="J71" i="33"/>
  <c r="P78" i="35"/>
  <c r="K38" i="32"/>
  <c r="G91" i="10"/>
  <c r="I109" i="35"/>
  <c r="K144" i="9"/>
  <c r="L108" i="10"/>
  <c r="L137" i="35"/>
  <c r="E34" i="33"/>
  <c r="D12" i="31"/>
  <c r="J16" i="33"/>
  <c r="J128" i="31"/>
  <c r="L72" i="9"/>
  <c r="F150" i="9"/>
  <c r="L64" i="10"/>
  <c r="G68" i="9"/>
  <c r="E16" i="9"/>
  <c r="M153" i="9"/>
  <c r="G117" i="31"/>
  <c r="K128" i="33"/>
  <c r="D148" i="10"/>
  <c r="L101" i="10"/>
  <c r="I57" i="9"/>
  <c r="E15" i="10"/>
  <c r="I153" i="10"/>
  <c r="L65" i="35"/>
  <c r="G115" i="34"/>
  <c r="K133" i="34"/>
  <c r="F122" i="35"/>
  <c r="N77" i="35"/>
  <c r="E121" i="35"/>
  <c r="K69" i="33"/>
  <c r="F141" i="35"/>
  <c r="E36" i="32"/>
  <c r="D76" i="35"/>
  <c r="H116" i="32"/>
  <c r="G88" i="33"/>
  <c r="N145" i="35"/>
  <c r="I117" i="35"/>
  <c r="J120" i="33"/>
  <c r="G55" i="33"/>
  <c r="M108" i="35"/>
  <c r="H8" i="10"/>
  <c r="E116" i="35"/>
  <c r="E20" i="33"/>
  <c r="D72" i="32"/>
  <c r="G50" i="31"/>
  <c r="K95" i="32"/>
  <c r="E62" i="32"/>
  <c r="K99" i="35"/>
  <c r="L10" i="35"/>
  <c r="E96" i="32"/>
  <c r="I46" i="35"/>
  <c r="O135" i="35"/>
  <c r="H143" i="35"/>
  <c r="D109" i="31"/>
  <c r="G55" i="9"/>
  <c r="G107" i="33"/>
  <c r="I31" i="10"/>
  <c r="K39" i="33"/>
  <c r="G171" i="31"/>
  <c r="G93" i="31"/>
  <c r="H61" i="31"/>
  <c r="M145" i="9"/>
  <c r="P32" i="35"/>
  <c r="M7" i="9"/>
  <c r="M79" i="35"/>
  <c r="D64" i="35"/>
  <c r="H122" i="31"/>
  <c r="H75" i="10"/>
  <c r="K15" i="9"/>
  <c r="I173" i="35"/>
  <c r="J56" i="31"/>
  <c r="K46" i="33"/>
  <c r="H19" i="35"/>
  <c r="D78" i="33"/>
  <c r="J95" i="32"/>
  <c r="F116" i="35"/>
  <c r="H151" i="32"/>
  <c r="E71" i="35"/>
  <c r="M101" i="35"/>
  <c r="D44" i="9"/>
  <c r="F63" i="35"/>
  <c r="E118" i="31"/>
  <c r="O161" i="35"/>
  <c r="D65" i="32"/>
  <c r="K151" i="32"/>
  <c r="H128" i="35"/>
  <c r="P159" i="35"/>
  <c r="J73" i="31"/>
  <c r="K74" i="9"/>
  <c r="K159" i="10"/>
  <c r="L50" i="10"/>
  <c r="D160" i="10"/>
  <c r="G80" i="9"/>
  <c r="H64" i="32"/>
  <c r="M50" i="33"/>
  <c r="G63" i="35"/>
  <c r="J154" i="32"/>
  <c r="L38" i="10"/>
  <c r="L88" i="10"/>
  <c r="K11" i="32"/>
  <c r="L158" i="10"/>
  <c r="H168" i="10"/>
  <c r="G26" i="9"/>
  <c r="O40" i="35"/>
  <c r="L109" i="9"/>
  <c r="D55" i="35"/>
  <c r="J111" i="33"/>
  <c r="J83" i="9"/>
  <c r="K146" i="33"/>
  <c r="M159" i="35"/>
  <c r="D84" i="31"/>
  <c r="I95" i="10"/>
  <c r="E50" i="32"/>
  <c r="K148" i="31"/>
  <c r="E69" i="32"/>
  <c r="O49" i="9"/>
  <c r="H169" i="9"/>
  <c r="H34" i="9"/>
  <c r="K115" i="10"/>
  <c r="L56" i="9"/>
  <c r="H139" i="31"/>
  <c r="G39" i="9"/>
  <c r="H97" i="9"/>
  <c r="G63" i="31"/>
  <c r="K37" i="31"/>
  <c r="G160" i="32"/>
  <c r="D159" i="10"/>
  <c r="O26" i="35"/>
  <c r="G53" i="32"/>
  <c r="J75" i="10"/>
  <c r="M19" i="35"/>
  <c r="E126" i="33"/>
  <c r="E58" i="35"/>
  <c r="F20" i="9"/>
  <c r="J82" i="32"/>
  <c r="K122" i="31"/>
  <c r="O119" i="9"/>
  <c r="I144" i="9"/>
  <c r="G10" i="9"/>
  <c r="N150" i="9"/>
  <c r="K103" i="31"/>
  <c r="F14" i="35"/>
  <c r="H161" i="9"/>
  <c r="H156" i="31"/>
  <c r="E35" i="10"/>
  <c r="H135" i="9"/>
  <c r="J34" i="32"/>
  <c r="E63" i="33"/>
  <c r="K112" i="10"/>
  <c r="G128" i="32"/>
  <c r="G32" i="31"/>
  <c r="E119" i="10"/>
  <c r="D127" i="9"/>
  <c r="L163" i="9"/>
  <c r="K33" i="31"/>
  <c r="K54" i="9"/>
  <c r="N166" i="35"/>
  <c r="J140" i="31"/>
  <c r="K67" i="32"/>
  <c r="N148" i="9"/>
  <c r="G162" i="33"/>
  <c r="L77" i="10"/>
  <c r="J119" i="33"/>
  <c r="F88" i="10"/>
  <c r="E68" i="9"/>
  <c r="N107" i="9"/>
  <c r="F80" i="10"/>
  <c r="O160" i="9"/>
  <c r="H133" i="33"/>
  <c r="G47" i="35"/>
  <c r="G124" i="10"/>
  <c r="F125" i="10"/>
  <c r="J103" i="32"/>
  <c r="K38" i="33"/>
  <c r="D63" i="9"/>
  <c r="M10" i="9"/>
  <c r="K50" i="10"/>
  <c r="L80" i="35"/>
  <c r="J132" i="32"/>
  <c r="E96" i="31"/>
  <c r="E142" i="32"/>
  <c r="E68" i="10"/>
  <c r="H160" i="33"/>
  <c r="J76" i="32"/>
  <c r="I57" i="10"/>
  <c r="D14" i="10"/>
  <c r="H80" i="31"/>
  <c r="D161" i="31"/>
  <c r="J70" i="10"/>
  <c r="G56" i="32"/>
  <c r="G139" i="35"/>
  <c r="J78" i="10"/>
  <c r="N119" i="9"/>
  <c r="O97" i="35"/>
  <c r="H81" i="31"/>
  <c r="K121" i="10"/>
  <c r="D139" i="9"/>
  <c r="O74" i="35"/>
  <c r="G41" i="33"/>
  <c r="I59" i="10"/>
  <c r="I36" i="9"/>
  <c r="E60" i="33"/>
  <c r="H118" i="9"/>
  <c r="G139" i="9"/>
  <c r="I34" i="9"/>
  <c r="D65" i="10"/>
  <c r="J36" i="10"/>
  <c r="L117" i="35"/>
  <c r="E22" i="10"/>
  <c r="K85" i="9"/>
  <c r="J64" i="31"/>
  <c r="F70" i="35"/>
  <c r="D110" i="32"/>
  <c r="E69" i="10"/>
  <c r="E153" i="9"/>
  <c r="H45" i="31"/>
  <c r="D156" i="9"/>
  <c r="E34" i="31"/>
  <c r="L58" i="10"/>
  <c r="D167" i="10"/>
  <c r="H61" i="10"/>
  <c r="F86" i="35"/>
  <c r="D98" i="35"/>
  <c r="E136" i="10"/>
  <c r="G112" i="10"/>
  <c r="D141" i="31"/>
  <c r="F89" i="10"/>
  <c r="H15" i="33"/>
  <c r="H146" i="10"/>
  <c r="J153" i="31"/>
  <c r="E173" i="33"/>
  <c r="K129" i="33"/>
  <c r="G124" i="35"/>
  <c r="K66" i="9"/>
  <c r="I119" i="35"/>
  <c r="I138" i="9"/>
  <c r="F85" i="10"/>
  <c r="E147" i="31"/>
  <c r="N91" i="9"/>
  <c r="K13" i="10"/>
  <c r="J113" i="33"/>
  <c r="J46" i="9"/>
  <c r="K123" i="9"/>
  <c r="D133" i="33"/>
  <c r="G78" i="32"/>
  <c r="K156" i="35"/>
  <c r="D145" i="32"/>
  <c r="J36" i="32"/>
  <c r="L127" i="10"/>
  <c r="E100" i="33"/>
  <c r="J80" i="9"/>
  <c r="L150" i="9"/>
  <c r="G115" i="10"/>
  <c r="J147" i="10"/>
  <c r="J92" i="10"/>
  <c r="D153" i="9"/>
  <c r="K158" i="31"/>
  <c r="F24" i="10"/>
  <c r="E51" i="32"/>
  <c r="J56" i="33"/>
  <c r="H12" i="9"/>
  <c r="G60" i="10"/>
  <c r="L54" i="10"/>
  <c r="J140" i="10"/>
  <c r="G95" i="32"/>
  <c r="K110" i="31"/>
  <c r="J42" i="9"/>
  <c r="E108" i="10"/>
  <c r="L71" i="35"/>
  <c r="N64" i="9"/>
  <c r="I40" i="9"/>
  <c r="K64" i="10"/>
  <c r="M157" i="9"/>
  <c r="H89" i="35"/>
  <c r="I102" i="9"/>
  <c r="D43" i="9"/>
  <c r="J59" i="9"/>
  <c r="F26" i="35"/>
  <c r="J159" i="10"/>
  <c r="F103" i="10"/>
  <c r="J43" i="10"/>
  <c r="E145" i="10"/>
  <c r="H8" i="9"/>
  <c r="G134" i="9"/>
  <c r="E95" i="9"/>
  <c r="G38" i="10"/>
  <c r="L146" i="9"/>
  <c r="M170" i="33"/>
  <c r="K76" i="33"/>
  <c r="F142" i="35"/>
  <c r="F130" i="10"/>
  <c r="H109" i="31"/>
  <c r="J163" i="33"/>
  <c r="H114" i="10"/>
  <c r="O125" i="9"/>
  <c r="L164" i="10"/>
  <c r="K96" i="33"/>
  <c r="K154" i="10"/>
  <c r="J165" i="9"/>
  <c r="M91" i="35"/>
  <c r="G36" i="33"/>
  <c r="D48" i="32"/>
  <c r="J64" i="10"/>
  <c r="G77" i="33"/>
  <c r="L124" i="10"/>
  <c r="M172" i="35"/>
  <c r="K26" i="9"/>
  <c r="H98" i="31"/>
  <c r="K34" i="10"/>
  <c r="J134" i="10"/>
  <c r="K7" i="9"/>
  <c r="F134" i="35"/>
  <c r="H17" i="31"/>
  <c r="H76" i="9"/>
  <c r="E165" i="10"/>
  <c r="H52" i="9"/>
  <c r="K122" i="10"/>
  <c r="M71" i="9"/>
  <c r="I13" i="10"/>
  <c r="F90" i="9"/>
  <c r="E73" i="33"/>
  <c r="G139" i="32"/>
  <c r="D141" i="10"/>
  <c r="D162" i="10"/>
  <c r="N137" i="9"/>
  <c r="E78" i="10"/>
  <c r="D123" i="9"/>
  <c r="J93" i="10"/>
  <c r="D91" i="9"/>
  <c r="H170" i="9"/>
  <c r="J169" i="10"/>
  <c r="J158" i="10"/>
  <c r="I37" i="9"/>
  <c r="L29" i="10"/>
  <c r="D107" i="35"/>
  <c r="I22" i="10"/>
  <c r="M171" i="9"/>
  <c r="J23" i="31"/>
  <c r="J18" i="10"/>
  <c r="K73" i="10"/>
  <c r="M59" i="9"/>
  <c r="H57" i="10"/>
  <c r="J19" i="10"/>
  <c r="D128" i="9"/>
  <c r="E48" i="33"/>
  <c r="H154" i="9"/>
  <c r="J79" i="33"/>
  <c r="E51" i="35"/>
  <c r="K47" i="10"/>
  <c r="I92" i="35"/>
  <c r="E79" i="31"/>
  <c r="H84" i="32"/>
  <c r="F58" i="9"/>
  <c r="I170" i="10"/>
  <c r="E83" i="9"/>
  <c r="F98" i="9"/>
  <c r="G78" i="9"/>
  <c r="F152" i="9"/>
  <c r="H31" i="35"/>
  <c r="G169" i="10"/>
  <c r="E131" i="10"/>
  <c r="K98" i="10"/>
  <c r="L79" i="10"/>
  <c r="D69" i="9"/>
  <c r="K32" i="10"/>
  <c r="M154" i="9"/>
  <c r="F163" i="35"/>
  <c r="K38" i="9"/>
  <c r="H40" i="9"/>
  <c r="K39" i="10"/>
  <c r="O19" i="9"/>
  <c r="N90" i="9"/>
  <c r="E30" i="9"/>
  <c r="G19" i="32"/>
  <c r="O7" i="9"/>
  <c r="G72" i="31"/>
  <c r="J19" i="32"/>
  <c r="H147" i="31"/>
  <c r="H26" i="31"/>
  <c r="G119" i="10"/>
  <c r="H73" i="10"/>
  <c r="H158" i="10"/>
  <c r="E28" i="9"/>
  <c r="H48" i="35"/>
  <c r="H77" i="9"/>
  <c r="P85" i="35"/>
  <c r="G30" i="10"/>
  <c r="N124" i="9"/>
  <c r="E170" i="9"/>
  <c r="L101" i="9"/>
  <c r="G107" i="10"/>
  <c r="L97" i="35"/>
  <c r="H51" i="10"/>
  <c r="F99" i="9"/>
  <c r="H105" i="9"/>
  <c r="E18" i="9"/>
  <c r="K119" i="9"/>
  <c r="I66" i="9"/>
  <c r="D87" i="31"/>
  <c r="G63" i="10"/>
  <c r="L70" i="9"/>
  <c r="K55" i="9"/>
  <c r="O18" i="9"/>
  <c r="M162" i="9"/>
  <c r="L172" i="35"/>
  <c r="H154" i="10"/>
  <c r="H154" i="35"/>
  <c r="F129" i="10"/>
  <c r="K34" i="31"/>
  <c r="G113" i="10"/>
  <c r="D62" i="32"/>
  <c r="H158" i="35"/>
  <c r="G118" i="32"/>
  <c r="F22" i="9"/>
  <c r="D93" i="10"/>
  <c r="D92" i="10"/>
  <c r="G171" i="10"/>
  <c r="E144" i="10"/>
  <c r="G138" i="10"/>
  <c r="K11" i="10"/>
  <c r="F142" i="9"/>
  <c r="H163" i="9"/>
  <c r="D85" i="9"/>
  <c r="L22" i="9"/>
  <c r="H13" i="31"/>
  <c r="G79" i="9"/>
  <c r="N144" i="9"/>
  <c r="H128" i="33"/>
  <c r="M108" i="9"/>
  <c r="L83" i="10"/>
  <c r="L156" i="35"/>
  <c r="P30" i="35"/>
  <c r="L28" i="10"/>
  <c r="D38" i="10"/>
  <c r="F74" i="10"/>
  <c r="G44" i="31"/>
  <c r="K173" i="10"/>
  <c r="D135" i="10"/>
  <c r="I65" i="35"/>
  <c r="H138" i="31"/>
  <c r="J26" i="32"/>
  <c r="L24" i="9"/>
  <c r="M117" i="35"/>
  <c r="D8" i="9"/>
  <c r="I151" i="10"/>
  <c r="F67" i="9"/>
  <c r="L27" i="10"/>
  <c r="H102" i="33"/>
  <c r="G114" i="31"/>
  <c r="D8" i="10"/>
  <c r="F156" i="9"/>
  <c r="N134" i="9"/>
  <c r="D120" i="9"/>
  <c r="K61" i="10"/>
  <c r="O142" i="9"/>
  <c r="N142" i="35"/>
  <c r="O96" i="9"/>
  <c r="K164" i="33"/>
  <c r="M16" i="35"/>
  <c r="E73" i="9"/>
  <c r="F156" i="35"/>
  <c r="E10" i="32"/>
  <c r="J61" i="33"/>
  <c r="I157" i="10"/>
  <c r="J157" i="31"/>
  <c r="F78" i="10"/>
  <c r="J73" i="32"/>
  <c r="N165" i="9"/>
  <c r="H134" i="32"/>
  <c r="G169" i="9"/>
  <c r="D106" i="9"/>
  <c r="F25" i="9"/>
  <c r="L76" i="9"/>
  <c r="G46" i="9"/>
  <c r="G108" i="10"/>
  <c r="H173" i="10"/>
  <c r="G61" i="10"/>
  <c r="G8" i="35"/>
  <c r="E19" i="9"/>
  <c r="D150" i="31"/>
  <c r="F172" i="9"/>
  <c r="L170" i="35"/>
  <c r="E64" i="10"/>
  <c r="H125" i="10"/>
  <c r="J164" i="9"/>
  <c r="H20" i="33"/>
  <c r="G58" i="35"/>
  <c r="I147" i="35"/>
  <c r="I36" i="10"/>
  <c r="I122" i="9"/>
  <c r="E63" i="31"/>
  <c r="D160" i="31"/>
  <c r="F69" i="9"/>
  <c r="E77" i="31"/>
  <c r="N142" i="9"/>
  <c r="O24" i="9"/>
  <c r="E50" i="9"/>
  <c r="J133" i="10"/>
  <c r="D148" i="35"/>
  <c r="J71" i="10"/>
  <c r="H126" i="32"/>
  <c r="J172" i="10"/>
  <c r="E25" i="32"/>
  <c r="H102" i="10"/>
  <c r="D19" i="33"/>
  <c r="F64" i="35"/>
  <c r="J39" i="9"/>
  <c r="E66" i="32"/>
  <c r="J126" i="32"/>
  <c r="K75" i="9"/>
  <c r="K55" i="34"/>
  <c r="M120" i="33"/>
  <c r="L24" i="35"/>
  <c r="G74" i="35"/>
  <c r="M106" i="33"/>
  <c r="H164" i="33"/>
  <c r="G85" i="33"/>
  <c r="H8" i="31"/>
  <c r="J94" i="31"/>
  <c r="F11" i="35"/>
  <c r="J77" i="31"/>
  <c r="D93" i="31"/>
  <c r="D120" i="35"/>
  <c r="I130" i="35"/>
  <c r="G82" i="31"/>
  <c r="H22" i="31"/>
  <c r="H136" i="31"/>
  <c r="P148" i="35"/>
  <c r="E168" i="33"/>
  <c r="K124" i="31"/>
  <c r="G106" i="35"/>
  <c r="P13" i="35"/>
  <c r="K36" i="33"/>
  <c r="E52" i="33"/>
  <c r="J55" i="33"/>
  <c r="D157" i="35"/>
  <c r="G27" i="32"/>
  <c r="D141" i="33"/>
  <c r="E66" i="31"/>
  <c r="E124" i="31"/>
  <c r="L131" i="9"/>
  <c r="E146" i="35"/>
  <c r="G123" i="10"/>
  <c r="M155" i="33"/>
  <c r="G149" i="31"/>
  <c r="H10" i="32"/>
  <c r="L13" i="35"/>
  <c r="D30" i="35"/>
  <c r="E164" i="32"/>
  <c r="K80" i="33"/>
  <c r="G151" i="31"/>
  <c r="K71" i="33"/>
  <c r="E163" i="10"/>
  <c r="M45" i="33"/>
  <c r="L80" i="10"/>
  <c r="K97" i="10"/>
  <c r="P36" i="35"/>
  <c r="D68" i="9"/>
  <c r="F113" i="35"/>
  <c r="G137" i="32"/>
  <c r="M54" i="9"/>
  <c r="G140" i="33"/>
  <c r="G62" i="10"/>
  <c r="D20" i="10"/>
  <c r="F136" i="35"/>
  <c r="H148" i="32"/>
  <c r="J23" i="33"/>
  <c r="E28" i="31"/>
  <c r="J123" i="32"/>
  <c r="H111" i="31"/>
  <c r="I123" i="10"/>
  <c r="I64" i="10"/>
  <c r="I72" i="9"/>
  <c r="E52" i="9"/>
  <c r="D25" i="10"/>
  <c r="I138" i="10"/>
  <c r="J25" i="9"/>
  <c r="E167" i="10"/>
  <c r="J130" i="33"/>
  <c r="L17" i="10"/>
  <c r="K138" i="31"/>
  <c r="N54" i="35"/>
  <c r="J59" i="31"/>
  <c r="E45" i="33"/>
  <c r="D121" i="9"/>
  <c r="L58" i="9"/>
  <c r="F119" i="9"/>
  <c r="N149" i="35"/>
  <c r="M169" i="33"/>
  <c r="H90" i="33"/>
  <c r="D10" i="32"/>
  <c r="J81" i="9"/>
  <c r="F129" i="35"/>
  <c r="D35" i="33"/>
  <c r="K107" i="32"/>
  <c r="F167" i="9"/>
  <c r="K55" i="35"/>
  <c r="E33" i="9"/>
  <c r="K20" i="9"/>
  <c r="H161" i="31"/>
  <c r="D164" i="9"/>
  <c r="E72" i="10"/>
  <c r="K91" i="31"/>
  <c r="L20" i="9"/>
  <c r="I116" i="10"/>
  <c r="K73" i="35"/>
  <c r="E160" i="9"/>
  <c r="O108" i="9"/>
  <c r="P57" i="35"/>
  <c r="J31" i="32"/>
  <c r="E169" i="10"/>
  <c r="D79" i="32"/>
  <c r="H91" i="32"/>
  <c r="G128" i="35"/>
  <c r="L42" i="9"/>
  <c r="J96" i="33"/>
  <c r="K169" i="31"/>
  <c r="H93" i="9"/>
  <c r="J141" i="32"/>
  <c r="E90" i="10"/>
  <c r="I139" i="9"/>
  <c r="E132" i="32"/>
  <c r="E117" i="31"/>
  <c r="E97" i="31"/>
  <c r="J148" i="9"/>
  <c r="L66" i="9"/>
  <c r="G113" i="33"/>
  <c r="D32" i="9"/>
  <c r="G155" i="10"/>
  <c r="F109" i="9"/>
  <c r="G129" i="10"/>
  <c r="G56" i="9"/>
  <c r="H132" i="31"/>
  <c r="L163" i="35"/>
  <c r="G92" i="10"/>
  <c r="E143" i="33"/>
  <c r="L131" i="10"/>
  <c r="G55" i="32"/>
  <c r="K160" i="32"/>
  <c r="O16" i="9"/>
  <c r="G97" i="35"/>
  <c r="E126" i="31"/>
  <c r="M100" i="9"/>
  <c r="H165" i="31"/>
  <c r="J15" i="10"/>
  <c r="F36" i="10"/>
  <c r="D88" i="33"/>
  <c r="D137" i="9"/>
  <c r="D18" i="10"/>
  <c r="G118" i="9"/>
  <c r="L50" i="9"/>
  <c r="H115" i="31"/>
  <c r="M76" i="33"/>
  <c r="E45" i="9"/>
  <c r="J85" i="31"/>
  <c r="I81" i="10"/>
  <c r="E66" i="10"/>
  <c r="G152" i="33"/>
  <c r="H106" i="10"/>
  <c r="M60" i="9"/>
  <c r="L139" i="10"/>
  <c r="J138" i="31"/>
  <c r="M85" i="35"/>
  <c r="E74" i="35"/>
  <c r="O123" i="9"/>
  <c r="J72" i="33"/>
  <c r="H72" i="31"/>
  <c r="D40" i="32"/>
  <c r="H95" i="9"/>
  <c r="J114" i="10"/>
  <c r="G19" i="10"/>
  <c r="E152" i="35"/>
  <c r="O30" i="9"/>
  <c r="J137" i="9"/>
  <c r="M131" i="9"/>
  <c r="P47" i="35"/>
  <c r="G99" i="33"/>
  <c r="J49" i="9"/>
  <c r="J44" i="31"/>
  <c r="G77" i="35"/>
  <c r="K93" i="9"/>
  <c r="M42" i="9"/>
  <c r="F48" i="9"/>
  <c r="J164" i="33"/>
  <c r="D26" i="32"/>
  <c r="K28" i="32"/>
  <c r="M82" i="9"/>
  <c r="J127" i="10"/>
  <c r="F169" i="10"/>
  <c r="N47" i="9"/>
  <c r="G173" i="10"/>
  <c r="G84" i="31"/>
  <c r="N169" i="9"/>
  <c r="F117" i="9"/>
  <c r="K145" i="35"/>
  <c r="F161" i="10"/>
  <c r="F115" i="10"/>
  <c r="H45" i="35"/>
  <c r="L106" i="10"/>
  <c r="K122" i="33"/>
  <c r="N28" i="35"/>
  <c r="D85" i="31"/>
  <c r="M123" i="9"/>
  <c r="N73" i="9"/>
  <c r="I129" i="10"/>
  <c r="K105" i="10"/>
  <c r="D95" i="31"/>
  <c r="N118" i="9"/>
  <c r="L48" i="9"/>
  <c r="H44" i="31"/>
  <c r="I60" i="10"/>
  <c r="D75" i="10"/>
  <c r="F137" i="10"/>
  <c r="G155" i="9"/>
  <c r="J139" i="31"/>
  <c r="F60" i="10"/>
  <c r="M66" i="9"/>
  <c r="I53" i="9"/>
  <c r="J64" i="9"/>
  <c r="K145" i="31"/>
  <c r="M27" i="35"/>
  <c r="K160" i="35"/>
  <c r="H128" i="31"/>
  <c r="L78" i="9"/>
  <c r="K149" i="32"/>
  <c r="O17" i="9"/>
  <c r="F66" i="9"/>
  <c r="E10" i="9"/>
  <c r="G51" i="10"/>
  <c r="E41" i="33"/>
  <c r="F86" i="10"/>
  <c r="K120" i="32"/>
  <c r="H29" i="32"/>
  <c r="K71" i="10"/>
  <c r="L40" i="10"/>
  <c r="K38" i="10"/>
  <c r="H153" i="32"/>
  <c r="H145" i="35"/>
  <c r="J106" i="9"/>
  <c r="L125" i="9"/>
  <c r="H31" i="9"/>
  <c r="M149" i="9"/>
  <c r="G41" i="9"/>
  <c r="F144" i="9"/>
  <c r="G51" i="33"/>
  <c r="D81" i="33"/>
  <c r="D122" i="10"/>
  <c r="G168" i="10"/>
  <c r="G100" i="10"/>
  <c r="G158" i="10"/>
  <c r="J115" i="9"/>
  <c r="E142" i="9"/>
  <c r="O109" i="35"/>
  <c r="D161" i="32"/>
  <c r="O72" i="9"/>
  <c r="L68" i="9"/>
  <c r="H16" i="9"/>
  <c r="O47" i="35"/>
  <c r="K30" i="31"/>
  <c r="N38" i="9"/>
  <c r="G135" i="33"/>
  <c r="J91" i="10"/>
  <c r="E75" i="31"/>
  <c r="D123" i="35"/>
  <c r="I45" i="9"/>
  <c r="H140" i="31"/>
  <c r="H87" i="10"/>
  <c r="N12" i="9"/>
  <c r="J10" i="10"/>
  <c r="M150" i="9"/>
  <c r="G125" i="9"/>
  <c r="J56" i="9"/>
  <c r="D170" i="9"/>
  <c r="D172" i="32"/>
  <c r="G131" i="35"/>
  <c r="D151" i="9"/>
  <c r="J43" i="9"/>
  <c r="G127" i="32"/>
  <c r="F100" i="10"/>
  <c r="J32" i="33"/>
  <c r="F44" i="10"/>
  <c r="H23" i="35"/>
  <c r="H148" i="31"/>
  <c r="D111" i="10"/>
  <c r="J105" i="9"/>
  <c r="G83" i="32"/>
  <c r="O104" i="9"/>
  <c r="K45" i="9"/>
  <c r="G39" i="10"/>
  <c r="N87" i="9"/>
  <c r="E113" i="9"/>
  <c r="G94" i="33"/>
  <c r="K14" i="10"/>
  <c r="K58" i="32"/>
  <c r="I141" i="9"/>
  <c r="G40" i="10"/>
  <c r="O68" i="9"/>
  <c r="K17" i="9"/>
  <c r="D44" i="31"/>
  <c r="L166" i="9"/>
  <c r="I20" i="9"/>
  <c r="E46" i="10"/>
  <c r="L37" i="9"/>
  <c r="P118" i="35"/>
  <c r="F55" i="10"/>
  <c r="D58" i="10"/>
  <c r="J170" i="33"/>
  <c r="E77" i="10"/>
  <c r="E37" i="9"/>
  <c r="H67" i="31"/>
  <c r="D93" i="9"/>
  <c r="K29" i="33"/>
  <c r="G151" i="9"/>
  <c r="I95" i="9"/>
  <c r="M116" i="35"/>
  <c r="L138" i="35"/>
  <c r="J90" i="9"/>
  <c r="H39" i="10"/>
  <c r="L59" i="10"/>
  <c r="D54" i="10"/>
  <c r="L148" i="35"/>
  <c r="E38" i="9"/>
  <c r="D13" i="31"/>
  <c r="J103" i="10"/>
  <c r="E130" i="31"/>
  <c r="G155" i="32"/>
  <c r="M35" i="9"/>
  <c r="H170" i="10"/>
  <c r="J41" i="31"/>
  <c r="G102" i="9"/>
  <c r="E136" i="32"/>
  <c r="H26" i="32"/>
  <c r="P76" i="35"/>
  <c r="K117" i="9"/>
  <c r="I108" i="10"/>
  <c r="I44" i="10"/>
  <c r="H109" i="9"/>
  <c r="P22" i="35"/>
  <c r="J103" i="31"/>
  <c r="G127" i="10"/>
  <c r="L169" i="10"/>
  <c r="K155" i="33"/>
  <c r="I28" i="10"/>
  <c r="J50" i="32"/>
  <c r="H126" i="9"/>
  <c r="H132" i="9"/>
  <c r="G97" i="32"/>
  <c r="L161" i="9"/>
  <c r="K90" i="9"/>
  <c r="F85" i="35"/>
  <c r="H61" i="9"/>
  <c r="H28" i="35"/>
  <c r="D61" i="35"/>
  <c r="E164" i="35"/>
  <c r="F26" i="9"/>
  <c r="E137" i="10"/>
  <c r="J44" i="10"/>
  <c r="H108" i="32"/>
  <c r="K43" i="32"/>
  <c r="G53" i="31"/>
  <c r="F106" i="9"/>
  <c r="O127" i="9"/>
  <c r="G47" i="32"/>
  <c r="J157" i="10"/>
  <c r="H155" i="31"/>
  <c r="J115" i="10"/>
  <c r="G77" i="10"/>
  <c r="G53" i="10"/>
  <c r="M139" i="9"/>
  <c r="M65" i="9"/>
  <c r="G168" i="35"/>
  <c r="E84" i="9"/>
  <c r="O114" i="9"/>
  <c r="N125" i="9"/>
  <c r="K104" i="31"/>
  <c r="I44" i="9"/>
  <c r="M11" i="33"/>
  <c r="E104" i="31"/>
  <c r="J77" i="10"/>
  <c r="K143" i="9"/>
  <c r="J110" i="9"/>
  <c r="G20" i="9"/>
  <c r="O89" i="9"/>
  <c r="H103" i="32"/>
  <c r="I75" i="10"/>
  <c r="K129" i="9"/>
  <c r="H70" i="32"/>
  <c r="N61" i="9"/>
  <c r="E166" i="9"/>
  <c r="E71" i="9"/>
  <c r="J63" i="33"/>
  <c r="M24" i="33"/>
  <c r="H16" i="31"/>
  <c r="J91" i="31"/>
  <c r="L86" i="10"/>
  <c r="M12" i="33"/>
  <c r="F122" i="9"/>
  <c r="H104" i="9"/>
  <c r="E117" i="10"/>
  <c r="J86" i="31"/>
  <c r="E19" i="32"/>
  <c r="D46" i="31"/>
  <c r="E150" i="32"/>
  <c r="N105" i="9"/>
  <c r="H74" i="9"/>
  <c r="K167" i="9"/>
  <c r="K143" i="10"/>
  <c r="L43" i="10"/>
  <c r="E149" i="31"/>
  <c r="K134" i="31"/>
  <c r="E120" i="9"/>
  <c r="K24" i="31"/>
  <c r="N32" i="35"/>
  <c r="H37" i="35"/>
  <c r="M137" i="33"/>
  <c r="E128" i="9"/>
  <c r="F74" i="35"/>
  <c r="F67" i="10"/>
  <c r="J110" i="31"/>
  <c r="F62" i="10"/>
  <c r="M154" i="33"/>
  <c r="I17" i="10"/>
  <c r="D101" i="10"/>
  <c r="L92" i="9"/>
  <c r="K39" i="31"/>
  <c r="D143" i="10"/>
  <c r="L40" i="9"/>
  <c r="G89" i="35"/>
  <c r="D61" i="31"/>
  <c r="E112" i="9"/>
  <c r="J23" i="10"/>
  <c r="H160" i="9"/>
  <c r="O141" i="9"/>
  <c r="D76" i="10"/>
  <c r="D28" i="32"/>
  <c r="H103" i="33"/>
  <c r="F18" i="9"/>
  <c r="K92" i="32"/>
  <c r="G137" i="9"/>
  <c r="I88" i="10"/>
  <c r="N94" i="9"/>
  <c r="F24" i="35"/>
  <c r="K86" i="9"/>
  <c r="E70" i="10"/>
  <c r="O45" i="9"/>
  <c r="G16" i="32"/>
  <c r="I120" i="10"/>
  <c r="J83" i="32"/>
  <c r="F160" i="10"/>
  <c r="G159" i="10"/>
  <c r="F153" i="10"/>
  <c r="F18" i="10"/>
  <c r="K96" i="32"/>
  <c r="M120" i="35"/>
  <c r="K160" i="9"/>
  <c r="F113" i="9"/>
  <c r="G67" i="10"/>
  <c r="J133" i="33"/>
  <c r="G128" i="10"/>
  <c r="G87" i="9"/>
  <c r="K84" i="9"/>
  <c r="L134" i="9"/>
  <c r="I92" i="9"/>
  <c r="J8" i="9"/>
  <c r="H56" i="9"/>
  <c r="J54" i="10"/>
  <c r="L133" i="9"/>
  <c r="D61" i="9"/>
  <c r="H104" i="10"/>
  <c r="G135" i="10"/>
  <c r="K136" i="10"/>
  <c r="I115" i="35"/>
  <c r="K119" i="10"/>
  <c r="K87" i="10"/>
  <c r="J147" i="9"/>
  <c r="M77" i="9"/>
  <c r="J122" i="31"/>
  <c r="K133" i="32"/>
  <c r="K59" i="32"/>
  <c r="G24" i="31"/>
  <c r="K90" i="10"/>
  <c r="H83" i="9"/>
  <c r="O35" i="9"/>
  <c r="G30" i="9"/>
  <c r="E34" i="9"/>
  <c r="D22" i="10"/>
  <c r="D32" i="32"/>
  <c r="O64" i="9"/>
  <c r="D41" i="9"/>
  <c r="O53" i="9"/>
  <c r="J128" i="9"/>
  <c r="H50" i="10"/>
  <c r="H167" i="9"/>
  <c r="E55" i="31"/>
  <c r="N171" i="9"/>
  <c r="M141" i="9"/>
  <c r="E67" i="34"/>
  <c r="G156" i="35"/>
  <c r="J118" i="33"/>
  <c r="K121" i="35"/>
  <c r="K115" i="35"/>
  <c r="D115" i="35"/>
  <c r="D110" i="35"/>
  <c r="N69" i="35"/>
  <c r="G130" i="35"/>
  <c r="O125" i="35"/>
  <c r="E55" i="32"/>
  <c r="E37" i="35"/>
  <c r="H74" i="35"/>
  <c r="H145" i="31"/>
  <c r="G109" i="32"/>
  <c r="D22" i="31"/>
  <c r="D107" i="32"/>
  <c r="E14" i="9"/>
  <c r="K171" i="32"/>
  <c r="K94" i="32"/>
  <c r="D95" i="32"/>
  <c r="E103" i="33"/>
  <c r="K32" i="32"/>
  <c r="G56" i="31"/>
  <c r="G131" i="33"/>
  <c r="I88" i="35"/>
  <c r="K16" i="32"/>
  <c r="J149" i="31"/>
  <c r="G18" i="32"/>
  <c r="G108" i="32"/>
  <c r="J22" i="33"/>
  <c r="E36" i="33"/>
  <c r="F148" i="35"/>
  <c r="E18" i="31"/>
  <c r="D165" i="31"/>
  <c r="H96" i="33"/>
  <c r="J150" i="32"/>
  <c r="G53" i="9"/>
  <c r="G102" i="35"/>
  <c r="N57" i="9"/>
  <c r="G67" i="32"/>
  <c r="D105" i="32"/>
  <c r="E121" i="31"/>
  <c r="H79" i="9"/>
  <c r="H164" i="10"/>
  <c r="G57" i="33"/>
  <c r="J85" i="10"/>
  <c r="D26" i="33"/>
  <c r="H127" i="31"/>
  <c r="J26" i="9"/>
  <c r="M168" i="35"/>
  <c r="G158" i="31"/>
  <c r="E172" i="31"/>
  <c r="H112" i="9"/>
  <c r="J144" i="33"/>
  <c r="E86" i="32"/>
  <c r="K125" i="31"/>
  <c r="J168" i="9"/>
  <c r="G43" i="32"/>
  <c r="F94" i="10"/>
  <c r="H39" i="33"/>
  <c r="K95" i="31"/>
  <c r="M121" i="33"/>
  <c r="J68" i="10"/>
  <c r="L88" i="35"/>
  <c r="E50" i="35"/>
  <c r="O173" i="9"/>
  <c r="N141" i="9"/>
  <c r="D157" i="9"/>
  <c r="H32" i="32"/>
  <c r="H117" i="10"/>
  <c r="K110" i="10"/>
  <c r="H162" i="33"/>
  <c r="G103" i="32"/>
  <c r="M118" i="33"/>
  <c r="J116" i="31"/>
  <c r="L143" i="35"/>
  <c r="D119" i="35"/>
  <c r="G162" i="10"/>
  <c r="H115" i="9"/>
  <c r="E166" i="35"/>
  <c r="E31" i="33"/>
  <c r="D54" i="32"/>
  <c r="G93" i="9"/>
  <c r="J62" i="33"/>
  <c r="H134" i="10"/>
  <c r="N74" i="9"/>
  <c r="E32" i="35"/>
  <c r="M137" i="35"/>
  <c r="J149" i="9"/>
  <c r="H118" i="32"/>
  <c r="G121" i="35"/>
  <c r="D170" i="32"/>
  <c r="J30" i="9"/>
  <c r="D14" i="31"/>
  <c r="H28" i="10"/>
  <c r="N89" i="9"/>
  <c r="L87" i="9"/>
  <c r="L110" i="10"/>
  <c r="D52" i="31"/>
  <c r="G88" i="9"/>
  <c r="I82" i="9"/>
  <c r="J108" i="33"/>
  <c r="E155" i="31"/>
  <c r="D129" i="32"/>
  <c r="M75" i="33"/>
  <c r="I80" i="10"/>
  <c r="O166" i="9"/>
  <c r="M52" i="33"/>
  <c r="J109" i="33"/>
  <c r="E130" i="32"/>
  <c r="H109" i="10"/>
  <c r="K126" i="10"/>
  <c r="K91" i="32"/>
  <c r="J38" i="31"/>
  <c r="K15" i="31"/>
  <c r="H101" i="10"/>
  <c r="L171" i="9"/>
  <c r="G95" i="10"/>
  <c r="H82" i="35"/>
  <c r="G149" i="10"/>
  <c r="E148" i="9"/>
  <c r="F59" i="10"/>
  <c r="G150" i="31"/>
  <c r="J160" i="10"/>
  <c r="J27" i="31"/>
  <c r="N99" i="9"/>
  <c r="F83" i="9"/>
  <c r="K81" i="9"/>
  <c r="J88" i="31"/>
  <c r="O69" i="35"/>
  <c r="H136" i="35"/>
  <c r="M53" i="9"/>
  <c r="E44" i="9"/>
  <c r="O32" i="9"/>
  <c r="J35" i="10"/>
  <c r="K123" i="32"/>
  <c r="N17" i="9"/>
  <c r="D66" i="9"/>
  <c r="F73" i="9"/>
  <c r="H57" i="9"/>
  <c r="D78" i="10"/>
  <c r="M111" i="9"/>
  <c r="K169" i="10"/>
  <c r="N44" i="35"/>
  <c r="D10" i="35"/>
  <c r="N59" i="9"/>
  <c r="G96" i="35"/>
  <c r="E130" i="35"/>
  <c r="H110" i="9"/>
  <c r="F46" i="35"/>
  <c r="J48" i="9"/>
  <c r="K60" i="10"/>
  <c r="H83" i="33"/>
  <c r="F111" i="10"/>
  <c r="H63" i="10"/>
  <c r="H139" i="10"/>
  <c r="K70" i="10"/>
  <c r="E146" i="10"/>
  <c r="P163" i="35"/>
  <c r="D13" i="10"/>
  <c r="L42" i="10"/>
  <c r="F34" i="35"/>
  <c r="H18" i="31"/>
  <c r="G136" i="35"/>
  <c r="F40" i="10"/>
  <c r="J93" i="31"/>
  <c r="D31" i="32"/>
  <c r="J46" i="31"/>
  <c r="J126" i="31"/>
  <c r="F159" i="10"/>
  <c r="N23" i="9"/>
  <c r="D134" i="10"/>
  <c r="K43" i="33"/>
  <c r="K114" i="10"/>
  <c r="K8" i="10"/>
  <c r="K106" i="9"/>
  <c r="E159" i="32"/>
  <c r="F105" i="10"/>
  <c r="J136" i="9"/>
  <c r="K80" i="31"/>
  <c r="E56" i="31"/>
  <c r="M19" i="9"/>
  <c r="I12" i="9"/>
  <c r="H69" i="10"/>
  <c r="H111" i="32"/>
  <c r="M13" i="35"/>
  <c r="M125" i="9"/>
  <c r="F94" i="9"/>
  <c r="O104" i="35"/>
  <c r="D49" i="10"/>
  <c r="I146" i="10"/>
  <c r="O136" i="35"/>
  <c r="E142" i="35"/>
  <c r="G135" i="9"/>
  <c r="N7" i="9"/>
  <c r="G50" i="9"/>
  <c r="D91" i="32"/>
  <c r="H104" i="32"/>
  <c r="N32" i="9"/>
  <c r="E62" i="10"/>
  <c r="F114" i="9"/>
  <c r="I55" i="9"/>
  <c r="E119" i="35"/>
  <c r="M160" i="9"/>
  <c r="E80" i="35"/>
  <c r="K25" i="32"/>
  <c r="H125" i="33"/>
  <c r="H156" i="9"/>
  <c r="O95" i="35"/>
  <c r="F64" i="10"/>
  <c r="M45" i="9"/>
  <c r="N109" i="9"/>
  <c r="I71" i="9"/>
  <c r="K160" i="10"/>
  <c r="E58" i="9"/>
  <c r="J97" i="32"/>
  <c r="H165" i="9"/>
  <c r="J58" i="9"/>
  <c r="I120" i="9"/>
  <c r="O60" i="9"/>
  <c r="J45" i="9"/>
  <c r="H55" i="31"/>
  <c r="N153" i="9"/>
  <c r="G154" i="9"/>
  <c r="L93" i="9"/>
  <c r="H111" i="33"/>
  <c r="L104" i="10"/>
  <c r="E36" i="31"/>
  <c r="H61" i="33"/>
  <c r="K51" i="31"/>
  <c r="H16" i="10"/>
  <c r="E159" i="31"/>
  <c r="D137" i="10"/>
  <c r="K124" i="10"/>
  <c r="F25" i="10"/>
  <c r="I19" i="9"/>
  <c r="H36" i="31"/>
  <c r="E112" i="10"/>
  <c r="J15" i="33"/>
  <c r="H131" i="10"/>
  <c r="G13" i="9"/>
  <c r="J122" i="10"/>
  <c r="L22" i="10"/>
  <c r="G57" i="9"/>
  <c r="E48" i="9"/>
  <c r="E58" i="10"/>
  <c r="K154" i="32"/>
  <c r="H103" i="10"/>
  <c r="I160" i="9"/>
  <c r="F119" i="10"/>
  <c r="O161" i="9"/>
  <c r="L57" i="10"/>
  <c r="H47" i="10"/>
  <c r="E46" i="9"/>
  <c r="O29" i="9"/>
  <c r="K57" i="10"/>
  <c r="K19" i="32"/>
  <c r="H160" i="31"/>
  <c r="D48" i="9"/>
  <c r="F48" i="10"/>
  <c r="L52" i="10"/>
  <c r="F16" i="10"/>
  <c r="H49" i="10"/>
  <c r="J101" i="10"/>
  <c r="K63" i="32"/>
  <c r="G122" i="10"/>
  <c r="E123" i="33"/>
  <c r="L76" i="10"/>
  <c r="J84" i="10"/>
  <c r="O102" i="9"/>
  <c r="M161" i="35"/>
  <c r="K42" i="33"/>
  <c r="N102" i="9"/>
  <c r="N122" i="9"/>
  <c r="D44" i="32"/>
  <c r="D123" i="10"/>
  <c r="G52" i="35"/>
  <c r="K14" i="33"/>
  <c r="G105" i="32"/>
  <c r="H62" i="10"/>
  <c r="L63" i="9"/>
  <c r="D64" i="31"/>
  <c r="H117" i="35"/>
  <c r="K17" i="10"/>
  <c r="G163" i="31"/>
  <c r="H152" i="33"/>
  <c r="D15" i="31"/>
  <c r="L108" i="9"/>
  <c r="K28" i="10"/>
  <c r="G55" i="10"/>
  <c r="E17" i="31"/>
  <c r="O82" i="9"/>
  <c r="G97" i="33"/>
  <c r="H40" i="31"/>
  <c r="K171" i="9"/>
  <c r="K133" i="9"/>
  <c r="O107" i="9"/>
  <c r="L41" i="9"/>
  <c r="J43" i="32"/>
  <c r="F120" i="10"/>
  <c r="J112" i="10"/>
  <c r="E70" i="9"/>
  <c r="I51" i="9"/>
  <c r="D83" i="10"/>
  <c r="D120" i="10"/>
  <c r="F76" i="9"/>
  <c r="N173" i="9"/>
  <c r="E164" i="33"/>
  <c r="L36" i="9"/>
  <c r="G40" i="33"/>
  <c r="G25" i="33"/>
  <c r="D57" i="9"/>
  <c r="G45" i="32"/>
  <c r="O156" i="9"/>
  <c r="H80" i="9"/>
  <c r="H41" i="9"/>
  <c r="H67" i="10"/>
  <c r="L167" i="9"/>
  <c r="G84" i="9"/>
  <c r="D29" i="10"/>
  <c r="E28" i="35"/>
  <c r="D42" i="10"/>
  <c r="F151" i="10"/>
  <c r="I31" i="35"/>
  <c r="H144" i="35"/>
  <c r="H17" i="9"/>
  <c r="H124" i="32"/>
  <c r="M132" i="9"/>
  <c r="E57" i="10"/>
  <c r="H126" i="10"/>
  <c r="D70" i="32"/>
  <c r="L154" i="10"/>
  <c r="J41" i="9"/>
  <c r="I46" i="9"/>
  <c r="J50" i="9"/>
  <c r="E41" i="9"/>
  <c r="J118" i="32"/>
  <c r="D90" i="9"/>
  <c r="J16" i="9"/>
  <c r="H140" i="10"/>
  <c r="J145" i="10"/>
  <c r="D165" i="10"/>
  <c r="M37" i="35"/>
  <c r="J131" i="31"/>
  <c r="I111" i="10"/>
  <c r="G82" i="10"/>
  <c r="G86" i="35"/>
  <c r="D33" i="32"/>
  <c r="K54" i="32"/>
  <c r="E167" i="9"/>
  <c r="H151" i="31"/>
  <c r="E143" i="31"/>
  <c r="P145" i="35"/>
  <c r="M72" i="35"/>
  <c r="L102" i="10"/>
  <c r="F11" i="9"/>
  <c r="F96" i="10"/>
  <c r="G109" i="10"/>
  <c r="K11" i="9"/>
  <c r="K135" i="35"/>
  <c r="I30" i="10"/>
  <c r="K57" i="9"/>
  <c r="H60" i="9"/>
  <c r="G28" i="10"/>
  <c r="F92" i="10"/>
  <c r="O71" i="9"/>
  <c r="K138" i="10"/>
  <c r="O43" i="9"/>
  <c r="E57" i="9"/>
  <c r="L159" i="10"/>
  <c r="J168" i="10"/>
  <c r="E135" i="33"/>
  <c r="J156" i="9"/>
  <c r="E114" i="31"/>
  <c r="H166" i="32"/>
  <c r="F141" i="10"/>
  <c r="H85" i="31"/>
  <c r="O69" i="9"/>
  <c r="I149" i="10"/>
  <c r="G19" i="31"/>
  <c r="J22" i="9"/>
  <c r="M165" i="33"/>
  <c r="J42" i="33"/>
  <c r="H30" i="33"/>
  <c r="J107" i="31"/>
  <c r="I46" i="10"/>
  <c r="D88" i="10"/>
  <c r="G154" i="10"/>
  <c r="D63" i="10"/>
  <c r="G45" i="33"/>
  <c r="G112" i="32"/>
  <c r="L14" i="9"/>
  <c r="N168" i="9"/>
  <c r="D121" i="32"/>
  <c r="M38" i="33"/>
  <c r="E60" i="9"/>
  <c r="D109" i="10"/>
  <c r="G109" i="9"/>
  <c r="J50" i="31"/>
  <c r="E53" i="9"/>
  <c r="D38" i="9"/>
  <c r="E34" i="10"/>
  <c r="G105" i="9"/>
  <c r="K32" i="31"/>
  <c r="K171" i="31"/>
  <c r="I65" i="9"/>
  <c r="L14" i="10"/>
  <c r="K56" i="9"/>
  <c r="J166" i="10"/>
  <c r="L86" i="9"/>
  <c r="D168" i="10"/>
  <c r="D166" i="35"/>
  <c r="K96" i="10"/>
  <c r="F57" i="9"/>
  <c r="I26" i="9"/>
  <c r="D19" i="9"/>
  <c r="K137" i="33"/>
  <c r="L137" i="9"/>
  <c r="K44" i="9"/>
  <c r="H140" i="32"/>
  <c r="F127" i="9"/>
  <c r="I20" i="10"/>
  <c r="L155" i="9"/>
  <c r="E72" i="35"/>
  <c r="J19" i="9"/>
  <c r="L93" i="10"/>
  <c r="M14" i="33"/>
  <c r="O122" i="9"/>
  <c r="G161" i="10"/>
  <c r="M136" i="9"/>
  <c r="G25" i="10"/>
  <c r="H115" i="33"/>
  <c r="K102" i="10"/>
  <c r="L143" i="10"/>
  <c r="L152" i="9"/>
  <c r="K79" i="10"/>
  <c r="O124" i="9"/>
  <c r="I132" i="9"/>
  <c r="O138" i="9"/>
  <c r="D7" i="9"/>
  <c r="G34" i="32"/>
  <c r="K65" i="9"/>
  <c r="D88" i="9"/>
  <c r="F12" i="9"/>
  <c r="N100" i="9"/>
  <c r="H81" i="10"/>
  <c r="K24" i="10"/>
  <c r="G164" i="9"/>
  <c r="I89" i="10"/>
  <c r="L139" i="9"/>
  <c r="I112" i="9"/>
  <c r="E152" i="31"/>
  <c r="E91" i="9"/>
  <c r="L122" i="10"/>
  <c r="K150" i="10"/>
  <c r="N16" i="35"/>
  <c r="H82" i="10"/>
  <c r="L161" i="10"/>
  <c r="P105" i="35"/>
  <c r="L38" i="9"/>
  <c r="E132" i="31"/>
  <c r="D36" i="10"/>
  <c r="J61" i="10"/>
  <c r="D153" i="10"/>
  <c r="G137" i="31"/>
  <c r="K158" i="10"/>
  <c r="J142" i="32"/>
  <c r="J97" i="33"/>
  <c r="M15" i="9"/>
  <c r="D70" i="10"/>
  <c r="H166" i="33"/>
  <c r="I154" i="10"/>
  <c r="E154" i="10"/>
  <c r="L140" i="10"/>
  <c r="J29" i="33"/>
  <c r="E97" i="9"/>
  <c r="I86" i="10"/>
  <c r="G43" i="10"/>
  <c r="H130" i="9"/>
  <c r="H100" i="32"/>
  <c r="F44" i="9"/>
  <c r="G49" i="32"/>
  <c r="D12" i="32"/>
  <c r="D103" i="9"/>
  <c r="F32" i="9"/>
  <c r="D134" i="31"/>
  <c r="E137" i="31"/>
  <c r="L119" i="10"/>
  <c r="E143" i="32"/>
  <c r="E124" i="9"/>
  <c r="N82" i="9"/>
  <c r="L131" i="35"/>
  <c r="J144" i="10"/>
  <c r="K53" i="10"/>
  <c r="K168" i="10"/>
  <c r="D73" i="9"/>
  <c r="D89" i="31"/>
  <c r="K101" i="9"/>
  <c r="H18" i="9"/>
  <c r="L148" i="10"/>
  <c r="K35" i="9"/>
  <c r="L18" i="10"/>
  <c r="I73" i="9"/>
  <c r="D48" i="33"/>
  <c r="L157" i="10"/>
  <c r="I60" i="9"/>
  <c r="I140" i="10"/>
  <c r="E140" i="35"/>
  <c r="J63" i="32"/>
  <c r="N29" i="9"/>
  <c r="D67" i="34"/>
  <c r="M99" i="35"/>
  <c r="O144" i="35"/>
  <c r="I72" i="35"/>
  <c r="K81" i="33"/>
  <c r="J34" i="33"/>
  <c r="P96" i="35"/>
  <c r="H152" i="32"/>
  <c r="F52" i="35"/>
  <c r="G117" i="32"/>
  <c r="K25" i="33"/>
  <c r="H50" i="32"/>
  <c r="I76" i="35"/>
  <c r="G83" i="31"/>
  <c r="H102" i="31"/>
  <c r="J53" i="33"/>
  <c r="G102" i="32"/>
  <c r="G22" i="32"/>
  <c r="G154" i="33"/>
  <c r="F45" i="35"/>
  <c r="G119" i="9"/>
  <c r="E66" i="35"/>
  <c r="D8" i="35"/>
  <c r="E151" i="31"/>
  <c r="K167" i="35"/>
  <c r="M42" i="35"/>
  <c r="G71" i="10"/>
  <c r="G101" i="35"/>
  <c r="E76" i="10"/>
  <c r="I85" i="9"/>
  <c r="D111" i="33"/>
  <c r="G153" i="9"/>
  <c r="E156" i="9"/>
  <c r="M142" i="33"/>
  <c r="J51" i="31"/>
  <c r="H94" i="32"/>
  <c r="F167" i="10"/>
  <c r="K80" i="9"/>
  <c r="K173" i="33"/>
  <c r="I145" i="10"/>
  <c r="O169" i="9"/>
  <c r="J63" i="10"/>
  <c r="K147" i="32"/>
  <c r="F123" i="10"/>
  <c r="H97" i="31"/>
  <c r="K106" i="32"/>
  <c r="L111" i="9"/>
  <c r="L149" i="10"/>
  <c r="L18" i="9"/>
  <c r="G36" i="31"/>
  <c r="H95" i="33"/>
  <c r="N48" i="9"/>
  <c r="N12" i="35"/>
  <c r="K76" i="32"/>
  <c r="G136" i="32"/>
  <c r="H126" i="31"/>
  <c r="K11" i="31"/>
  <c r="N133" i="9"/>
  <c r="M74" i="9"/>
  <c r="G136" i="33"/>
  <c r="G133" i="32"/>
  <c r="K157" i="9"/>
  <c r="J154" i="31"/>
  <c r="J104" i="9"/>
  <c r="L102" i="35"/>
  <c r="D172" i="35"/>
  <c r="H52" i="32"/>
  <c r="L129" i="35"/>
  <c r="F15" i="9"/>
  <c r="G83" i="35"/>
  <c r="H162" i="10"/>
  <c r="D143" i="32"/>
  <c r="K72" i="31"/>
  <c r="J104" i="32"/>
  <c r="D91" i="33"/>
  <c r="D30" i="9"/>
  <c r="E122" i="31"/>
  <c r="K78" i="9"/>
  <c r="I83" i="9"/>
  <c r="K36" i="31"/>
  <c r="D171" i="10"/>
  <c r="L144" i="10"/>
  <c r="I98" i="10"/>
  <c r="M171" i="33"/>
  <c r="O158" i="35"/>
  <c r="K30" i="33"/>
  <c r="G51" i="31"/>
  <c r="K127" i="9"/>
  <c r="G34" i="9"/>
  <c r="J40" i="10"/>
  <c r="E140" i="10"/>
  <c r="H44" i="9"/>
  <c r="D128" i="32"/>
  <c r="E106" i="35"/>
  <c r="O46" i="9"/>
  <c r="M96" i="33"/>
  <c r="L113" i="9"/>
  <c r="L60" i="10"/>
  <c r="H41" i="32"/>
  <c r="I148" i="9"/>
  <c r="H141" i="9"/>
  <c r="M133" i="9"/>
  <c r="K81" i="10"/>
  <c r="D130" i="10"/>
  <c r="K164" i="10"/>
  <c r="I136" i="10"/>
  <c r="E92" i="10"/>
  <c r="G170" i="9"/>
  <c r="G148" i="35"/>
  <c r="I113" i="9"/>
  <c r="E136" i="9"/>
  <c r="G144" i="10"/>
  <c r="H168" i="31"/>
  <c r="G88" i="32"/>
  <c r="O31" i="35"/>
  <c r="D18" i="33"/>
  <c r="E123" i="35"/>
  <c r="H123" i="31"/>
  <c r="E110" i="33"/>
  <c r="K139" i="32"/>
  <c r="E155" i="10"/>
  <c r="F88" i="9"/>
  <c r="D59" i="35"/>
  <c r="K168" i="32"/>
  <c r="N138" i="35"/>
  <c r="E24" i="10"/>
  <c r="G46" i="31"/>
  <c r="H105" i="32"/>
  <c r="D99" i="9"/>
  <c r="E71" i="31"/>
  <c r="F163" i="9"/>
  <c r="I119" i="9"/>
  <c r="D37" i="10"/>
  <c r="E45" i="31"/>
  <c r="H119" i="9"/>
  <c r="H100" i="9"/>
  <c r="D140" i="31"/>
  <c r="D100" i="31"/>
  <c r="L167" i="35"/>
  <c r="G48" i="10"/>
  <c r="D153" i="32"/>
  <c r="G85" i="10"/>
  <c r="H94" i="35"/>
  <c r="G79" i="31"/>
  <c r="E92" i="9"/>
  <c r="E165" i="9"/>
  <c r="E106" i="9"/>
  <c r="D105" i="35"/>
  <c r="D66" i="10"/>
  <c r="J164" i="10"/>
  <c r="K162" i="33"/>
  <c r="D145" i="9"/>
  <c r="H51" i="32"/>
  <c r="J95" i="9"/>
  <c r="E12" i="9"/>
  <c r="N136" i="9"/>
  <c r="L87" i="10"/>
  <c r="E104" i="32"/>
  <c r="G87" i="31"/>
  <c r="D16" i="10"/>
  <c r="K50" i="9"/>
  <c r="K35" i="10"/>
  <c r="K62" i="9"/>
  <c r="G29" i="31"/>
  <c r="E76" i="32"/>
  <c r="E116" i="10"/>
  <c r="K95" i="35"/>
  <c r="J156" i="31"/>
  <c r="G79" i="32"/>
  <c r="H152" i="10"/>
  <c r="H134" i="9"/>
  <c r="E66" i="9"/>
  <c r="O57" i="9"/>
  <c r="E73" i="32"/>
  <c r="D139" i="31"/>
  <c r="O82" i="35"/>
  <c r="J12" i="10"/>
  <c r="K52" i="31"/>
  <c r="J87" i="9"/>
  <c r="E113" i="35"/>
  <c r="J94" i="9"/>
  <c r="G50" i="32"/>
  <c r="F113" i="10"/>
  <c r="J91" i="9"/>
  <c r="J107" i="32"/>
  <c r="E154" i="9"/>
  <c r="H19" i="31"/>
  <c r="G86" i="9"/>
  <c r="O92" i="9"/>
  <c r="D119" i="31"/>
  <c r="J153" i="33"/>
  <c r="E142" i="33"/>
  <c r="H31" i="31"/>
  <c r="I47" i="9"/>
  <c r="L118" i="9"/>
  <c r="H172" i="9"/>
  <c r="H136" i="10"/>
  <c r="K131" i="9"/>
  <c r="I124" i="35"/>
  <c r="K124" i="32"/>
  <c r="K10" i="32"/>
  <c r="O134" i="9"/>
  <c r="D77" i="10"/>
  <c r="E7" i="10"/>
  <c r="H37" i="31"/>
  <c r="M131" i="33"/>
  <c r="J11" i="33"/>
  <c r="F155" i="9"/>
  <c r="D129" i="33"/>
  <c r="N132" i="35"/>
  <c r="J72" i="10"/>
  <c r="F41" i="35"/>
  <c r="N98" i="9"/>
  <c r="D75" i="33"/>
  <c r="I35" i="10"/>
  <c r="D10" i="10"/>
  <c r="H37" i="10"/>
  <c r="E42" i="31"/>
  <c r="J39" i="33"/>
  <c r="D50" i="9"/>
  <c r="N108" i="9"/>
  <c r="I143" i="9"/>
  <c r="K65" i="33"/>
  <c r="O154" i="9"/>
  <c r="H10" i="10"/>
  <c r="E44" i="32"/>
  <c r="L119" i="9"/>
  <c r="F78" i="9"/>
  <c r="L82" i="10"/>
  <c r="L173" i="9"/>
  <c r="D36" i="9"/>
  <c r="I137" i="10"/>
  <c r="G96" i="9"/>
  <c r="G37" i="9"/>
  <c r="L144" i="9"/>
  <c r="L156" i="9"/>
  <c r="K59" i="10"/>
  <c r="D85" i="10"/>
  <c r="H92" i="10"/>
  <c r="L100" i="9"/>
  <c r="F100" i="35"/>
  <c r="D94" i="32"/>
  <c r="E127" i="10"/>
  <c r="H53" i="31"/>
  <c r="L141" i="10"/>
  <c r="L158" i="9"/>
  <c r="F170" i="9"/>
  <c r="M102" i="9"/>
  <c r="L138" i="10"/>
  <c r="H141" i="33"/>
  <c r="E106" i="32"/>
  <c r="J67" i="31"/>
  <c r="D20" i="32"/>
  <c r="O167" i="9"/>
  <c r="M147" i="9"/>
  <c r="I115" i="10"/>
  <c r="M64" i="33"/>
  <c r="E152" i="10"/>
  <c r="K167" i="33"/>
  <c r="D112" i="10"/>
  <c r="G25" i="35"/>
  <c r="H155" i="9"/>
  <c r="N106" i="9"/>
  <c r="G134" i="10"/>
  <c r="F13" i="9"/>
  <c r="K24" i="9"/>
  <c r="K151" i="31"/>
  <c r="E74" i="10"/>
  <c r="E150" i="9"/>
  <c r="K166" i="33"/>
  <c r="I121" i="9"/>
  <c r="E63" i="9"/>
  <c r="M87" i="35"/>
  <c r="F73" i="35"/>
  <c r="N69" i="9"/>
  <c r="G62" i="32"/>
  <c r="G26" i="32"/>
  <c r="J55" i="9"/>
  <c r="L143" i="9"/>
  <c r="I103" i="10"/>
  <c r="K94" i="10"/>
  <c r="H7" i="10"/>
  <c r="J60" i="9"/>
  <c r="F53" i="10"/>
  <c r="H11" i="35"/>
  <c r="J43" i="33"/>
  <c r="D152" i="33"/>
  <c r="L136" i="9"/>
  <c r="M95" i="35"/>
  <c r="J57" i="32"/>
  <c r="O135" i="9"/>
  <c r="G159" i="9"/>
  <c r="D102" i="31"/>
  <c r="I47" i="35"/>
  <c r="J101" i="33"/>
  <c r="J34" i="10"/>
  <c r="M56" i="9"/>
  <c r="E171" i="10"/>
  <c r="D26" i="9"/>
  <c r="N164" i="35"/>
  <c r="G54" i="10"/>
  <c r="H99" i="31"/>
  <c r="J135" i="9"/>
  <c r="D20" i="33"/>
  <c r="M40" i="9"/>
  <c r="I32" i="9"/>
  <c r="L10" i="10"/>
  <c r="N143" i="9"/>
  <c r="J7" i="9"/>
  <c r="D79" i="31"/>
  <c r="H148" i="10"/>
  <c r="D75" i="9"/>
  <c r="H88" i="31"/>
  <c r="D138" i="10"/>
  <c r="N159" i="35"/>
  <c r="E113" i="31"/>
  <c r="E15" i="9"/>
  <c r="E131" i="33"/>
  <c r="I32" i="10"/>
  <c r="E19" i="35"/>
  <c r="N110" i="9"/>
  <c r="F137" i="9"/>
  <c r="N163" i="9"/>
  <c r="M116" i="9"/>
  <c r="E81" i="32"/>
  <c r="I126" i="10"/>
  <c r="H120" i="10"/>
  <c r="D96" i="10"/>
  <c r="N125" i="35"/>
  <c r="H81" i="35"/>
  <c r="K73" i="32"/>
  <c r="F148" i="10"/>
  <c r="K100" i="9"/>
  <c r="G157" i="9"/>
  <c r="I79" i="9"/>
  <c r="J47" i="10"/>
  <c r="K16" i="10"/>
  <c r="K83" i="33"/>
  <c r="E118" i="33"/>
  <c r="E75" i="9"/>
  <c r="J39" i="10"/>
  <c r="K55" i="10"/>
  <c r="E106" i="31"/>
  <c r="K89" i="9"/>
  <c r="K80" i="10"/>
  <c r="G125" i="10"/>
  <c r="H76" i="10"/>
  <c r="D67" i="35"/>
  <c r="L155" i="35"/>
  <c r="J160" i="9"/>
  <c r="G132" i="9"/>
  <c r="D68" i="31"/>
  <c r="H52" i="10"/>
  <c r="J120" i="9"/>
  <c r="G133" i="35"/>
  <c r="E122" i="9"/>
  <c r="K54" i="10"/>
  <c r="I8" i="10"/>
  <c r="K97" i="31"/>
  <c r="F168" i="35"/>
  <c r="K95" i="10"/>
  <c r="J149" i="10"/>
  <c r="H171" i="32"/>
  <c r="E132" i="10"/>
  <c r="G50" i="10"/>
  <c r="G111" i="10"/>
  <c r="L75" i="9"/>
  <c r="K51" i="9"/>
  <c r="E38" i="33"/>
  <c r="F158" i="10"/>
  <c r="E119" i="31"/>
  <c r="K109" i="9"/>
  <c r="D22" i="9"/>
  <c r="K162" i="10"/>
  <c r="E120" i="10"/>
  <c r="N75" i="9"/>
  <c r="F98" i="10"/>
  <c r="H111" i="10"/>
  <c r="K113" i="10"/>
  <c r="D129" i="10"/>
  <c r="L79" i="9"/>
  <c r="G64" i="32"/>
  <c r="G70" i="9"/>
  <c r="D51" i="10"/>
  <c r="J58" i="32"/>
  <c r="E32" i="32"/>
  <c r="F23" i="10"/>
  <c r="G125" i="31"/>
  <c r="I38" i="10"/>
  <c r="I63" i="9"/>
  <c r="K127" i="10"/>
  <c r="D50" i="10"/>
  <c r="G98" i="10"/>
  <c r="N113" i="9"/>
  <c r="F71" i="10"/>
  <c r="L96" i="35"/>
  <c r="M72" i="9"/>
  <c r="G111" i="33"/>
  <c r="D32" i="10"/>
  <c r="H56" i="32"/>
  <c r="H39" i="32"/>
  <c r="I130" i="10"/>
  <c r="O76" i="9"/>
  <c r="J167" i="9"/>
  <c r="K120" i="9"/>
  <c r="H60" i="10"/>
  <c r="J11" i="9"/>
  <c r="K132" i="33"/>
  <c r="K35" i="33"/>
  <c r="K59" i="9"/>
  <c r="K123" i="10"/>
  <c r="I53" i="10"/>
  <c r="K60" i="32"/>
  <c r="K30" i="32"/>
  <c r="H144" i="33"/>
  <c r="K104" i="10"/>
  <c r="H12" i="10"/>
  <c r="H66" i="10"/>
  <c r="D73" i="31"/>
  <c r="N158" i="9"/>
  <c r="I15" i="9"/>
  <c r="E53" i="10"/>
  <c r="H67" i="9"/>
  <c r="J124" i="10"/>
  <c r="N60" i="9"/>
  <c r="M73" i="9"/>
  <c r="G97" i="10"/>
  <c r="M164" i="9"/>
  <c r="F128" i="9"/>
  <c r="I99" i="10"/>
  <c r="G98" i="9"/>
  <c r="K124" i="9"/>
  <c r="J93" i="9"/>
  <c r="I168" i="10"/>
  <c r="I157" i="9"/>
  <c r="L16" i="9"/>
  <c r="M38" i="9"/>
  <c r="D28" i="10"/>
  <c r="H43" i="9"/>
  <c r="I40" i="10"/>
  <c r="E25" i="35"/>
  <c r="J26" i="10"/>
  <c r="E26" i="9"/>
  <c r="J100" i="10"/>
  <c r="G149" i="32"/>
  <c r="D125" i="33"/>
  <c r="F61" i="35"/>
  <c r="H148" i="33"/>
  <c r="E138" i="35"/>
  <c r="J74" i="32"/>
  <c r="G8" i="32"/>
  <c r="O103" i="35"/>
  <c r="D30" i="33"/>
  <c r="E122" i="10"/>
  <c r="E112" i="32"/>
  <c r="K87" i="35"/>
  <c r="H66" i="33"/>
  <c r="D113" i="10"/>
  <c r="O139" i="9"/>
  <c r="M95" i="9"/>
  <c r="N156" i="9"/>
  <c r="J114" i="32"/>
  <c r="K171" i="33"/>
  <c r="I169" i="9"/>
  <c r="N46" i="35"/>
  <c r="D136" i="9"/>
  <c r="L15" i="9"/>
  <c r="H160" i="10"/>
  <c r="J77" i="33"/>
  <c r="J72" i="31"/>
  <c r="M52" i="9"/>
  <c r="G73" i="31"/>
  <c r="K152" i="10"/>
  <c r="J116" i="10"/>
  <c r="J158" i="9"/>
  <c r="L65" i="10"/>
  <c r="F36" i="9"/>
  <c r="D56" i="10"/>
  <c r="D106" i="31"/>
  <c r="J150" i="33"/>
  <c r="L51" i="9"/>
  <c r="N155" i="9"/>
  <c r="O56" i="9"/>
  <c r="K90" i="32"/>
  <c r="M29" i="9"/>
  <c r="D69" i="10"/>
  <c r="E44" i="33"/>
  <c r="K48" i="32"/>
  <c r="K23" i="9"/>
  <c r="H26" i="10"/>
  <c r="D127" i="10"/>
  <c r="N66" i="35"/>
  <c r="F139" i="10"/>
  <c r="G106" i="32"/>
  <c r="H90" i="10"/>
  <c r="H81" i="9"/>
  <c r="H166" i="31"/>
  <c r="G161" i="9"/>
  <c r="K103" i="10"/>
  <c r="D126" i="9"/>
  <c r="J29" i="9"/>
  <c r="J23" i="32"/>
  <c r="D33" i="10"/>
  <c r="O145" i="9"/>
  <c r="D119" i="10"/>
  <c r="H116" i="9"/>
  <c r="E75" i="10"/>
  <c r="G168" i="9"/>
  <c r="H91" i="9"/>
  <c r="H151" i="10"/>
  <c r="D56" i="32"/>
  <c r="D38" i="34"/>
  <c r="O51" i="35"/>
  <c r="M82" i="33"/>
  <c r="P17" i="35"/>
  <c r="K28" i="35"/>
  <c r="P104" i="35"/>
  <c r="N126" i="35"/>
  <c r="G16" i="33"/>
  <c r="G20" i="31"/>
  <c r="H131" i="32"/>
  <c r="K161" i="32"/>
  <c r="K164" i="32"/>
  <c r="M92" i="33"/>
  <c r="J131" i="33"/>
  <c r="D89" i="33"/>
  <c r="D81" i="35"/>
  <c r="K88" i="31"/>
  <c r="E136" i="35"/>
  <c r="K60" i="35"/>
  <c r="H49" i="9"/>
  <c r="E129" i="33"/>
  <c r="O73" i="35"/>
  <c r="D126" i="31"/>
  <c r="G23" i="31"/>
  <c r="E164" i="31"/>
  <c r="M41" i="33"/>
  <c r="J82" i="33"/>
  <c r="J12" i="32"/>
  <c r="G110" i="32"/>
  <c r="J31" i="9"/>
  <c r="D107" i="9"/>
  <c r="O152" i="35"/>
  <c r="I75" i="9"/>
  <c r="G26" i="31"/>
  <c r="D62" i="33"/>
  <c r="G15" i="33"/>
  <c r="J29" i="31"/>
  <c r="K113" i="9"/>
  <c r="G165" i="10"/>
  <c r="M100" i="33"/>
  <c r="O23" i="9"/>
  <c r="G92" i="32"/>
  <c r="J140" i="33"/>
  <c r="H169" i="33"/>
  <c r="O81" i="9"/>
  <c r="O52" i="9"/>
  <c r="G76" i="31"/>
  <c r="E111" i="10"/>
  <c r="I24" i="35"/>
  <c r="J100" i="32"/>
  <c r="P10" i="35"/>
  <c r="J69" i="10"/>
  <c r="D155" i="9"/>
  <c r="F109" i="10"/>
  <c r="L77" i="35"/>
  <c r="O85" i="35"/>
  <c r="D131" i="33"/>
  <c r="H54" i="35"/>
  <c r="K163" i="10"/>
  <c r="H58" i="31"/>
  <c r="J166" i="33"/>
  <c r="M20" i="9"/>
  <c r="K42" i="9"/>
  <c r="K135" i="9"/>
  <c r="E109" i="33"/>
  <c r="D122" i="31"/>
  <c r="O59" i="35"/>
  <c r="H55" i="32"/>
  <c r="N10" i="35"/>
  <c r="O40" i="9"/>
  <c r="H71" i="31"/>
  <c r="H33" i="31"/>
  <c r="K118" i="9"/>
  <c r="H107" i="9"/>
  <c r="L156" i="10"/>
  <c r="J152" i="9"/>
  <c r="I132" i="10"/>
  <c r="H63" i="32"/>
  <c r="H168" i="9"/>
  <c r="N53" i="9"/>
  <c r="E167" i="31"/>
  <c r="D74" i="9"/>
  <c r="H50" i="9"/>
  <c r="I70" i="9"/>
  <c r="H137" i="33"/>
  <c r="E151" i="32"/>
  <c r="M168" i="9"/>
  <c r="K68" i="35"/>
  <c r="J55" i="10"/>
  <c r="H80" i="10"/>
  <c r="E161" i="10"/>
  <c r="G11" i="10"/>
  <c r="D36" i="33"/>
  <c r="E138" i="9"/>
  <c r="L151" i="9"/>
  <c r="D109" i="9"/>
  <c r="G157" i="35"/>
  <c r="N50" i="9"/>
  <c r="H89" i="10"/>
  <c r="G57" i="10"/>
  <c r="D105" i="10"/>
  <c r="D166" i="33"/>
  <c r="K20" i="32"/>
  <c r="H78" i="33"/>
  <c r="D40" i="10"/>
  <c r="I96" i="10"/>
  <c r="H106" i="9"/>
  <c r="O61" i="35"/>
  <c r="E44" i="10"/>
  <c r="H51" i="31"/>
  <c r="M82" i="35"/>
  <c r="I41" i="35"/>
  <c r="O80" i="35"/>
  <c r="L99" i="9"/>
  <c r="K115" i="31"/>
  <c r="H25" i="9"/>
  <c r="M151" i="9"/>
  <c r="K150" i="35"/>
  <c r="J142" i="10"/>
  <c r="H70" i="9"/>
  <c r="J173" i="10"/>
  <c r="M109" i="33"/>
  <c r="I16" i="9"/>
  <c r="G22" i="31"/>
  <c r="I52" i="10"/>
  <c r="F47" i="35"/>
  <c r="D36" i="32"/>
  <c r="E143" i="10"/>
  <c r="E69" i="9"/>
  <c r="G29" i="9"/>
  <c r="K170" i="9"/>
  <c r="O91" i="9"/>
  <c r="H144" i="32"/>
  <c r="J130" i="31"/>
  <c r="J162" i="32"/>
  <c r="F30" i="10"/>
  <c r="K148" i="9"/>
  <c r="D131" i="31"/>
  <c r="L106" i="9"/>
  <c r="J13" i="31"/>
  <c r="G51" i="9"/>
  <c r="F55" i="9"/>
  <c r="L146" i="10"/>
  <c r="N159" i="9"/>
  <c r="E63" i="10"/>
  <c r="E90" i="9"/>
  <c r="J86" i="32"/>
  <c r="G70" i="31"/>
  <c r="D171" i="31"/>
  <c r="I52" i="35"/>
  <c r="O67" i="9"/>
  <c r="F37" i="10"/>
  <c r="N116" i="9"/>
  <c r="G24" i="32"/>
  <c r="E14" i="31"/>
  <c r="M17" i="9"/>
  <c r="M48" i="9"/>
  <c r="J129" i="9"/>
  <c r="D104" i="33"/>
  <c r="J55" i="32"/>
  <c r="H173" i="31"/>
  <c r="D153" i="33"/>
  <c r="H33" i="33"/>
  <c r="E20" i="32"/>
  <c r="J118" i="10"/>
  <c r="H100" i="35"/>
  <c r="E80" i="9"/>
  <c r="D36" i="31"/>
  <c r="K76" i="31"/>
  <c r="K173" i="9"/>
  <c r="D59" i="10"/>
  <c r="G162" i="9"/>
  <c r="J142" i="31"/>
  <c r="F160" i="9"/>
  <c r="P75" i="35"/>
  <c r="G39" i="32"/>
  <c r="M83" i="9"/>
  <c r="G49" i="9"/>
  <c r="E20" i="9"/>
  <c r="H147" i="32"/>
  <c r="D43" i="35"/>
  <c r="H133" i="9"/>
  <c r="D133" i="31"/>
  <c r="E61" i="35"/>
  <c r="E32" i="33"/>
  <c r="G173" i="31"/>
  <c r="L136" i="10"/>
  <c r="O97" i="9"/>
  <c r="G95" i="33"/>
  <c r="E33" i="10"/>
  <c r="D46" i="35"/>
  <c r="H152" i="9"/>
  <c r="H168" i="33"/>
  <c r="G47" i="10"/>
  <c r="J143" i="9"/>
  <c r="G123" i="9"/>
  <c r="E56" i="9"/>
  <c r="I8" i="9"/>
  <c r="F68" i="10"/>
  <c r="K158" i="9"/>
  <c r="L31" i="9"/>
  <c r="L64" i="35"/>
  <c r="J155" i="31"/>
  <c r="J122" i="32"/>
  <c r="L165" i="10"/>
  <c r="N41" i="9"/>
  <c r="D37" i="35"/>
  <c r="K112" i="9"/>
  <c r="E109" i="9"/>
  <c r="H79" i="32"/>
  <c r="H149" i="10"/>
  <c r="D121" i="10"/>
  <c r="J29" i="10"/>
  <c r="D28" i="9"/>
  <c r="G154" i="32"/>
  <c r="G66" i="10"/>
  <c r="F54" i="10"/>
  <c r="K32" i="33"/>
  <c r="L126" i="9"/>
  <c r="J25" i="10"/>
  <c r="D39" i="35"/>
  <c r="G129" i="35"/>
  <c r="F63" i="9"/>
  <c r="E139" i="10"/>
  <c r="K72" i="10"/>
  <c r="E67" i="9"/>
  <c r="F145" i="10"/>
  <c r="G54" i="9"/>
  <c r="J104" i="10"/>
  <c r="F153" i="9"/>
  <c r="E47" i="33"/>
  <c r="F15" i="10"/>
  <c r="N65" i="9"/>
  <c r="J89" i="9"/>
  <c r="L69" i="9"/>
  <c r="J67" i="10"/>
  <c r="L114" i="9"/>
  <c r="M70" i="33"/>
  <c r="G168" i="31"/>
  <c r="D51" i="9"/>
  <c r="K31" i="32"/>
  <c r="I114" i="35"/>
  <c r="J28" i="9"/>
  <c r="G69" i="9"/>
  <c r="D15" i="9"/>
  <c r="M152" i="9"/>
  <c r="J80" i="10"/>
  <c r="K121" i="32"/>
  <c r="M114" i="35"/>
  <c r="I93" i="9"/>
  <c r="D70" i="33"/>
  <c r="M91" i="9"/>
  <c r="E137" i="9"/>
  <c r="D76" i="32"/>
  <c r="N154" i="9"/>
  <c r="J151" i="9"/>
  <c r="F72" i="9"/>
  <c r="G110" i="9"/>
  <c r="H56" i="33"/>
  <c r="E62" i="9"/>
  <c r="J115" i="31"/>
  <c r="M36" i="9"/>
  <c r="K120" i="10"/>
  <c r="J151" i="31"/>
  <c r="I135" i="10"/>
  <c r="H23" i="32"/>
  <c r="F155" i="10"/>
  <c r="G32" i="10"/>
  <c r="N112" i="9"/>
  <c r="G156" i="9"/>
  <c r="J130" i="10"/>
  <c r="E17" i="10"/>
  <c r="E98" i="9"/>
  <c r="H105" i="10"/>
  <c r="D111" i="9"/>
  <c r="K93" i="10"/>
  <c r="D126" i="10"/>
  <c r="H89" i="31"/>
  <c r="J117" i="10"/>
  <c r="E110" i="9"/>
  <c r="K79" i="9"/>
  <c r="N40" i="9"/>
  <c r="H155" i="10"/>
  <c r="F90" i="10"/>
  <c r="G148" i="31"/>
  <c r="H78" i="32"/>
  <c r="K76" i="9"/>
  <c r="F60" i="9"/>
  <c r="K53" i="35"/>
  <c r="J145" i="9"/>
  <c r="J107" i="10"/>
  <c r="E148" i="31"/>
  <c r="M50" i="9"/>
  <c r="E145" i="31"/>
  <c r="D30" i="31"/>
  <c r="E95" i="10"/>
  <c r="F70" i="10"/>
  <c r="M137" i="9"/>
  <c r="J24" i="10"/>
  <c r="E94" i="32"/>
  <c r="E76" i="9"/>
  <c r="K155" i="10"/>
  <c r="K105" i="9"/>
  <c r="L90" i="9"/>
  <c r="H30" i="9"/>
  <c r="M124" i="9"/>
  <c r="E49" i="9"/>
  <c r="H78" i="9"/>
  <c r="M134" i="33"/>
  <c r="I84" i="9"/>
  <c r="I25" i="9"/>
  <c r="K89" i="35"/>
  <c r="M19" i="33"/>
  <c r="H162" i="32"/>
  <c r="D63" i="32"/>
  <c r="G69" i="33"/>
  <c r="G47" i="33"/>
  <c r="F138" i="10"/>
  <c r="E119" i="9"/>
  <c r="M134" i="9"/>
  <c r="G75" i="31"/>
  <c r="G81" i="10"/>
  <c r="L132" i="10"/>
  <c r="G128" i="9"/>
  <c r="E7" i="9"/>
  <c r="G116" i="33"/>
  <c r="D104" i="32"/>
  <c r="M112" i="9"/>
  <c r="D101" i="31"/>
  <c r="D117" i="9"/>
  <c r="D41" i="10"/>
  <c r="F51" i="35"/>
  <c r="I41" i="10"/>
  <c r="G62" i="9"/>
  <c r="K142" i="33"/>
  <c r="N16" i="9"/>
  <c r="J156" i="10"/>
  <c r="D168" i="9"/>
  <c r="I91" i="9"/>
  <c r="L51" i="10"/>
  <c r="E113" i="10"/>
  <c r="E133" i="10"/>
  <c r="H49" i="31"/>
  <c r="D52" i="32"/>
  <c r="D62" i="10"/>
  <c r="L128" i="9"/>
  <c r="E171" i="35"/>
  <c r="H36" i="10"/>
  <c r="E72" i="9"/>
  <c r="O31" i="9"/>
  <c r="O8" i="9"/>
  <c r="L56" i="10"/>
  <c r="F101" i="10"/>
  <c r="I172" i="9"/>
  <c r="K130" i="35"/>
  <c r="L71" i="10"/>
  <c r="N49" i="9"/>
  <c r="K53" i="9"/>
  <c r="E70" i="31"/>
  <c r="I23" i="9"/>
  <c r="E163" i="9"/>
  <c r="I131" i="9"/>
  <c r="K144" i="10"/>
  <c r="L98" i="10"/>
  <c r="D19" i="10"/>
  <c r="E140" i="9"/>
  <c r="F38" i="10"/>
  <c r="O136" i="9"/>
  <c r="J35" i="31"/>
  <c r="K92" i="33"/>
  <c r="H77" i="31"/>
  <c r="M28" i="9"/>
  <c r="F146" i="9"/>
  <c r="K109" i="10"/>
  <c r="D115" i="9"/>
  <c r="G144" i="9"/>
  <c r="H163" i="35"/>
  <c r="D87" i="32"/>
  <c r="D91" i="10"/>
  <c r="J22" i="32"/>
  <c r="G108" i="9"/>
  <c r="I86" i="9"/>
  <c r="F171" i="9"/>
  <c r="K41" i="10"/>
  <c r="G59" i="10"/>
  <c r="H129" i="9"/>
  <c r="E8" i="9"/>
  <c r="H28" i="9"/>
  <c r="D142" i="10"/>
  <c r="F131" i="10"/>
  <c r="L71" i="9"/>
  <c r="E38" i="10"/>
  <c r="E52" i="10"/>
  <c r="H88" i="9"/>
  <c r="J98" i="9"/>
  <c r="O57" i="35"/>
  <c r="D162" i="32"/>
  <c r="H145" i="10"/>
  <c r="D19" i="31"/>
  <c r="K20" i="10"/>
  <c r="K141" i="10"/>
  <c r="I69" i="10"/>
  <c r="J49" i="32"/>
  <c r="J166" i="32"/>
  <c r="E78" i="9"/>
  <c r="M93" i="33"/>
  <c r="L61" i="9"/>
  <c r="H75" i="33"/>
  <c r="E39" i="10"/>
  <c r="M69" i="9"/>
  <c r="G94" i="35"/>
  <c r="H27" i="9"/>
  <c r="L34" i="9"/>
  <c r="K61" i="35"/>
  <c r="G48" i="32"/>
  <c r="F61" i="9"/>
  <c r="I164" i="9"/>
  <c r="E148" i="10"/>
  <c r="M91" i="33"/>
  <c r="H43" i="31"/>
  <c r="E171" i="32"/>
  <c r="K37" i="9"/>
  <c r="D16" i="9"/>
  <c r="I108" i="35"/>
  <c r="D137" i="31"/>
  <c r="G116" i="9"/>
  <c r="O50" i="9"/>
  <c r="I39" i="9"/>
  <c r="M44" i="9"/>
  <c r="H149" i="9"/>
  <c r="H171" i="31"/>
  <c r="D73" i="10"/>
  <c r="G15" i="9"/>
  <c r="N164" i="9"/>
  <c r="D13" i="34"/>
  <c r="M77" i="33"/>
  <c r="O42" i="35"/>
  <c r="I53" i="35"/>
  <c r="L142" i="35"/>
  <c r="K10" i="35"/>
  <c r="K13" i="31"/>
  <c r="H32" i="33"/>
  <c r="H86" i="32"/>
  <c r="H152" i="31"/>
  <c r="J170" i="32"/>
  <c r="O45" i="35"/>
  <c r="K111" i="9"/>
  <c r="O58" i="9"/>
  <c r="D71" i="33"/>
  <c r="O38" i="9"/>
  <c r="G64" i="10"/>
  <c r="I142" i="35"/>
  <c r="E121" i="10"/>
  <c r="E97" i="32"/>
  <c r="E8" i="35"/>
  <c r="M124" i="33"/>
  <c r="L130" i="9"/>
  <c r="H133" i="31"/>
  <c r="M125" i="33"/>
  <c r="E78" i="32"/>
  <c r="K92" i="9"/>
  <c r="K60" i="31"/>
  <c r="E159" i="9"/>
  <c r="K154" i="9"/>
  <c r="G166" i="31"/>
  <c r="P110" i="35"/>
  <c r="D158" i="9"/>
  <c r="H147" i="10"/>
  <c r="J10" i="31"/>
  <c r="N170" i="35"/>
  <c r="O147" i="35"/>
  <c r="G102" i="10"/>
  <c r="F91" i="10"/>
  <c r="K8" i="33"/>
  <c r="K18" i="9"/>
  <c r="F40" i="9"/>
  <c r="D149" i="9"/>
  <c r="G96" i="10"/>
  <c r="I84" i="10"/>
  <c r="I54" i="9"/>
  <c r="G166" i="9"/>
  <c r="K85" i="35"/>
  <c r="D27" i="9"/>
  <c r="J8" i="33"/>
  <c r="E134" i="32"/>
  <c r="D82" i="9"/>
  <c r="L28" i="35"/>
  <c r="G26" i="35"/>
  <c r="E86" i="31"/>
  <c r="H45" i="9"/>
  <c r="L17" i="9"/>
  <c r="O77" i="9"/>
  <c r="D154" i="32"/>
  <c r="K8" i="32"/>
  <c r="M129" i="9"/>
  <c r="M123" i="33"/>
  <c r="L59" i="9"/>
  <c r="H68" i="9"/>
  <c r="K166" i="35"/>
  <c r="G170" i="33"/>
  <c r="K29" i="35"/>
  <c r="I35" i="35"/>
  <c r="K158" i="35"/>
  <c r="E101" i="35"/>
  <c r="H47" i="35"/>
  <c r="G123" i="35"/>
  <c r="E22" i="33"/>
  <c r="H10" i="35"/>
  <c r="D115" i="31"/>
  <c r="J44" i="33"/>
  <c r="F121" i="35"/>
  <c r="D58" i="32"/>
  <c r="G8" i="33"/>
  <c r="H97" i="32"/>
  <c r="K49" i="32"/>
  <c r="E125" i="33"/>
  <c r="H66" i="31"/>
  <c r="E12" i="31"/>
  <c r="K58" i="33"/>
  <c r="K108" i="31"/>
  <c r="D136" i="31"/>
  <c r="G82" i="35"/>
  <c r="K87" i="33"/>
  <c r="N30" i="9"/>
  <c r="K131" i="31"/>
  <c r="F96" i="9"/>
  <c r="G54" i="31"/>
  <c r="D53" i="32"/>
  <c r="M55" i="35"/>
  <c r="P72" i="35"/>
  <c r="L164" i="9"/>
  <c r="O123" i="35"/>
  <c r="D138" i="31"/>
  <c r="K72" i="35"/>
  <c r="G64" i="35"/>
  <c r="H79" i="31"/>
  <c r="O84" i="9"/>
  <c r="F131" i="35"/>
  <c r="E47" i="31"/>
  <c r="F24" i="9"/>
  <c r="F7" i="9"/>
  <c r="E8" i="33"/>
  <c r="K138" i="9"/>
  <c r="G57" i="32"/>
  <c r="N43" i="35"/>
  <c r="E29" i="33"/>
  <c r="J22" i="31"/>
  <c r="M18" i="9"/>
  <c r="D57" i="33"/>
  <c r="H11" i="33"/>
  <c r="H60" i="33"/>
  <c r="L132" i="35"/>
  <c r="K46" i="35"/>
  <c r="L133" i="10"/>
  <c r="K102" i="33"/>
  <c r="N60" i="35"/>
  <c r="D114" i="9"/>
  <c r="K145" i="32"/>
  <c r="H69" i="32"/>
  <c r="H172" i="33"/>
  <c r="E49" i="10"/>
  <c r="E57" i="32"/>
  <c r="J62" i="32"/>
  <c r="D160" i="33"/>
  <c r="E111" i="31"/>
  <c r="J128" i="10"/>
  <c r="K57" i="31"/>
  <c r="K65" i="31"/>
  <c r="I12" i="10"/>
  <c r="N88" i="9"/>
  <c r="G141" i="10"/>
  <c r="G142" i="31"/>
  <c r="N170" i="9"/>
  <c r="E11" i="9"/>
  <c r="D81" i="9"/>
  <c r="E123" i="9"/>
  <c r="K142" i="35"/>
  <c r="L96" i="10"/>
  <c r="G151" i="32"/>
  <c r="J170" i="31"/>
  <c r="H54" i="31"/>
  <c r="E54" i="33"/>
  <c r="E79" i="10"/>
  <c r="H96" i="32"/>
  <c r="N172" i="9"/>
  <c r="H131" i="9"/>
  <c r="K165" i="31"/>
  <c r="N62" i="9"/>
  <c r="M88" i="9"/>
  <c r="D64" i="9"/>
  <c r="D124" i="32"/>
  <c r="D116" i="10"/>
  <c r="M53" i="35"/>
  <c r="D147" i="9"/>
  <c r="P25" i="35"/>
  <c r="K85" i="10"/>
  <c r="H55" i="35"/>
  <c r="O10" i="9"/>
  <c r="J146" i="31"/>
  <c r="E46" i="33"/>
  <c r="G92" i="35"/>
  <c r="D51" i="33"/>
  <c r="K63" i="31"/>
  <c r="L120" i="10"/>
  <c r="J156" i="32"/>
  <c r="E123" i="32"/>
  <c r="K140" i="10"/>
  <c r="J79" i="31"/>
  <c r="L147" i="10"/>
  <c r="I104" i="10"/>
  <c r="O26" i="9"/>
  <c r="G98" i="35"/>
  <c r="H46" i="32"/>
  <c r="D164" i="10"/>
  <c r="E38" i="31"/>
  <c r="N36" i="9"/>
  <c r="G24" i="35"/>
  <c r="M83" i="33"/>
  <c r="J75" i="31"/>
  <c r="J83" i="33"/>
  <c r="O143" i="9"/>
  <c r="F83" i="10"/>
  <c r="K37" i="10"/>
  <c r="O113" i="35"/>
  <c r="N41" i="35"/>
  <c r="K145" i="33"/>
  <c r="I32" i="35"/>
  <c r="D144" i="9"/>
  <c r="I128" i="9"/>
  <c r="H29" i="31"/>
  <c r="M97" i="33"/>
  <c r="L19" i="10"/>
  <c r="G116" i="32"/>
  <c r="M23" i="35"/>
  <c r="G54" i="32"/>
  <c r="D7" i="10"/>
  <c r="J126" i="10"/>
  <c r="K69" i="31"/>
  <c r="I108" i="9"/>
  <c r="E32" i="9"/>
  <c r="G123" i="31"/>
  <c r="I43" i="10"/>
  <c r="L85" i="9"/>
  <c r="E149" i="9"/>
  <c r="G65" i="31"/>
  <c r="L85" i="10"/>
  <c r="G130" i="33"/>
  <c r="E125" i="32"/>
  <c r="D49" i="31"/>
  <c r="K33" i="32"/>
  <c r="G135" i="31"/>
  <c r="N160" i="9"/>
  <c r="D27" i="32"/>
  <c r="E40" i="10"/>
  <c r="H128" i="9"/>
  <c r="P106" i="35"/>
  <c r="D160" i="9"/>
  <c r="E89" i="9"/>
  <c r="K139" i="10"/>
  <c r="K129" i="10"/>
  <c r="E101" i="31"/>
  <c r="F20" i="35"/>
  <c r="M155" i="9"/>
  <c r="G106" i="10"/>
  <c r="M34" i="33"/>
  <c r="D143" i="9"/>
  <c r="H127" i="35"/>
  <c r="J33" i="9"/>
  <c r="K154" i="33"/>
  <c r="J163" i="10"/>
  <c r="O94" i="9"/>
  <c r="D61" i="10"/>
  <c r="E20" i="31"/>
  <c r="G131" i="9"/>
  <c r="G138" i="31"/>
  <c r="K65" i="10"/>
  <c r="J157" i="9"/>
  <c r="J146" i="10"/>
  <c r="F47" i="9"/>
  <c r="E150" i="33"/>
  <c r="M89" i="33"/>
  <c r="E151" i="10"/>
  <c r="N131" i="9"/>
  <c r="K87" i="9"/>
  <c r="H54" i="9"/>
  <c r="L123" i="10"/>
  <c r="M57" i="9"/>
  <c r="E93" i="31"/>
  <c r="J166" i="9"/>
  <c r="K71" i="32"/>
  <c r="I77" i="10"/>
  <c r="J172" i="31"/>
  <c r="J111" i="9"/>
  <c r="E171" i="9"/>
  <c r="K83" i="31"/>
  <c r="E12" i="32"/>
  <c r="G90" i="35"/>
  <c r="G104" i="10"/>
  <c r="K31" i="10"/>
  <c r="D163" i="10"/>
  <c r="G111" i="32"/>
  <c r="I100" i="10"/>
  <c r="E58" i="32"/>
  <c r="K75" i="33"/>
  <c r="E43" i="31"/>
  <c r="H59" i="31"/>
  <c r="K121" i="9"/>
  <c r="J44" i="9"/>
  <c r="D58" i="9"/>
  <c r="L64" i="9"/>
  <c r="J98" i="10"/>
  <c r="J160" i="32"/>
  <c r="L75" i="10"/>
  <c r="H46" i="9"/>
  <c r="F19" i="10"/>
  <c r="J60" i="33"/>
  <c r="L53" i="9"/>
  <c r="F41" i="10"/>
  <c r="E30" i="10"/>
  <c r="L117" i="9"/>
  <c r="G117" i="10"/>
  <c r="H113" i="33"/>
  <c r="G72" i="10"/>
  <c r="K136" i="9"/>
  <c r="G82" i="33"/>
  <c r="F97" i="9"/>
  <c r="P126" i="35"/>
  <c r="D149" i="32"/>
  <c r="H122" i="10"/>
  <c r="M33" i="9"/>
  <c r="E10" i="10"/>
  <c r="H120" i="31"/>
  <c r="M161" i="9"/>
  <c r="I61" i="10"/>
  <c r="E18" i="32"/>
  <c r="D75" i="35"/>
  <c r="G66" i="32"/>
  <c r="I127" i="10"/>
  <c r="G45" i="31"/>
  <c r="E80" i="31"/>
  <c r="I59" i="9"/>
  <c r="D23" i="32"/>
  <c r="G51" i="32"/>
  <c r="D119" i="9"/>
  <c r="G157" i="10"/>
  <c r="G137" i="10"/>
  <c r="O85" i="9"/>
  <c r="N33" i="9"/>
  <c r="I110" i="9"/>
  <c r="M13" i="9"/>
  <c r="E113" i="33"/>
  <c r="F52" i="9"/>
  <c r="D45" i="31"/>
  <c r="G19" i="35"/>
  <c r="L122" i="9"/>
  <c r="M143" i="35"/>
  <c r="H158" i="9"/>
  <c r="K49" i="10"/>
  <c r="I33" i="10"/>
  <c r="H62" i="9"/>
  <c r="K103" i="33"/>
  <c r="H72" i="9"/>
  <c r="G45" i="10"/>
  <c r="K101" i="10"/>
  <c r="D133" i="10"/>
  <c r="H20" i="35"/>
  <c r="L116" i="10"/>
  <c r="G29" i="10"/>
  <c r="G31" i="10"/>
  <c r="J124" i="9"/>
  <c r="I79" i="35"/>
  <c r="H55" i="10"/>
  <c r="D160" i="32"/>
  <c r="G138" i="9"/>
  <c r="G103" i="10"/>
  <c r="F42" i="35"/>
  <c r="L23" i="9"/>
  <c r="O15" i="9"/>
  <c r="E164" i="9"/>
  <c r="H8" i="32"/>
  <c r="E130" i="9"/>
  <c r="I58" i="10"/>
  <c r="M58" i="35"/>
  <c r="L26" i="10"/>
  <c r="J28" i="10"/>
  <c r="H167" i="10"/>
  <c r="E119" i="33"/>
  <c r="I77" i="9"/>
  <c r="N121" i="9"/>
  <c r="I114" i="10"/>
  <c r="F116" i="9"/>
  <c r="F126" i="9"/>
  <c r="H24" i="10"/>
  <c r="N104" i="9"/>
  <c r="O55" i="35"/>
  <c r="F97" i="10"/>
  <c r="E100" i="32"/>
  <c r="D168" i="31"/>
  <c r="L68" i="10"/>
  <c r="E115" i="9"/>
  <c r="M92" i="9"/>
  <c r="L132" i="9"/>
  <c r="F35" i="9"/>
  <c r="K172" i="10"/>
  <c r="G130" i="9"/>
  <c r="I104" i="9"/>
  <c r="M105" i="9"/>
  <c r="O12" i="9"/>
  <c r="N20" i="35"/>
  <c r="M114" i="9"/>
  <c r="I14" i="9"/>
  <c r="D150" i="10"/>
  <c r="H87" i="9"/>
  <c r="G23" i="10"/>
  <c r="J31" i="10"/>
  <c r="F143" i="9"/>
  <c r="D50" i="33"/>
  <c r="G100" i="31"/>
  <c r="O61" i="9"/>
  <c r="G160" i="9"/>
  <c r="J54" i="9"/>
  <c r="O132" i="9"/>
  <c r="H132" i="10"/>
  <c r="E27" i="10"/>
  <c r="H27" i="32"/>
  <c r="O110" i="9"/>
  <c r="K155" i="9"/>
  <c r="I83" i="10"/>
  <c r="K150" i="31"/>
  <c r="K165" i="10"/>
  <c r="I88" i="9"/>
  <c r="F47" i="10"/>
  <c r="K147" i="10"/>
  <c r="I114" i="9"/>
  <c r="L76" i="35"/>
  <c r="F28" i="10"/>
  <c r="I72" i="10"/>
  <c r="K172" i="9"/>
  <c r="M51" i="9"/>
  <c r="O147" i="9"/>
  <c r="G37" i="33"/>
  <c r="E153" i="10"/>
  <c r="M80" i="9"/>
  <c r="E64" i="33"/>
  <c r="J139" i="9"/>
  <c r="D92" i="9"/>
  <c r="K151" i="33"/>
  <c r="I106" i="10"/>
  <c r="H67" i="35"/>
  <c r="G149" i="9"/>
  <c r="D162" i="9"/>
  <c r="E14" i="32"/>
  <c r="N85" i="9"/>
  <c r="E32" i="31"/>
  <c r="H46" i="10"/>
  <c r="J169" i="33"/>
  <c r="D110" i="10"/>
  <c r="O121" i="9"/>
  <c r="F143" i="10"/>
  <c r="K138" i="32"/>
  <c r="E163" i="33"/>
  <c r="H171" i="10"/>
  <c r="F110" i="10"/>
  <c r="E14" i="10"/>
  <c r="G167" i="10"/>
  <c r="E24" i="33"/>
  <c r="H149" i="35"/>
  <c r="O39" i="35"/>
  <c r="K158" i="32"/>
  <c r="G161" i="32"/>
  <c r="H92" i="9"/>
  <c r="M24" i="9"/>
  <c r="H56" i="31"/>
  <c r="J75" i="9"/>
  <c r="G40" i="9"/>
  <c r="O148" i="35"/>
  <c r="J38" i="9"/>
  <c r="H143" i="10"/>
  <c r="J147" i="33"/>
  <c r="J30" i="10"/>
  <c r="I168" i="9"/>
  <c r="D127" i="35"/>
  <c r="O158" i="9"/>
  <c r="L107" i="9"/>
  <c r="J36" i="31"/>
  <c r="K122" i="9"/>
  <c r="M103" i="9"/>
  <c r="N76" i="9"/>
  <c r="D80" i="9"/>
  <c r="J66" i="9"/>
  <c r="G145" i="32"/>
  <c r="E125" i="9"/>
  <c r="E130" i="10"/>
  <c r="K80" i="35"/>
  <c r="H40" i="10"/>
  <c r="H114" i="32"/>
  <c r="J77" i="32"/>
  <c r="G16" i="31"/>
  <c r="I102" i="10"/>
  <c r="H167" i="32"/>
  <c r="O87" i="9"/>
  <c r="L109" i="10"/>
  <c r="D75" i="31"/>
  <c r="K136" i="31"/>
  <c r="E77" i="35"/>
  <c r="H143" i="32"/>
  <c r="D63" i="35"/>
  <c r="K77" i="32"/>
  <c r="J91" i="33"/>
  <c r="K70" i="9"/>
  <c r="G81" i="9"/>
  <c r="G20" i="10"/>
  <c r="G150" i="10"/>
  <c r="J143" i="10"/>
  <c r="D34" i="32"/>
  <c r="H150" i="10"/>
  <c r="F43" i="10"/>
  <c r="G34" i="10"/>
  <c r="J47" i="32"/>
  <c r="F80" i="35"/>
  <c r="I140" i="9"/>
  <c r="H55" i="9"/>
  <c r="I81" i="9"/>
  <c r="E88" i="9"/>
  <c r="N77" i="9"/>
  <c r="H77" i="33"/>
  <c r="I71" i="10"/>
  <c r="F104" i="10"/>
  <c r="J45" i="32"/>
  <c r="G118" i="10"/>
  <c r="E129" i="9"/>
  <c r="G145" i="10"/>
  <c r="J76" i="10"/>
  <c r="H51" i="9"/>
  <c r="E61" i="10"/>
  <c r="I52" i="9"/>
  <c r="E40" i="33"/>
  <c r="H172" i="35"/>
  <c r="D103" i="33"/>
  <c r="G36" i="32"/>
  <c r="G68" i="31"/>
  <c r="H138" i="33"/>
  <c r="K38" i="35"/>
  <c r="E151" i="33"/>
  <c r="G32" i="33"/>
  <c r="I151" i="35"/>
  <c r="O22" i="35"/>
  <c r="G61" i="35"/>
  <c r="N74" i="35"/>
  <c r="E24" i="32"/>
  <c r="G169" i="33"/>
  <c r="O163" i="35"/>
  <c r="H139" i="33"/>
  <c r="J101" i="31"/>
  <c r="M154" i="35"/>
  <c r="D29" i="31"/>
  <c r="N158" i="35"/>
  <c r="L8" i="9"/>
  <c r="D102" i="10"/>
  <c r="F32" i="35"/>
  <c r="P147" i="35"/>
  <c r="H131" i="31"/>
  <c r="O20" i="9"/>
  <c r="M59" i="35"/>
  <c r="H150" i="31"/>
  <c r="K159" i="33"/>
  <c r="O164" i="9"/>
  <c r="E92" i="31"/>
  <c r="K69" i="35"/>
  <c r="K119" i="33"/>
  <c r="D173" i="10"/>
  <c r="H24" i="31"/>
  <c r="D163" i="32"/>
  <c r="G85" i="9"/>
  <c r="K152" i="31"/>
  <c r="K51" i="32"/>
  <c r="H11" i="31"/>
  <c r="E12" i="10"/>
  <c r="H11" i="32"/>
  <c r="M142" i="9"/>
  <c r="H75" i="35"/>
  <c r="D125" i="32"/>
  <c r="H98" i="32"/>
  <c r="H170" i="33"/>
  <c r="H170" i="31"/>
  <c r="H149" i="33"/>
  <c r="I49" i="10"/>
  <c r="J158" i="31"/>
  <c r="N173" i="35"/>
  <c r="D100" i="33"/>
  <c r="J37" i="10"/>
  <c r="N146" i="9"/>
  <c r="E27" i="35"/>
  <c r="G53" i="33"/>
  <c r="I91" i="10"/>
  <c r="K18" i="35"/>
  <c r="G147" i="9"/>
  <c r="D37" i="9"/>
  <c r="G12" i="32"/>
  <c r="H127" i="33"/>
  <c r="E148" i="32"/>
  <c r="E72" i="31"/>
  <c r="G110" i="31"/>
  <c r="K14" i="31"/>
  <c r="H108" i="33"/>
  <c r="E51" i="31"/>
  <c r="M152" i="33"/>
  <c r="E105" i="32"/>
  <c r="H127" i="32"/>
  <c r="I28" i="9"/>
  <c r="I111" i="9"/>
  <c r="I139" i="10"/>
  <c r="E74" i="9"/>
  <c r="F107" i="9"/>
  <c r="E100" i="9"/>
  <c r="L153" i="9"/>
  <c r="K166" i="9"/>
  <c r="K113" i="33"/>
  <c r="E99" i="10"/>
  <c r="E97" i="35"/>
  <c r="G164" i="10"/>
  <c r="I147" i="9"/>
  <c r="H144" i="10"/>
  <c r="E156" i="33"/>
  <c r="K91" i="10"/>
  <c r="D24" i="10"/>
  <c r="K42" i="10"/>
  <c r="M87" i="9"/>
  <c r="H23" i="33"/>
  <c r="J113" i="9"/>
  <c r="E158" i="35"/>
  <c r="K63" i="10"/>
  <c r="D138" i="32"/>
  <c r="J32" i="31"/>
  <c r="J105" i="10"/>
  <c r="D98" i="10"/>
  <c r="J87" i="31"/>
  <c r="K36" i="9"/>
  <c r="K118" i="10"/>
  <c r="F172" i="10"/>
  <c r="J161" i="9"/>
  <c r="I43" i="9"/>
  <c r="O55" i="9"/>
  <c r="L112" i="10"/>
  <c r="E31" i="10"/>
  <c r="H144" i="31"/>
  <c r="K53" i="31"/>
  <c r="L49" i="9"/>
  <c r="D84" i="32"/>
  <c r="K30" i="35"/>
  <c r="I124" i="9"/>
  <c r="L117" i="10"/>
  <c r="E79" i="32"/>
  <c r="D109" i="32"/>
  <c r="D74" i="32"/>
  <c r="K134" i="10"/>
  <c r="G152" i="10"/>
  <c r="D113" i="31"/>
  <c r="L73" i="35"/>
  <c r="L107" i="10"/>
  <c r="K72" i="9"/>
  <c r="H143" i="9"/>
  <c r="M20" i="33"/>
  <c r="I98" i="9"/>
  <c r="G48" i="9"/>
  <c r="E23" i="10"/>
  <c r="E166" i="10"/>
  <c r="H59" i="9"/>
  <c r="J16" i="10"/>
  <c r="D33" i="9"/>
  <c r="G79" i="33"/>
  <c r="F123" i="9"/>
  <c r="G52" i="33"/>
  <c r="J94" i="10"/>
  <c r="J33" i="32"/>
  <c r="F68" i="9"/>
  <c r="J11" i="31"/>
  <c r="M169" i="35"/>
  <c r="O86" i="35"/>
  <c r="G56" i="33"/>
  <c r="M32" i="35"/>
  <c r="D138" i="9"/>
  <c r="H35" i="10"/>
  <c r="E15" i="33"/>
  <c r="M117" i="9"/>
  <c r="G165" i="32"/>
  <c r="E26" i="10"/>
  <c r="H96" i="9"/>
  <c r="H11" i="10"/>
  <c r="J17" i="32"/>
  <c r="J125" i="10"/>
  <c r="E147" i="10"/>
  <c r="J123" i="31"/>
  <c r="D69" i="33"/>
  <c r="D135" i="32"/>
  <c r="H159" i="9"/>
  <c r="J28" i="32"/>
  <c r="H100" i="10"/>
  <c r="H75" i="31"/>
  <c r="E131" i="34"/>
  <c r="E65" i="33"/>
  <c r="L145" i="35"/>
  <c r="M17" i="35"/>
  <c r="D48" i="35"/>
  <c r="N37" i="35"/>
  <c r="F150" i="35"/>
  <c r="K40" i="31"/>
  <c r="L46" i="9"/>
  <c r="G118" i="35"/>
  <c r="F27" i="9"/>
  <c r="L112" i="35"/>
  <c r="J159" i="32"/>
  <c r="D45" i="32"/>
  <c r="D137" i="33"/>
  <c r="K56" i="31"/>
  <c r="H147" i="35"/>
  <c r="G85" i="35"/>
  <c r="K106" i="35"/>
  <c r="E29" i="31"/>
  <c r="L47" i="9"/>
  <c r="O130" i="9"/>
  <c r="N127" i="9"/>
  <c r="E58" i="31"/>
  <c r="G88" i="31"/>
  <c r="D87" i="33"/>
  <c r="L54" i="9"/>
  <c r="H14" i="10"/>
  <c r="L89" i="9"/>
  <c r="J171" i="10"/>
  <c r="L162" i="10"/>
  <c r="N99" i="35"/>
  <c r="H58" i="10"/>
  <c r="J65" i="31"/>
  <c r="H35" i="33"/>
  <c r="E15" i="32"/>
  <c r="E94" i="9"/>
  <c r="H124" i="10"/>
  <c r="O95" i="9"/>
  <c r="J24" i="9"/>
  <c r="K156" i="10"/>
  <c r="K152" i="32"/>
  <c r="G87" i="10"/>
  <c r="D29" i="32"/>
  <c r="K120" i="31"/>
  <c r="F136" i="9"/>
  <c r="M156" i="9"/>
  <c r="O20" i="35"/>
  <c r="E82" i="33"/>
  <c r="J51" i="32"/>
  <c r="G166" i="10"/>
  <c r="J14" i="9"/>
  <c r="G29" i="32"/>
  <c r="E147" i="32"/>
  <c r="F125" i="9"/>
  <c r="K29" i="10"/>
  <c r="G89" i="9"/>
  <c r="E35" i="31"/>
  <c r="M23" i="9"/>
  <c r="D90" i="10"/>
  <c r="H111" i="9"/>
  <c r="O83" i="9"/>
  <c r="H85" i="10"/>
  <c r="H92" i="33"/>
  <c r="O151" i="35"/>
  <c r="O170" i="9"/>
  <c r="G10" i="10"/>
  <c r="F75" i="10"/>
  <c r="K48" i="31"/>
  <c r="D170" i="10"/>
  <c r="M133" i="33"/>
  <c r="E158" i="31"/>
  <c r="F95" i="9"/>
  <c r="K161" i="33"/>
  <c r="D47" i="10"/>
  <c r="L16" i="10"/>
  <c r="D96" i="35"/>
  <c r="J119" i="31"/>
  <c r="K62" i="10"/>
  <c r="F12" i="10"/>
  <c r="G32" i="9"/>
  <c r="E83" i="32"/>
  <c r="F107" i="10"/>
  <c r="G76" i="9"/>
  <c r="G150" i="32"/>
  <c r="F45" i="9"/>
  <c r="I62" i="9"/>
  <c r="J108" i="32"/>
  <c r="F102" i="9"/>
  <c r="G78" i="33"/>
  <c r="O144" i="9"/>
  <c r="K48" i="9"/>
  <c r="H101" i="31"/>
  <c r="E85" i="9"/>
  <c r="K122" i="35"/>
  <c r="H33" i="10"/>
  <c r="O98" i="9"/>
  <c r="G75" i="10"/>
  <c r="G43" i="31"/>
  <c r="J121" i="10"/>
  <c r="J84" i="31"/>
  <c r="F170" i="10"/>
  <c r="K163" i="9"/>
  <c r="H133" i="10"/>
  <c r="D107" i="31"/>
  <c r="I101" i="10"/>
  <c r="G74" i="10"/>
  <c r="D79" i="10"/>
  <c r="J120" i="10"/>
  <c r="J15" i="9"/>
  <c r="I69" i="9"/>
  <c r="O65" i="9"/>
  <c r="L34" i="10"/>
  <c r="O137" i="9"/>
  <c r="K64" i="9"/>
  <c r="D167" i="32"/>
  <c r="K52" i="10"/>
  <c r="H41" i="10"/>
  <c r="H103" i="9"/>
  <c r="D51" i="31"/>
  <c r="H13" i="32"/>
  <c r="O62" i="9"/>
  <c r="L155" i="10"/>
  <c r="J10" i="9"/>
  <c r="E122" i="33"/>
  <c r="L13" i="10"/>
  <c r="G128" i="31"/>
  <c r="F22" i="10"/>
  <c r="I50" i="10"/>
  <c r="J99" i="10"/>
  <c r="E35" i="9"/>
  <c r="M126" i="9"/>
  <c r="D132" i="35"/>
  <c r="G104" i="9"/>
  <c r="D167" i="9"/>
  <c r="N126" i="9"/>
  <c r="K89" i="31"/>
  <c r="J74" i="10"/>
  <c r="M30" i="9"/>
  <c r="J87" i="33"/>
  <c r="D144" i="31"/>
  <c r="E11" i="35"/>
  <c r="J173" i="33"/>
  <c r="H45" i="32"/>
  <c r="J34" i="9"/>
  <c r="I142" i="10"/>
  <c r="K26" i="10"/>
  <c r="J119" i="32"/>
  <c r="K170" i="10"/>
  <c r="G52" i="32"/>
  <c r="K68" i="10"/>
  <c r="D94" i="10"/>
  <c r="H173" i="9"/>
  <c r="M31" i="33"/>
  <c r="F54" i="9"/>
  <c r="E110" i="35"/>
  <c r="N117" i="9"/>
  <c r="H123" i="9"/>
  <c r="G47" i="9"/>
  <c r="N25" i="9"/>
  <c r="M127" i="9"/>
  <c r="M62" i="9"/>
  <c r="M97" i="9"/>
  <c r="D14" i="32"/>
  <c r="F101" i="9"/>
  <c r="M58" i="9"/>
  <c r="E105" i="9"/>
  <c r="E90" i="32"/>
  <c r="H102" i="9"/>
  <c r="I107" i="10"/>
  <c r="N123" i="9"/>
  <c r="G99" i="10"/>
  <c r="J151" i="10"/>
  <c r="N120" i="9"/>
  <c r="D151" i="31"/>
  <c r="G137" i="35"/>
  <c r="I165" i="10"/>
  <c r="I137" i="35"/>
  <c r="D172" i="9"/>
  <c r="I122" i="10"/>
  <c r="H19" i="10"/>
  <c r="K58" i="9"/>
  <c r="G136" i="10"/>
  <c r="E93" i="9"/>
  <c r="G58" i="31"/>
  <c r="K144" i="33"/>
  <c r="G129" i="9"/>
  <c r="K51" i="10"/>
  <c r="E39" i="9"/>
  <c r="E81" i="10"/>
  <c r="E152" i="9"/>
  <c r="O106" i="9"/>
  <c r="K166" i="32"/>
  <c r="K58" i="10"/>
  <c r="K23" i="10"/>
  <c r="M144" i="9"/>
  <c r="H60" i="32"/>
  <c r="I123" i="9"/>
  <c r="F138" i="9"/>
  <c r="K152" i="9"/>
  <c r="H97" i="10"/>
  <c r="F31" i="9"/>
  <c r="G20" i="33"/>
  <c r="M11" i="9"/>
  <c r="E78" i="33"/>
  <c r="I67" i="9"/>
  <c r="E149" i="10"/>
  <c r="E49" i="31"/>
  <c r="M161" i="33"/>
  <c r="I148" i="10"/>
  <c r="K16" i="9"/>
  <c r="H23" i="10"/>
  <c r="J63" i="31"/>
  <c r="O33" i="9"/>
  <c r="G39" i="33"/>
  <c r="I42" i="10"/>
  <c r="K116" i="32"/>
  <c r="J99" i="31"/>
  <c r="G95" i="9"/>
  <c r="G75" i="32"/>
  <c r="D86" i="32"/>
  <c r="J142" i="9"/>
  <c r="K10" i="31"/>
  <c r="M69" i="33"/>
  <c r="F159" i="9"/>
  <c r="G167" i="9"/>
  <c r="M81" i="9"/>
  <c r="N22" i="9"/>
  <c r="E158" i="10"/>
  <c r="J86" i="9"/>
  <c r="K106" i="10"/>
  <c r="I26" i="10"/>
  <c r="D76" i="9"/>
  <c r="L35" i="9"/>
  <c r="G63" i="9"/>
  <c r="N96" i="9"/>
  <c r="D140" i="9"/>
  <c r="G38" i="31"/>
  <c r="E98" i="10"/>
  <c r="K13" i="33"/>
  <c r="H45" i="10"/>
  <c r="G50" i="33"/>
  <c r="E96" i="33"/>
  <c r="H32" i="10"/>
  <c r="M138" i="9"/>
  <c r="H35" i="32"/>
  <c r="H33" i="32"/>
  <c r="G62" i="35"/>
  <c r="D57" i="31"/>
  <c r="I160" i="10"/>
  <c r="L172" i="10"/>
  <c r="K89" i="32"/>
  <c r="L165" i="9"/>
  <c r="G39" i="35"/>
  <c r="E22" i="9"/>
  <c r="F30" i="9"/>
  <c r="G71" i="31"/>
  <c r="G146" i="9"/>
  <c r="J136" i="32"/>
  <c r="K71" i="34"/>
  <c r="L146" i="35"/>
  <c r="L126" i="35"/>
  <c r="I16" i="35"/>
  <c r="D61" i="32"/>
  <c r="J78" i="32"/>
  <c r="K62" i="32"/>
  <c r="J140" i="9"/>
  <c r="E162" i="32"/>
  <c r="D154" i="31"/>
  <c r="M8" i="9"/>
  <c r="J148" i="31"/>
  <c r="F62" i="35"/>
  <c r="G80" i="32"/>
  <c r="J82" i="10"/>
  <c r="E80" i="10"/>
  <c r="K153" i="33"/>
  <c r="J29" i="32"/>
  <c r="N163" i="35"/>
  <c r="D83" i="31"/>
  <c r="D117" i="33"/>
  <c r="G78" i="10"/>
  <c r="G163" i="10"/>
  <c r="F102" i="10"/>
  <c r="P132" i="35"/>
  <c r="H69" i="9"/>
  <c r="D86" i="31"/>
  <c r="G95" i="31"/>
  <c r="G140" i="31"/>
  <c r="E107" i="31"/>
  <c r="K22" i="9"/>
  <c r="J47" i="9"/>
  <c r="E104" i="10"/>
  <c r="G104" i="35"/>
  <c r="L8" i="10"/>
  <c r="F84" i="9"/>
  <c r="O119" i="35"/>
  <c r="D72" i="9"/>
  <c r="N58" i="9"/>
  <c r="D15" i="35"/>
  <c r="J63" i="9"/>
  <c r="J133" i="9"/>
  <c r="H112" i="32"/>
  <c r="D39" i="10"/>
  <c r="G32" i="35"/>
  <c r="G115" i="33"/>
  <c r="G61" i="31"/>
  <c r="K61" i="9"/>
  <c r="O25" i="9"/>
  <c r="H118" i="35"/>
  <c r="F166" i="10"/>
  <c r="E28" i="10"/>
  <c r="G132" i="32"/>
  <c r="E92" i="33"/>
  <c r="H129" i="31"/>
  <c r="D49" i="9"/>
  <c r="G68" i="10"/>
  <c r="H163" i="31"/>
  <c r="N116" i="35"/>
  <c r="J153" i="9"/>
  <c r="D157" i="10"/>
  <c r="H73" i="35"/>
  <c r="L141" i="9"/>
  <c r="K126" i="33"/>
  <c r="H130" i="10"/>
  <c r="M88" i="33"/>
  <c r="F161" i="9"/>
  <c r="G134" i="35"/>
  <c r="G37" i="10"/>
  <c r="F19" i="9"/>
  <c r="F17" i="9"/>
  <c r="I14" i="10"/>
  <c r="H22" i="35"/>
  <c r="N97" i="9"/>
  <c r="H53" i="10"/>
  <c r="J86" i="10"/>
  <c r="D29" i="9"/>
  <c r="K66" i="31"/>
  <c r="P61" i="35"/>
  <c r="L115" i="10"/>
  <c r="H15" i="32"/>
  <c r="H84" i="9"/>
  <c r="I155" i="10"/>
  <c r="O66" i="9"/>
  <c r="F91" i="9"/>
  <c r="J136" i="10"/>
  <c r="F145" i="9"/>
  <c r="D147" i="31"/>
  <c r="K70" i="33"/>
  <c r="I155" i="9"/>
  <c r="D95" i="9"/>
  <c r="D47" i="9"/>
  <c r="J168" i="32"/>
  <c r="I29" i="10"/>
  <c r="D43" i="32"/>
  <c r="D142" i="9"/>
  <c r="D46" i="9"/>
  <c r="P94" i="35"/>
  <c r="D80" i="10"/>
  <c r="N145" i="9"/>
  <c r="H15" i="10"/>
  <c r="K88" i="35"/>
  <c r="H139" i="9"/>
  <c r="M64" i="9"/>
  <c r="D63" i="31"/>
  <c r="H113" i="9"/>
  <c r="J84" i="33"/>
  <c r="K36" i="10"/>
  <c r="D13" i="9"/>
  <c r="J92" i="9"/>
  <c r="H26" i="9"/>
  <c r="J66" i="33"/>
  <c r="E121" i="9"/>
  <c r="L121" i="35"/>
  <c r="K78" i="32"/>
  <c r="F171" i="35"/>
  <c r="J137" i="32"/>
  <c r="M49" i="33"/>
  <c r="K7" i="10"/>
  <c r="K88" i="33"/>
  <c r="I173" i="9"/>
  <c r="L11" i="10"/>
  <c r="I133" i="9"/>
  <c r="F157" i="9"/>
  <c r="G46" i="10"/>
  <c r="K157" i="33"/>
  <c r="E61" i="32"/>
  <c r="D107" i="10"/>
  <c r="G60" i="9"/>
  <c r="E31" i="9"/>
  <c r="M86" i="9"/>
  <c r="D11" i="10"/>
  <c r="H172" i="10"/>
  <c r="P164" i="35"/>
  <c r="G60" i="35"/>
  <c r="I118" i="9"/>
  <c r="G28" i="32"/>
  <c r="I165" i="9"/>
  <c r="N19" i="9"/>
  <c r="E134" i="9"/>
  <c r="H103" i="31"/>
  <c r="F86" i="9"/>
  <c r="G107" i="32"/>
  <c r="L128" i="10"/>
  <c r="D42" i="9"/>
  <c r="H107" i="10"/>
  <c r="G158" i="9"/>
  <c r="G76" i="10"/>
  <c r="H75" i="9"/>
  <c r="I22" i="9"/>
  <c r="D50" i="31"/>
  <c r="H171" i="9"/>
  <c r="F115" i="9"/>
  <c r="D11" i="31"/>
  <c r="J57" i="10"/>
  <c r="J148" i="32"/>
  <c r="J54" i="32"/>
  <c r="L130" i="10"/>
  <c r="E51" i="9"/>
  <c r="D10" i="9"/>
  <c r="D31" i="10"/>
  <c r="M28" i="35"/>
  <c r="E161" i="9"/>
  <c r="J134" i="9"/>
  <c r="E173" i="10"/>
  <c r="D122" i="9"/>
  <c r="D53" i="10"/>
  <c r="L15" i="10"/>
  <c r="M110" i="33"/>
  <c r="H18" i="10"/>
  <c r="M89" i="9"/>
  <c r="I116" i="9"/>
  <c r="G93" i="10"/>
  <c r="O145" i="35"/>
  <c r="E86" i="9"/>
  <c r="L74" i="10"/>
  <c r="J97" i="10"/>
  <c r="F153" i="35"/>
  <c r="M119" i="9"/>
  <c r="D111" i="31"/>
  <c r="N8" i="9"/>
  <c r="K156" i="9"/>
  <c r="O75" i="9"/>
  <c r="G120" i="10"/>
  <c r="F35" i="10"/>
  <c r="O88" i="9"/>
  <c r="O106" i="35"/>
  <c r="G113" i="32"/>
  <c r="H48" i="9"/>
  <c r="N55" i="9"/>
  <c r="E134" i="10"/>
  <c r="D74" i="10"/>
  <c r="F77" i="10"/>
  <c r="K54" i="31"/>
  <c r="J32" i="9"/>
  <c r="E96" i="9"/>
  <c r="O128" i="9"/>
  <c r="F158" i="9"/>
  <c r="K45" i="31"/>
  <c r="G153" i="32"/>
  <c r="G111" i="9"/>
  <c r="L147" i="9"/>
  <c r="M31" i="9"/>
  <c r="N51" i="9"/>
  <c r="H96" i="10"/>
  <c r="L65" i="9"/>
  <c r="O163" i="9"/>
  <c r="M41" i="9"/>
  <c r="L47" i="10"/>
  <c r="K162" i="32"/>
  <c r="N31" i="9"/>
  <c r="H77" i="10"/>
  <c r="J73" i="10"/>
  <c r="F69" i="10"/>
  <c r="O133" i="35"/>
  <c r="E111" i="9"/>
  <c r="I56" i="9"/>
  <c r="G89" i="32"/>
  <c r="N95" i="9"/>
  <c r="J170" i="9"/>
  <c r="E105" i="35"/>
  <c r="E103" i="9"/>
  <c r="I124" i="10"/>
  <c r="K42" i="31"/>
  <c r="E91" i="35"/>
  <c r="L97" i="10"/>
  <c r="K86" i="33"/>
  <c r="M85" i="9"/>
  <c r="D71" i="9"/>
  <c r="H56" i="10"/>
  <c r="D103" i="10"/>
  <c r="G80" i="10"/>
  <c r="F132" i="35"/>
  <c r="H34" i="10"/>
  <c r="H92" i="31"/>
  <c r="J112" i="33"/>
  <c r="G42" i="32"/>
  <c r="H155" i="32"/>
  <c r="G172" i="31"/>
  <c r="D151" i="35"/>
  <c r="G120" i="33"/>
  <c r="H59" i="10"/>
  <c r="D146" i="31"/>
  <c r="H44" i="32"/>
  <c r="H64" i="10"/>
  <c r="K35" i="32"/>
  <c r="O78" i="9"/>
  <c r="O11" i="9"/>
  <c r="D81" i="10"/>
  <c r="D12" i="9"/>
  <c r="M80" i="33"/>
  <c r="P79" i="35"/>
  <c r="G163" i="9"/>
  <c r="D56" i="9"/>
  <c r="K32" i="9"/>
  <c r="P54" i="35"/>
  <c r="I160" i="35"/>
  <c r="G33" i="35"/>
  <c r="H157" i="33"/>
  <c r="G22" i="33"/>
  <c r="G70" i="35"/>
  <c r="J113" i="32"/>
  <c r="G149" i="35"/>
  <c r="J167" i="31"/>
  <c r="D102" i="32"/>
  <c r="E91" i="32"/>
  <c r="H57" i="33"/>
  <c r="E91" i="33"/>
  <c r="E140" i="32"/>
  <c r="L168" i="9"/>
  <c r="L108" i="35"/>
  <c r="E170" i="31"/>
  <c r="I150" i="9"/>
  <c r="K24" i="32"/>
  <c r="L126" i="10"/>
  <c r="O34" i="9"/>
  <c r="H173" i="35"/>
  <c r="D38" i="35"/>
  <c r="L154" i="9"/>
  <c r="J159" i="31"/>
  <c r="D54" i="31"/>
  <c r="D13" i="35"/>
  <c r="F106" i="10"/>
  <c r="K82" i="31"/>
  <c r="G23" i="32"/>
  <c r="I150" i="10"/>
  <c r="L28" i="9"/>
  <c r="H107" i="33"/>
  <c r="H128" i="10"/>
  <c r="D35" i="10"/>
  <c r="G24" i="9"/>
  <c r="H43" i="35"/>
  <c r="F56" i="10"/>
  <c r="D42" i="31"/>
  <c r="F7" i="10"/>
  <c r="G18" i="9"/>
  <c r="G100" i="33"/>
  <c r="N70" i="35"/>
  <c r="K150" i="32"/>
  <c r="L100" i="10"/>
  <c r="K110" i="35"/>
  <c r="K74" i="10"/>
  <c r="K45" i="33"/>
  <c r="H43" i="32"/>
  <c r="F115" i="35"/>
  <c r="E88" i="10"/>
  <c r="K63" i="33"/>
  <c r="D69" i="31"/>
  <c r="D34" i="9"/>
  <c r="O120" i="9"/>
  <c r="H117" i="31"/>
  <c r="F134" i="10"/>
  <c r="N20" i="9"/>
  <c r="K70" i="35"/>
  <c r="J32" i="10"/>
  <c r="L90" i="10"/>
  <c r="G120" i="9"/>
  <c r="K125" i="9"/>
  <c r="G112" i="9"/>
  <c r="H155" i="33"/>
  <c r="H143" i="33"/>
  <c r="H90" i="31"/>
  <c r="N78" i="9"/>
  <c r="I59" i="35"/>
  <c r="K160" i="31"/>
  <c r="F53" i="9"/>
  <c r="D148" i="9"/>
  <c r="E107" i="10"/>
  <c r="E89" i="35"/>
  <c r="I169" i="10"/>
  <c r="D94" i="33"/>
  <c r="F82" i="9"/>
  <c r="I110" i="10"/>
  <c r="K139" i="9"/>
  <c r="I11" i="9"/>
  <c r="F39" i="9"/>
  <c r="G151" i="35"/>
  <c r="L72" i="10"/>
  <c r="J53" i="9"/>
  <c r="D120" i="32"/>
  <c r="K142" i="10"/>
  <c r="M25" i="9"/>
  <c r="H150" i="32"/>
  <c r="E26" i="33"/>
  <c r="K153" i="35"/>
  <c r="G87" i="33"/>
  <c r="D88" i="31"/>
  <c r="J20" i="31"/>
  <c r="O102" i="35"/>
  <c r="I111" i="35"/>
  <c r="I68" i="10"/>
  <c r="E80" i="33"/>
  <c r="F148" i="9"/>
  <c r="G157" i="33"/>
  <c r="G66" i="9"/>
  <c r="H140" i="9"/>
  <c r="K141" i="9"/>
  <c r="F32" i="10"/>
  <c r="G164" i="33"/>
  <c r="J83" i="10"/>
  <c r="J166" i="31"/>
  <c r="K97" i="9"/>
  <c r="I90" i="10"/>
  <c r="G129" i="32"/>
  <c r="D122" i="33"/>
  <c r="H151" i="9"/>
  <c r="H125" i="32"/>
  <c r="D130" i="32"/>
  <c r="K31" i="9"/>
  <c r="H25" i="10"/>
  <c r="H7" i="9"/>
  <c r="N86" i="9"/>
  <c r="J13" i="9"/>
  <c r="E10" i="35"/>
  <c r="J125" i="32"/>
  <c r="D59" i="9"/>
  <c r="E55" i="10"/>
  <c r="J88" i="10"/>
  <c r="L99" i="10"/>
  <c r="D132" i="32"/>
  <c r="M35" i="35"/>
  <c r="J97" i="9"/>
  <c r="I87" i="9"/>
  <c r="K34" i="9"/>
  <c r="M166" i="9"/>
  <c r="L160" i="10"/>
  <c r="K67" i="10"/>
  <c r="G110" i="10"/>
  <c r="K116" i="10"/>
  <c r="K128" i="10"/>
  <c r="H162" i="9"/>
  <c r="D168" i="32"/>
  <c r="K137" i="32"/>
  <c r="O118" i="9"/>
  <c r="K129" i="32"/>
  <c r="H91" i="10"/>
  <c r="I153" i="9"/>
  <c r="K45" i="10"/>
  <c r="J153" i="10"/>
  <c r="E69" i="35"/>
  <c r="K104" i="33"/>
  <c r="J38" i="10"/>
  <c r="H76" i="31"/>
  <c r="F79" i="10"/>
  <c r="H47" i="9"/>
  <c r="K37" i="32"/>
  <c r="H82" i="32"/>
  <c r="J108" i="31"/>
  <c r="J92" i="31"/>
  <c r="H20" i="9"/>
  <c r="M140" i="9"/>
  <c r="I167" i="9"/>
  <c r="H113" i="10"/>
  <c r="J129" i="10"/>
  <c r="J144" i="32"/>
  <c r="L142" i="10"/>
  <c r="D130" i="9"/>
  <c r="F129" i="9"/>
  <c r="G26" i="10"/>
  <c r="K157" i="10"/>
  <c r="K107" i="9"/>
  <c r="K10" i="9"/>
  <c r="K102" i="9"/>
  <c r="J51" i="10"/>
  <c r="K83" i="10"/>
  <c r="M68" i="35"/>
  <c r="K56" i="10"/>
  <c r="O33" i="35"/>
  <c r="K107" i="33"/>
  <c r="D173" i="9"/>
  <c r="J106" i="10"/>
  <c r="H83" i="10"/>
  <c r="D77" i="33"/>
  <c r="O41" i="35"/>
  <c r="D82" i="10"/>
  <c r="H150" i="9"/>
  <c r="D53" i="9"/>
  <c r="N18" i="35"/>
  <c r="M99" i="9"/>
  <c r="N11" i="9"/>
  <c r="H120" i="9"/>
  <c r="J52" i="10"/>
  <c r="J64" i="33"/>
  <c r="D89" i="9"/>
  <c r="M76" i="9"/>
  <c r="M113" i="9"/>
  <c r="K12" i="10"/>
  <c r="J40" i="9"/>
  <c r="O70" i="9"/>
  <c r="M64" i="35"/>
  <c r="J54" i="31"/>
  <c r="I166" i="10"/>
  <c r="G173" i="9"/>
  <c r="J169" i="9"/>
  <c r="J46" i="32"/>
  <c r="D155" i="31"/>
  <c r="L37" i="10"/>
  <c r="H44" i="10"/>
  <c r="I163" i="10"/>
  <c r="J58" i="31"/>
  <c r="G117" i="9"/>
  <c r="I18" i="10"/>
  <c r="F124" i="10"/>
  <c r="G147" i="31"/>
  <c r="E154" i="33"/>
  <c r="H42" i="10"/>
  <c r="D98" i="9"/>
  <c r="P27" i="35"/>
  <c r="H137" i="9"/>
  <c r="N140" i="35"/>
  <c r="K47" i="9"/>
  <c r="D42" i="32"/>
  <c r="F135" i="9"/>
  <c r="N79" i="9"/>
  <c r="G22" i="10"/>
  <c r="F145" i="35"/>
  <c r="H10" i="9"/>
  <c r="J72" i="32"/>
  <c r="K99" i="31"/>
  <c r="G130" i="32"/>
  <c r="E103" i="31"/>
  <c r="F110" i="9"/>
  <c r="D11" i="9"/>
  <c r="L52" i="9"/>
  <c r="L144" i="35"/>
  <c r="F33" i="10"/>
  <c r="F139" i="9"/>
  <c r="K123" i="31"/>
  <c r="N68" i="9"/>
  <c r="H20" i="32"/>
  <c r="P170" i="35"/>
  <c r="I48" i="9"/>
  <c r="G91" i="35"/>
  <c r="G122" i="35"/>
  <c r="N97" i="35"/>
  <c r="H110" i="31"/>
  <c r="J41" i="10"/>
  <c r="G126" i="10"/>
  <c r="G130" i="31"/>
  <c r="J121" i="31"/>
  <c r="E19" i="10"/>
  <c r="H25" i="31"/>
  <c r="E172" i="9"/>
  <c r="E25" i="31"/>
  <c r="E37" i="10"/>
  <c r="L125" i="10"/>
  <c r="H159" i="31"/>
  <c r="N92" i="9"/>
  <c r="K117" i="10"/>
  <c r="E159" i="10"/>
  <c r="D144" i="33"/>
  <c r="G146" i="35"/>
  <c r="G31" i="35"/>
  <c r="E160" i="33"/>
  <c r="J143" i="33"/>
  <c r="P160" i="35"/>
  <c r="G170" i="10"/>
  <c r="K112" i="31"/>
  <c r="D67" i="31"/>
  <c r="J172" i="9"/>
  <c r="K44" i="10"/>
  <c r="N34" i="35"/>
  <c r="H22" i="32"/>
  <c r="O168" i="9"/>
  <c r="E128" i="33"/>
  <c r="K83" i="9"/>
  <c r="O59" i="9"/>
  <c r="D170" i="31"/>
  <c r="E43" i="10"/>
  <c r="N66" i="9"/>
  <c r="E111" i="33"/>
  <c r="O139" i="35"/>
  <c r="E30" i="32"/>
  <c r="J65" i="9"/>
  <c r="P77" i="35"/>
  <c r="H60" i="35"/>
  <c r="F51" i="9"/>
  <c r="O44" i="9"/>
  <c r="D17" i="10"/>
  <c r="N138" i="9"/>
  <c r="E157" i="9"/>
  <c r="E127" i="33"/>
  <c r="I33" i="9"/>
  <c r="E118" i="10"/>
  <c r="L45" i="10"/>
  <c r="H53" i="9"/>
  <c r="H159" i="32"/>
  <c r="O140" i="9"/>
  <c r="F49" i="9"/>
  <c r="H141" i="31"/>
  <c r="J47" i="33"/>
  <c r="E96" i="10"/>
  <c r="E114" i="35"/>
  <c r="M78" i="33"/>
  <c r="E112" i="31"/>
  <c r="H123" i="10"/>
  <c r="I149" i="35"/>
  <c r="O60" i="35"/>
  <c r="I73" i="10"/>
  <c r="O116" i="9"/>
  <c r="I126" i="9"/>
  <c r="M165" i="9"/>
  <c r="N93" i="9"/>
  <c r="L25" i="9"/>
  <c r="K114" i="31"/>
  <c r="M173" i="33"/>
  <c r="G111" i="31"/>
  <c r="D118" i="10"/>
  <c r="D108" i="31"/>
  <c r="D31" i="9"/>
  <c r="K17" i="31"/>
  <c r="F146" i="10"/>
  <c r="G170" i="31"/>
  <c r="D113" i="9"/>
  <c r="E156" i="32"/>
  <c r="L95" i="9"/>
  <c r="E27" i="31"/>
  <c r="E148" i="35"/>
  <c r="J101" i="32"/>
  <c r="J155" i="9"/>
  <c r="H50" i="31"/>
  <c r="J59" i="33"/>
  <c r="G147" i="10"/>
  <c r="L58" i="35"/>
  <c r="E28" i="32"/>
  <c r="H67" i="33"/>
  <c r="I137" i="9"/>
  <c r="D149" i="10"/>
  <c r="K13" i="9"/>
  <c r="I67" i="10"/>
  <c r="G92" i="31"/>
  <c r="D154" i="9"/>
  <c r="K40" i="32"/>
  <c r="L145" i="9"/>
  <c r="E110" i="31"/>
  <c r="N37" i="9"/>
  <c r="K114" i="9"/>
  <c r="E26" i="32"/>
  <c r="F89" i="9"/>
  <c r="H23" i="9"/>
  <c r="L36" i="10"/>
  <c r="L167" i="10"/>
  <c r="E59" i="9"/>
  <c r="F75" i="9"/>
  <c r="D16" i="33"/>
  <c r="E126" i="10"/>
  <c r="E49" i="33"/>
  <c r="O66" i="35"/>
  <c r="N15" i="35"/>
  <c r="J52" i="9"/>
  <c r="I171" i="35"/>
  <c r="M76" i="35"/>
  <c r="K169" i="9"/>
  <c r="N18" i="9"/>
  <c r="H23" i="31"/>
  <c r="I171" i="10"/>
  <c r="I83" i="35"/>
  <c r="L120" i="9"/>
  <c r="J48" i="10"/>
  <c r="E40" i="9"/>
  <c r="M30" i="33"/>
  <c r="D60" i="10"/>
  <c r="E68" i="32"/>
  <c r="O42" i="9"/>
  <c r="J72" i="9"/>
  <c r="P87" i="35"/>
  <c r="E157" i="10"/>
  <c r="O146" i="9"/>
  <c r="D132" i="10"/>
  <c r="E72" i="33"/>
  <c r="G22" i="9"/>
  <c r="E41" i="32"/>
  <c r="N13" i="9"/>
  <c r="K18" i="10"/>
  <c r="H86" i="10"/>
  <c r="N157" i="9"/>
  <c r="G65" i="9"/>
  <c r="E138" i="10"/>
  <c r="I125" i="9"/>
  <c r="G46" i="32"/>
  <c r="J123" i="10"/>
  <c r="I171" i="9"/>
  <c r="M67" i="9"/>
  <c r="M39" i="9"/>
  <c r="I65" i="10"/>
  <c r="F81" i="10"/>
  <c r="K167" i="10"/>
  <c r="G44" i="9"/>
  <c r="F141" i="9"/>
  <c r="H158" i="32"/>
  <c r="J109" i="10"/>
  <c r="E155" i="9"/>
  <c r="K119" i="31"/>
  <c r="O18" i="35"/>
  <c r="M54" i="33"/>
  <c r="D104" i="9"/>
  <c r="M29" i="35"/>
  <c r="D86" i="10"/>
  <c r="H94" i="9"/>
  <c r="E20" i="10"/>
  <c r="D71" i="32"/>
  <c r="F71" i="9"/>
  <c r="J99" i="9"/>
  <c r="F166" i="9"/>
  <c r="K46" i="10"/>
  <c r="J155" i="10"/>
  <c r="E125" i="31"/>
  <c r="L33" i="9"/>
  <c r="F41" i="9"/>
  <c r="K76" i="35"/>
  <c r="N70" i="9"/>
  <c r="J102" i="9"/>
  <c r="J67" i="9"/>
  <c r="I154" i="9"/>
  <c r="F42" i="10"/>
  <c r="E27" i="9"/>
  <c r="D67" i="10"/>
  <c r="K43" i="31"/>
  <c r="D146" i="33"/>
  <c r="I74" i="9"/>
  <c r="N26" i="9"/>
  <c r="E133" i="9"/>
  <c r="K140" i="9"/>
  <c r="I128" i="10"/>
  <c r="E44" i="35"/>
  <c r="G30" i="32"/>
  <c r="H154" i="33"/>
  <c r="E151" i="9"/>
  <c r="D27" i="10"/>
  <c r="K154" i="31"/>
  <c r="I127" i="35"/>
  <c r="G122" i="9"/>
  <c r="E104" i="9"/>
  <c r="H112" i="35"/>
  <c r="E29" i="9"/>
  <c r="G18" i="10"/>
  <c r="D99" i="10"/>
  <c r="L81" i="9"/>
  <c r="L77" i="9"/>
  <c r="F23" i="9"/>
  <c r="J79" i="9"/>
  <c r="M10" i="33"/>
  <c r="E82" i="10"/>
  <c r="E131" i="9"/>
  <c r="K118" i="32"/>
  <c r="J14" i="10"/>
  <c r="E143" i="9"/>
  <c r="G90" i="10"/>
  <c r="I105" i="9"/>
  <c r="D87" i="9"/>
  <c r="J125" i="31"/>
  <c r="I146" i="9"/>
  <c r="D39" i="9"/>
  <c r="J135" i="10"/>
  <c r="L39" i="9"/>
  <c r="L169" i="9"/>
  <c r="L89" i="10"/>
  <c r="G28" i="33"/>
  <c r="K19" i="10"/>
  <c r="G143" i="9"/>
  <c r="E139" i="33"/>
  <c r="G126" i="9"/>
  <c r="K127" i="32"/>
  <c r="J146" i="32"/>
  <c r="G153" i="10"/>
  <c r="G146" i="10"/>
  <c r="O100" i="9"/>
  <c r="I63" i="10"/>
  <c r="G105" i="10"/>
  <c r="F64" i="9"/>
  <c r="K142" i="9"/>
  <c r="H153" i="9"/>
  <c r="E87" i="31"/>
  <c r="M51" i="33"/>
  <c r="H106" i="31"/>
  <c r="F81" i="9"/>
  <c r="N46" i="9"/>
  <c r="G156" i="10"/>
  <c r="M75" i="9"/>
  <c r="D60" i="9"/>
  <c r="L170" i="9"/>
  <c r="O99" i="9"/>
  <c r="H90" i="9"/>
  <c r="D96" i="9"/>
  <c r="G113" i="31"/>
  <c r="I68" i="9"/>
  <c r="K73" i="9"/>
  <c r="L135" i="35"/>
  <c r="J90" i="32"/>
  <c r="L72" i="35"/>
  <c r="I166" i="35"/>
  <c r="D133" i="35"/>
  <c r="H120" i="35"/>
  <c r="E13" i="35"/>
  <c r="J73" i="33"/>
  <c r="G33" i="9"/>
  <c r="L168" i="10"/>
  <c r="K103" i="9"/>
  <c r="G129" i="31"/>
  <c r="G61" i="9"/>
  <c r="O159" i="35"/>
  <c r="J33" i="10"/>
  <c r="J145" i="31"/>
  <c r="L91" i="10"/>
  <c r="L97" i="9"/>
  <c r="H91" i="31"/>
  <c r="K136" i="32"/>
  <c r="G35" i="10"/>
  <c r="E95" i="32"/>
  <c r="J27" i="10"/>
  <c r="D47" i="35"/>
  <c r="J53" i="32"/>
  <c r="E137" i="32"/>
  <c r="K69" i="9"/>
  <c r="M94" i="9"/>
  <c r="J95" i="31"/>
  <c r="D106" i="10"/>
  <c r="D81" i="32"/>
  <c r="M118" i="9"/>
  <c r="F164" i="10"/>
  <c r="E33" i="31"/>
  <c r="E85" i="10"/>
  <c r="J147" i="31"/>
  <c r="G122" i="31"/>
  <c r="K78" i="10"/>
  <c r="E125" i="10"/>
  <c r="L129" i="10"/>
  <c r="D110" i="31"/>
  <c r="E108" i="33"/>
  <c r="L104" i="9"/>
  <c r="H135" i="10"/>
  <c r="L67" i="10"/>
  <c r="L69" i="10"/>
  <c r="O111" i="9"/>
  <c r="L13" i="9"/>
  <c r="E172" i="10"/>
  <c r="G160" i="31"/>
  <c r="I162" i="9"/>
  <c r="P63" i="35"/>
  <c r="H85" i="35"/>
  <c r="L153" i="10"/>
  <c r="N65" i="35"/>
  <c r="H12" i="31"/>
  <c r="M122" i="9"/>
  <c r="K128" i="32"/>
  <c r="G101" i="32"/>
  <c r="E108" i="31"/>
  <c r="J25" i="33"/>
  <c r="K145" i="9"/>
  <c r="I131" i="10"/>
  <c r="F16" i="9"/>
  <c r="N160" i="35"/>
  <c r="I135" i="35"/>
  <c r="M56" i="33"/>
  <c r="G166" i="32"/>
  <c r="H88" i="10"/>
  <c r="H15" i="31"/>
  <c r="J36" i="9"/>
  <c r="M49" i="9"/>
  <c r="O84" i="35"/>
  <c r="H142" i="9"/>
  <c r="F65" i="9"/>
  <c r="E115" i="10"/>
  <c r="L30" i="10"/>
  <c r="G30" i="33"/>
  <c r="H71" i="33"/>
  <c r="D118" i="9"/>
  <c r="E53" i="31"/>
  <c r="G27" i="9"/>
  <c r="H108" i="9"/>
  <c r="L23" i="10"/>
  <c r="H93" i="32"/>
  <c r="N135" i="9"/>
  <c r="D25" i="31"/>
  <c r="D45" i="9"/>
  <c r="F121" i="10"/>
  <c r="E65" i="9"/>
  <c r="E73" i="10"/>
  <c r="G115" i="32"/>
  <c r="I27" i="9"/>
  <c r="L19" i="35"/>
  <c r="I76" i="9"/>
  <c r="L88" i="9"/>
  <c r="F17" i="10"/>
  <c r="K89" i="10"/>
  <c r="J68" i="9"/>
  <c r="L12" i="9"/>
  <c r="J22" i="10"/>
  <c r="H32" i="31"/>
  <c r="H15" i="9"/>
  <c r="D166" i="10"/>
  <c r="K76" i="10"/>
  <c r="L151" i="10"/>
  <c r="J170" i="10"/>
  <c r="J13" i="10"/>
  <c r="M135" i="9"/>
  <c r="N83" i="9"/>
  <c r="I35" i="9"/>
  <c r="D82" i="33"/>
  <c r="D95" i="10"/>
  <c r="J161" i="31"/>
  <c r="O54" i="9"/>
  <c r="E60" i="32"/>
  <c r="J148" i="33"/>
  <c r="I99" i="9"/>
  <c r="I163" i="9"/>
  <c r="I130" i="9"/>
  <c r="K145" i="10"/>
  <c r="I31" i="9"/>
  <c r="E40" i="32"/>
  <c r="H81" i="33"/>
  <c r="H120" i="33"/>
  <c r="N80" i="9"/>
  <c r="H19" i="9"/>
  <c r="G42" i="10"/>
  <c r="F66" i="10"/>
  <c r="K94" i="9"/>
  <c r="O39" i="9"/>
  <c r="J139" i="10"/>
  <c r="D108" i="10"/>
  <c r="L94" i="9"/>
  <c r="F39" i="10"/>
  <c r="H48" i="10"/>
  <c r="J124" i="32"/>
  <c r="O36" i="9"/>
  <c r="D159" i="9"/>
  <c r="L11" i="9"/>
  <c r="G82" i="9"/>
  <c r="M128" i="9"/>
  <c r="I145" i="9"/>
  <c r="O157" i="9"/>
  <c r="I151" i="9"/>
  <c r="F154" i="10"/>
  <c r="E50" i="33"/>
  <c r="H115" i="10"/>
  <c r="I101" i="9"/>
  <c r="K146" i="32"/>
  <c r="H68" i="10"/>
  <c r="G172" i="10"/>
  <c r="K151" i="10"/>
  <c r="J159" i="9"/>
  <c r="E155" i="33"/>
  <c r="G145" i="9"/>
  <c r="K19" i="9"/>
  <c r="E36" i="10"/>
  <c r="O131" i="9"/>
  <c r="G47" i="31"/>
  <c r="J57" i="9"/>
  <c r="H11" i="9"/>
  <c r="H145" i="9"/>
  <c r="G79" i="35"/>
  <c r="E64" i="9"/>
  <c r="F132" i="10"/>
  <c r="K86" i="32"/>
  <c r="E32" i="10"/>
  <c r="N161" i="9"/>
  <c r="E46" i="35"/>
  <c r="D156" i="33"/>
  <c r="H53" i="32"/>
  <c r="G146" i="31"/>
  <c r="E156" i="10"/>
  <c r="D65" i="9"/>
  <c r="J67" i="33"/>
  <c r="O22" i="9"/>
  <c r="G63" i="32"/>
  <c r="M84" i="33"/>
  <c r="G73" i="33"/>
  <c r="F45" i="10"/>
  <c r="D105" i="31"/>
  <c r="E100" i="10"/>
  <c r="E42" i="10"/>
  <c r="N62" i="35"/>
  <c r="F142" i="10"/>
  <c r="E146" i="9"/>
  <c r="M146" i="9"/>
  <c r="P89" i="35"/>
  <c r="O47" i="9"/>
  <c r="K149" i="33"/>
  <c r="J132" i="10"/>
  <c r="E101" i="33"/>
  <c r="G72" i="9"/>
  <c r="O151" i="9"/>
  <c r="I10" i="10"/>
  <c r="G158" i="35"/>
  <c r="G19" i="9"/>
  <c r="D20" i="35"/>
  <c r="J85" i="33"/>
  <c r="H73" i="31"/>
  <c r="H157" i="31"/>
  <c r="G139" i="31"/>
  <c r="G91" i="9"/>
  <c r="I48" i="10"/>
  <c r="G152" i="32"/>
  <c r="P14" i="35"/>
  <c r="K92" i="31"/>
  <c r="J100" i="9"/>
  <c r="F134" i="9"/>
  <c r="L32" i="9"/>
  <c r="K43" i="10"/>
  <c r="F85" i="9"/>
  <c r="D57" i="10"/>
  <c r="D55" i="10"/>
  <c r="E81" i="9"/>
  <c r="N128" i="9"/>
  <c r="L148" i="9"/>
  <c r="M68" i="9"/>
  <c r="D12" i="10"/>
  <c r="M78" i="9"/>
  <c r="J103" i="9"/>
  <c r="E114" i="10"/>
  <c r="F87" i="10"/>
  <c r="D35" i="9"/>
  <c r="J94" i="33"/>
  <c r="J80" i="31"/>
  <c r="L53" i="35"/>
  <c r="G26" i="33"/>
  <c r="J66" i="10"/>
  <c r="E13" i="9"/>
  <c r="K39" i="32"/>
  <c r="H43" i="10"/>
  <c r="K67" i="9"/>
  <c r="H116" i="10"/>
  <c r="F8" i="9"/>
  <c r="G151" i="33"/>
  <c r="J125" i="9"/>
  <c r="L74" i="9"/>
  <c r="F112" i="9"/>
  <c r="H70" i="10"/>
  <c r="L73" i="10"/>
  <c r="J82" i="9"/>
  <c r="K25" i="9"/>
  <c r="M70" i="9"/>
  <c r="E85" i="33"/>
  <c r="D46" i="10"/>
  <c r="F151" i="9"/>
  <c r="E173" i="9"/>
  <c r="D139" i="10"/>
  <c r="J26" i="31"/>
  <c r="O63" i="9"/>
  <c r="N128" i="35"/>
  <c r="J136" i="31"/>
  <c r="D102" i="9"/>
  <c r="I106" i="9"/>
  <c r="I80" i="35"/>
  <c r="G74" i="31"/>
  <c r="D125" i="10"/>
  <c r="D31" i="31"/>
  <c r="O133" i="9"/>
  <c r="F50" i="9"/>
  <c r="I136" i="9"/>
  <c r="K15" i="10"/>
  <c r="G64" i="31"/>
  <c r="I142" i="9"/>
  <c r="E47" i="10"/>
  <c r="D108" i="35"/>
  <c r="D8" i="31"/>
  <c r="J162" i="31"/>
  <c r="H164" i="32"/>
  <c r="H156" i="10"/>
  <c r="H116" i="31"/>
  <c r="D94" i="9"/>
  <c r="H104" i="31"/>
  <c r="L78" i="35"/>
  <c r="G35" i="9"/>
  <c r="D28" i="31"/>
  <c r="D140" i="32"/>
  <c r="I85" i="10"/>
  <c r="I97" i="9"/>
  <c r="J105" i="33"/>
  <c r="L24" i="10"/>
  <c r="K14" i="9"/>
  <c r="K55" i="32"/>
  <c r="H96" i="31"/>
  <c r="K151" i="9"/>
  <c r="D130" i="35"/>
  <c r="F62" i="9"/>
  <c r="H83" i="31"/>
  <c r="G18" i="33"/>
  <c r="K170" i="32"/>
  <c r="G144" i="32"/>
  <c r="G138" i="32"/>
  <c r="F149" i="10"/>
  <c r="F100" i="9"/>
  <c r="D100" i="32"/>
  <c r="K39" i="9"/>
  <c r="M172" i="9"/>
  <c r="D43" i="33"/>
  <c r="H49" i="35"/>
  <c r="J37" i="31"/>
  <c r="E150" i="10"/>
  <c r="H93" i="10"/>
  <c r="K57" i="32"/>
  <c r="G36" i="35"/>
  <c r="D146" i="9"/>
  <c r="J89" i="31"/>
  <c r="H116" i="33"/>
  <c r="D62" i="31"/>
  <c r="H164" i="9"/>
  <c r="G132" i="31"/>
  <c r="H89" i="9"/>
  <c r="G43" i="9"/>
  <c r="P111" i="35"/>
  <c r="G94" i="10"/>
  <c r="H157" i="9"/>
  <c r="E86" i="10"/>
  <c r="G162" i="31"/>
  <c r="D34" i="10"/>
  <c r="P157" i="35"/>
  <c r="F42" i="9"/>
  <c r="J124" i="31"/>
  <c r="K48" i="10"/>
  <c r="K60" i="9"/>
  <c r="I89" i="9"/>
  <c r="H118" i="10"/>
  <c r="K23" i="32"/>
  <c r="K27" i="9"/>
  <c r="E162" i="31"/>
  <c r="F77" i="9"/>
  <c r="F135" i="10"/>
  <c r="H136" i="9"/>
  <c r="M163" i="9"/>
  <c r="H78" i="10"/>
  <c r="K92" i="10"/>
  <c r="O117" i="9"/>
  <c r="M121" i="9"/>
  <c r="M50" i="35"/>
  <c r="D39" i="31"/>
  <c r="K146" i="9"/>
  <c r="I18" i="9"/>
  <c r="D131" i="10"/>
  <c r="F29" i="10"/>
  <c r="H149" i="31"/>
  <c r="E169" i="32"/>
  <c r="K77" i="9"/>
  <c r="H64" i="9"/>
  <c r="F84" i="10"/>
  <c r="D22" i="32"/>
  <c r="O63" i="35"/>
  <c r="D72" i="31"/>
  <c r="L163" i="10"/>
  <c r="J100" i="31"/>
  <c r="E25" i="9"/>
  <c r="D35" i="32"/>
  <c r="N130" i="9"/>
  <c r="D37" i="32"/>
  <c r="F8" i="10"/>
  <c r="I103" i="35"/>
  <c r="O152" i="9"/>
  <c r="M79" i="9"/>
  <c r="F28" i="9"/>
  <c r="G172" i="9"/>
  <c r="D18" i="9"/>
  <c r="I79" i="10"/>
  <c r="H104" i="33"/>
  <c r="M113" i="35"/>
  <c r="N84" i="9"/>
  <c r="N114" i="9"/>
  <c r="J85" i="32"/>
  <c r="H42" i="9"/>
  <c r="J60" i="10"/>
  <c r="D161" i="9"/>
  <c r="N43" i="9"/>
  <c r="H54" i="10"/>
  <c r="J105" i="31"/>
  <c r="L145" i="10"/>
  <c r="E68" i="31"/>
  <c r="F13" i="10"/>
  <c r="M18" i="33"/>
  <c r="H151" i="33"/>
  <c r="D79" i="9"/>
  <c r="H86" i="31"/>
  <c r="J71" i="9"/>
  <c r="K155" i="31"/>
  <c r="D114" i="10"/>
  <c r="J84" i="32"/>
  <c r="L10" i="9"/>
  <c r="H85" i="33"/>
  <c r="M47" i="9"/>
  <c r="E54" i="9"/>
  <c r="H166" i="10"/>
  <c r="I167" i="10"/>
  <c r="L157" i="9"/>
  <c r="D117" i="32"/>
  <c r="M46" i="33"/>
  <c r="K147" i="31"/>
  <c r="G42" i="9"/>
  <c r="F56" i="9"/>
  <c r="K165" i="9"/>
  <c r="I58" i="9"/>
  <c r="G127" i="31"/>
  <c r="M48" i="33"/>
  <c r="E165" i="31"/>
  <c r="D128" i="33"/>
  <c r="M93" i="9"/>
  <c r="K22" i="10"/>
  <c r="D71" i="10"/>
  <c r="G44" i="10"/>
  <c r="N63" i="9"/>
  <c r="H144" i="9"/>
  <c r="J76" i="33"/>
  <c r="I57" i="35"/>
  <c r="H169" i="10"/>
  <c r="M36" i="35"/>
  <c r="G142" i="10"/>
  <c r="K113" i="31"/>
  <c r="E150" i="31"/>
  <c r="E123" i="31"/>
  <c r="J101" i="9"/>
  <c r="E22" i="35"/>
  <c r="G97" i="9"/>
  <c r="G141" i="9"/>
  <c r="O93" i="9"/>
  <c r="M130" i="33"/>
  <c r="E45" i="10"/>
  <c r="G20" i="32"/>
  <c r="L27" i="9"/>
  <c r="E169" i="9"/>
  <c r="D121" i="31"/>
  <c r="I10" i="9"/>
  <c r="E42" i="9"/>
  <c r="I113" i="10"/>
  <c r="P18" i="35"/>
  <c r="P51" i="35"/>
  <c r="F144" i="10"/>
  <c r="P33" i="35"/>
  <c r="I50" i="9"/>
  <c r="D169" i="32"/>
  <c r="E164" i="10"/>
  <c r="J150" i="9"/>
  <c r="D26" i="10"/>
  <c r="G8" i="10"/>
  <c r="G36" i="9"/>
  <c r="G69" i="10"/>
  <c r="O80" i="9"/>
  <c r="K33" i="9"/>
  <c r="H38" i="9"/>
  <c r="J35" i="33"/>
  <c r="K80" i="32"/>
  <c r="D138" i="33"/>
  <c r="F104" i="9"/>
  <c r="D64" i="32"/>
  <c r="H123" i="35"/>
  <c r="D86" i="9"/>
  <c r="N162" i="9"/>
  <c r="F140" i="10"/>
  <c r="M96" i="9"/>
  <c r="E109" i="10"/>
  <c r="J58" i="33"/>
  <c r="O112" i="9"/>
  <c r="N24" i="9"/>
  <c r="O48" i="9"/>
  <c r="L43" i="9"/>
  <c r="H125" i="9"/>
  <c r="L133" i="35"/>
  <c r="K27" i="35"/>
  <c r="K162" i="9"/>
  <c r="D166" i="9"/>
  <c r="K16" i="31"/>
  <c r="L91" i="35"/>
  <c r="K86" i="10"/>
  <c r="G93" i="32"/>
  <c r="I134" i="10"/>
  <c r="D101" i="9"/>
  <c r="K117" i="35"/>
  <c r="L22" i="35"/>
  <c r="H65" i="9"/>
  <c r="O115" i="9"/>
  <c r="G72" i="33"/>
  <c r="I129" i="9"/>
  <c r="H76" i="35"/>
  <c r="D27" i="31"/>
  <c r="E141" i="10"/>
  <c r="J23" i="9"/>
  <c r="D114" i="32"/>
  <c r="G142" i="33"/>
  <c r="D150" i="9"/>
  <c r="I42" i="9"/>
  <c r="G41" i="10"/>
  <c r="E48" i="10"/>
  <c r="G12" i="9"/>
  <c r="M136" i="33"/>
  <c r="F46" i="10"/>
  <c r="G148" i="9"/>
  <c r="J89" i="10"/>
  <c r="E99" i="32"/>
  <c r="G165" i="9"/>
  <c r="I24" i="9"/>
  <c r="K96" i="9"/>
  <c r="I37" i="10"/>
  <c r="J111" i="10"/>
  <c r="K133" i="10"/>
  <c r="J87" i="10"/>
  <c r="F34" i="10"/>
  <c r="I25" i="10"/>
  <c r="K106" i="33"/>
  <c r="E127" i="9"/>
  <c r="H42" i="33"/>
  <c r="D24" i="9"/>
  <c r="J24" i="31"/>
  <c r="L57" i="9"/>
  <c r="H165" i="10"/>
  <c r="J99" i="32"/>
  <c r="D114" i="31"/>
  <c r="F169" i="9"/>
  <c r="E53" i="35"/>
  <c r="K166" i="10"/>
  <c r="L56" i="35"/>
  <c r="J14" i="33"/>
  <c r="L102" i="9"/>
  <c r="H117" i="9"/>
  <c r="J141" i="31"/>
  <c r="M129" i="35"/>
  <c r="F147" i="10"/>
  <c r="E163" i="32"/>
  <c r="D10" i="31"/>
  <c r="O150" i="9"/>
  <c r="H59" i="32"/>
  <c r="D23" i="10"/>
  <c r="N141" i="35"/>
  <c r="K65" i="35"/>
  <c r="K104" i="32"/>
  <c r="D168" i="33"/>
  <c r="F168" i="9"/>
  <c r="D130" i="31"/>
  <c r="G157" i="31"/>
  <c r="E120" i="32"/>
  <c r="D171" i="9"/>
  <c r="I156" i="9"/>
  <c r="H114" i="31"/>
  <c r="K30" i="9"/>
  <c r="J121" i="9"/>
  <c r="M73" i="35"/>
  <c r="F157" i="35"/>
  <c r="I39" i="10"/>
  <c r="H168" i="32"/>
  <c r="M63" i="9"/>
  <c r="G141" i="35"/>
  <c r="L138" i="9"/>
  <c r="D142" i="35"/>
  <c r="N167" i="9"/>
  <c r="G45" i="9"/>
  <c r="E54" i="31"/>
  <c r="D112" i="9"/>
  <c r="D44" i="35"/>
  <c r="F105" i="9"/>
  <c r="G57" i="31"/>
  <c r="K27" i="10"/>
  <c r="K95" i="9"/>
  <c r="I39" i="35"/>
  <c r="D154" i="33"/>
  <c r="F128" i="10"/>
  <c r="G136" i="9"/>
  <c r="H42" i="32"/>
  <c r="J11" i="10"/>
  <c r="I23" i="10"/>
  <c r="J79" i="10"/>
  <c r="H85" i="32"/>
  <c r="D143" i="31"/>
  <c r="H117" i="33"/>
  <c r="L103" i="10"/>
  <c r="E145" i="9"/>
  <c r="I45" i="10"/>
  <c r="N10" i="9"/>
  <c r="P97" i="35"/>
  <c r="F133" i="9"/>
  <c r="K53" i="32"/>
  <c r="G114" i="9"/>
  <c r="K164" i="9"/>
  <c r="D70" i="9"/>
  <c r="G121" i="9"/>
  <c r="F114" i="10"/>
  <c r="O172" i="9"/>
  <c r="M170" i="9"/>
  <c r="D98" i="31"/>
  <c r="H18" i="32"/>
  <c r="E126" i="9"/>
  <c r="D23" i="9"/>
  <c r="J12" i="9"/>
  <c r="G172" i="32"/>
  <c r="K125" i="10"/>
  <c r="J165" i="10"/>
  <c r="E170" i="10"/>
  <c r="D78" i="9"/>
  <c r="I158" i="9"/>
  <c r="J133" i="31"/>
  <c r="L31" i="10"/>
  <c r="F118" i="10"/>
  <c r="P127" i="35"/>
  <c r="M14" i="9"/>
  <c r="G11" i="9"/>
  <c r="E156" i="31"/>
  <c r="L81" i="10"/>
  <c r="J74" i="9"/>
  <c r="E126" i="35"/>
  <c r="L162" i="9"/>
  <c r="G49" i="10"/>
  <c r="H76" i="32"/>
  <c r="D128" i="10"/>
  <c r="H10" i="31"/>
  <c r="K52" i="9"/>
  <c r="E55" i="9"/>
  <c r="E98" i="32"/>
  <c r="J70" i="9"/>
  <c r="E60" i="10"/>
  <c r="F49" i="10"/>
  <c r="H32" i="9"/>
  <c r="M11" i="35"/>
  <c r="K161" i="9"/>
  <c r="K50" i="32"/>
  <c r="D17" i="32"/>
  <c r="I141" i="35"/>
  <c r="I107" i="9"/>
  <c r="K67" i="31"/>
  <c r="J45" i="31"/>
  <c r="H27" i="35"/>
  <c r="M106" i="9"/>
  <c r="O148" i="9"/>
  <c r="D131" i="9"/>
  <c r="G112" i="35"/>
  <c r="F26" i="10"/>
  <c r="N47" i="35"/>
  <c r="F108" i="10"/>
  <c r="H71" i="10"/>
  <c r="E23" i="31"/>
  <c r="J71" i="31"/>
  <c r="F157" i="10"/>
  <c r="G17" i="32"/>
  <c r="H119" i="10"/>
  <c r="J129" i="32"/>
  <c r="F149" i="9"/>
  <c r="K153" i="31"/>
  <c r="H126" i="33"/>
  <c r="K108" i="10"/>
  <c r="F133" i="35"/>
  <c r="G116" i="10"/>
  <c r="G124" i="9"/>
  <c r="G31" i="31"/>
  <c r="I133" i="10"/>
  <c r="E23" i="9"/>
  <c r="M115" i="9"/>
  <c r="F73" i="10"/>
  <c r="E155" i="32"/>
  <c r="L152" i="10"/>
  <c r="J90" i="10"/>
  <c r="G73" i="9"/>
  <c r="G17" i="10"/>
  <c r="D48" i="31"/>
  <c r="L44" i="9"/>
  <c r="D141" i="9"/>
  <c r="L67" i="9"/>
  <c r="J163" i="9"/>
  <c r="L95" i="10"/>
  <c r="H24" i="9"/>
  <c r="D105" i="9"/>
  <c r="H138" i="9"/>
  <c r="H62" i="32"/>
  <c r="F121" i="9"/>
  <c r="K28" i="9"/>
  <c r="O105" i="9"/>
  <c r="I173" i="10"/>
  <c r="O86" i="9"/>
  <c r="O28" i="9"/>
  <c r="J37" i="9"/>
  <c r="M146" i="33"/>
  <c r="J18" i="9"/>
  <c r="K90" i="35"/>
  <c r="K30" i="10"/>
  <c r="J120" i="32"/>
  <c r="H147" i="9"/>
  <c r="J119" i="10"/>
  <c r="E147" i="9"/>
  <c r="N45" i="9"/>
  <c r="K149" i="10"/>
  <c r="L116" i="9"/>
  <c r="N111" i="9"/>
  <c r="N168" i="35"/>
  <c r="K130" i="9"/>
  <c r="G108" i="35"/>
  <c r="M169" i="9"/>
  <c r="G153" i="35"/>
  <c r="E59" i="31"/>
  <c r="F165" i="10"/>
  <c r="G17" i="35"/>
  <c r="F173" i="9"/>
  <c r="M90" i="9"/>
  <c r="E24" i="31"/>
  <c r="O171" i="9"/>
  <c r="D18" i="31"/>
  <c r="E11" i="10"/>
  <c r="I158" i="10"/>
  <c r="G83" i="10"/>
  <c r="J65" i="10"/>
  <c r="H39" i="9"/>
  <c r="M140" i="33"/>
  <c r="K68" i="33"/>
  <c r="L32" i="10"/>
  <c r="D13" i="33"/>
  <c r="F111" i="9"/>
  <c r="H33" i="9"/>
  <c r="L82" i="9"/>
  <c r="J132" i="9"/>
  <c r="D140" i="10"/>
  <c r="J50" i="10"/>
  <c r="D40" i="9"/>
  <c r="H34" i="31"/>
  <c r="F152" i="10"/>
  <c r="H117" i="32"/>
  <c r="I26" i="35"/>
  <c r="K58" i="31"/>
  <c r="H41" i="31"/>
  <c r="D43" i="10"/>
  <c r="D167" i="31"/>
  <c r="E106" i="33"/>
  <c r="J117" i="31"/>
  <c r="J77" i="9"/>
  <c r="J85" i="9"/>
  <c r="G86" i="31"/>
  <c r="D117" i="31"/>
  <c r="F118" i="9"/>
  <c r="M46" i="9"/>
  <c r="D165" i="32"/>
  <c r="E102" i="10"/>
  <c r="M105" i="33"/>
  <c r="K33" i="10"/>
  <c r="J123" i="9"/>
  <c r="G100" i="9"/>
  <c r="M110" i="9"/>
  <c r="L94" i="10"/>
  <c r="F131" i="9"/>
  <c r="H127" i="9"/>
  <c r="L49" i="10"/>
  <c r="H85" i="9"/>
  <c r="G67" i="9"/>
  <c r="J141" i="10"/>
  <c r="D152" i="9"/>
  <c r="N106" i="35"/>
  <c r="L112" i="9"/>
  <c r="J84" i="9"/>
  <c r="G44" i="32"/>
  <c r="J18" i="31"/>
  <c r="H38" i="32"/>
  <c r="H93" i="31"/>
  <c r="H74" i="33"/>
  <c r="F40" i="35"/>
  <c r="I162" i="10"/>
  <c r="J47" i="31"/>
  <c r="K49" i="9"/>
  <c r="E65" i="10"/>
  <c r="D60" i="35"/>
  <c r="H91" i="35"/>
  <c r="F43" i="9"/>
  <c r="H72" i="10"/>
  <c r="E91" i="31"/>
  <c r="L70" i="10"/>
  <c r="D65" i="31"/>
  <c r="H129" i="10"/>
  <c r="E106" i="10"/>
  <c r="M84" i="9"/>
  <c r="H150" i="33"/>
  <c r="D123" i="32"/>
  <c r="F19" i="35"/>
  <c r="H138" i="10"/>
  <c r="E60" i="31"/>
  <c r="D139" i="33"/>
  <c r="J45" i="10"/>
  <c r="K132" i="10"/>
  <c r="F74" i="9"/>
  <c r="J73" i="9"/>
  <c r="G48" i="33"/>
  <c r="I29" i="9"/>
  <c r="M32" i="9"/>
  <c r="J38" i="33"/>
  <c r="N104" i="35"/>
  <c r="H122" i="9"/>
  <c r="G27" i="10"/>
  <c r="H121" i="33"/>
  <c r="E84" i="10"/>
  <c r="I11" i="10"/>
  <c r="D97" i="9"/>
  <c r="F124" i="9"/>
  <c r="O103" i="9"/>
  <c r="E158" i="9"/>
  <c r="G41" i="32"/>
  <c r="E146" i="31"/>
  <c r="I30" i="9"/>
  <c r="G103" i="31"/>
  <c r="D124" i="10"/>
  <c r="E124" i="10"/>
  <c r="K171" i="10"/>
  <c r="G122" i="32"/>
  <c r="O162" i="9"/>
  <c r="G118" i="33"/>
  <c r="E45" i="35"/>
  <c r="H73" i="9"/>
  <c r="E168" i="9"/>
  <c r="I41" i="9"/>
  <c r="E139" i="9"/>
  <c r="L61" i="10"/>
  <c r="I127" i="9"/>
  <c r="D100" i="10"/>
  <c r="G161" i="33"/>
  <c r="G86" i="10"/>
  <c r="G58" i="9"/>
  <c r="E118" i="9"/>
  <c r="K126" i="31"/>
  <c r="I55" i="10"/>
  <c r="F150" i="10"/>
  <c r="F14" i="9"/>
  <c r="I112" i="10"/>
  <c r="L62" i="10"/>
  <c r="E116" i="9"/>
  <c r="K137" i="31"/>
  <c r="E84" i="31"/>
  <c r="G132" i="10"/>
  <c r="I78" i="10"/>
  <c r="G146" i="32"/>
  <c r="E135" i="31"/>
  <c r="D129" i="9"/>
  <c r="K82" i="10"/>
  <c r="G114" i="10"/>
  <c r="I109" i="9"/>
  <c r="F72" i="10"/>
  <c r="E71" i="10"/>
  <c r="J122" i="9"/>
  <c r="J148" i="10"/>
  <c r="E107" i="9"/>
  <c r="E145" i="35"/>
  <c r="L114" i="10"/>
  <c r="J169" i="31"/>
  <c r="D20" i="9"/>
  <c r="L63" i="10"/>
  <c r="E83" i="10"/>
  <c r="G159" i="33"/>
  <c r="K153" i="10"/>
  <c r="G144" i="31"/>
  <c r="J61" i="9"/>
  <c r="K134" i="33"/>
  <c r="H86" i="9"/>
  <c r="G171" i="9"/>
  <c r="G25" i="9"/>
  <c r="K110" i="9"/>
  <c r="F54" i="35"/>
  <c r="K148" i="10"/>
  <c r="L170" i="10"/>
  <c r="L173" i="10"/>
  <c r="I135" i="9"/>
  <c r="J114" i="9"/>
  <c r="E145" i="32"/>
  <c r="D169" i="31"/>
  <c r="E90" i="31"/>
  <c r="J49" i="10"/>
  <c r="G160" i="33"/>
  <c r="N151" i="9"/>
  <c r="N39" i="9"/>
  <c r="G120" i="35"/>
  <c r="G83" i="9"/>
  <c r="I147" i="10"/>
  <c r="K12" i="32"/>
  <c r="L171" i="10"/>
  <c r="K150" i="9"/>
  <c r="K25" i="10"/>
  <c r="J62" i="9"/>
  <c r="F122" i="10"/>
  <c r="K44" i="35"/>
  <c r="I66" i="10"/>
  <c r="G31" i="9"/>
  <c r="L149" i="9"/>
  <c r="H64" i="31"/>
  <c r="K159" i="32"/>
  <c r="I17" i="9"/>
  <c r="F82" i="10"/>
  <c r="G40" i="31"/>
  <c r="N166" i="9"/>
  <c r="G103" i="9"/>
  <c r="G53" i="35"/>
  <c r="H14" i="9"/>
  <c r="H132" i="32"/>
  <c r="J152" i="32"/>
  <c r="L19" i="9"/>
</calcChain>
</file>

<file path=xl/sharedStrings.xml><?xml version="1.0" encoding="utf-8"?>
<sst xmlns="http://schemas.openxmlformats.org/spreadsheetml/2006/main" count="9318" uniqueCount="581">
  <si>
    <t>Boys</t>
  </si>
  <si>
    <t>Girls</t>
  </si>
  <si>
    <t>To access data tables, select the table headings or tabs</t>
  </si>
  <si>
    <t>Contact details</t>
  </si>
  <si>
    <t>Statistician</t>
  </si>
  <si>
    <t>Phone</t>
  </si>
  <si>
    <t>Email</t>
  </si>
  <si>
    <t xml:space="preserve">Internet </t>
  </si>
  <si>
    <t>https://www.gov.uk/government/collections/statistics-key-stage-2</t>
  </si>
  <si>
    <t>Local authority tables</t>
  </si>
  <si>
    <t>Table L1</t>
  </si>
  <si>
    <t>Table L2</t>
  </si>
  <si>
    <t>Table L3</t>
  </si>
  <si>
    <t>Reading</t>
  </si>
  <si>
    <t>Grammar, punctuation and spelling</t>
  </si>
  <si>
    <t>Mathematics</t>
  </si>
  <si>
    <t>Writing</t>
  </si>
  <si>
    <t>Science</t>
  </si>
  <si>
    <t>E92000001</t>
  </si>
  <si>
    <t>E12000001</t>
  </si>
  <si>
    <t>North East</t>
  </si>
  <si>
    <t>E06000047</t>
  </si>
  <si>
    <t>County Durham</t>
  </si>
  <si>
    <t>E06000005</t>
  </si>
  <si>
    <t>Darlington</t>
  </si>
  <si>
    <t>Gateshead</t>
  </si>
  <si>
    <t>E06000001</t>
  </si>
  <si>
    <t>Hartlepool</t>
  </si>
  <si>
    <t>E06000002</t>
  </si>
  <si>
    <t>Middlesbrough</t>
  </si>
  <si>
    <t>E08000021</t>
  </si>
  <si>
    <t>Newcastle upon Tyne</t>
  </si>
  <si>
    <t>E08000022</t>
  </si>
  <si>
    <t>North Tyneside</t>
  </si>
  <si>
    <t>Northumberland</t>
  </si>
  <si>
    <t>E06000003</t>
  </si>
  <si>
    <t>Redcar and Cleveland</t>
  </si>
  <si>
    <t>E08000023</t>
  </si>
  <si>
    <t>South Tyneside</t>
  </si>
  <si>
    <t>E06000004</t>
  </si>
  <si>
    <t>Stockton-on-Tees</t>
  </si>
  <si>
    <t>E08000024</t>
  </si>
  <si>
    <t>Sunderland</t>
  </si>
  <si>
    <t>E12000002</t>
  </si>
  <si>
    <t>North West</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</si>
  <si>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</si>
  <si>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</si>
  <si>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</si>
  <si>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</si>
  <si>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</si>
  <si>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</si>
  <si>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</si>
  <si>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</si>
  <si>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</si>
  <si>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</si>
  <si>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</si>
  <si>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</si>
  <si>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</si>
  <si>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</si>
  <si>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</si>
  <si>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</si>
  <si>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</si>
  <si>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</si>
  <si>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</si>
  <si>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</si>
  <si>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</si>
  <si>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</si>
  <si>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</si>
  <si>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</si>
  <si>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</si>
  <si>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</si>
  <si>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</si>
  <si>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</si>
  <si>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</si>
  <si>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</si>
  <si>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</si>
  <si>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</si>
  <si>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</si>
  <si>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E08000007</t>
  </si>
  <si>
    <t>Stockport</t>
  </si>
  <si>
    <t>E08000008</t>
  </si>
  <si>
    <t>Tameside</t>
  </si>
  <si>
    <t>E08000009</t>
  </si>
  <si>
    <t>Trafford</t>
  </si>
  <si>
    <t>E06000007</t>
  </si>
  <si>
    <t>Warrington</t>
  </si>
  <si>
    <t>E08000010</t>
  </si>
  <si>
    <t>Wigan</t>
  </si>
  <si>
    <t>E08000015</t>
  </si>
  <si>
    <t>Wirral</t>
  </si>
  <si>
    <t>E12000003</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</si>
  <si>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</si>
  <si>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</si>
  <si>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</si>
  <si>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</si>
  <si>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</si>
  <si>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</si>
  <si>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</si>
  <si>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</si>
  <si>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</si>
  <si>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</si>
  <si>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</si>
  <si>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</si>
  <si>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</si>
  <si>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</si>
  <si>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</si>
  <si>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</si>
  <si>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</si>
  <si>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</si>
  <si>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</si>
  <si>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</si>
  <si>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</si>
  <si>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</si>
  <si>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</si>
  <si>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</si>
  <si>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</si>
  <si>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</si>
  <si>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</si>
  <si>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</si>
  <si>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</si>
  <si>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</si>
  <si>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E12000004</t>
  </si>
  <si>
    <t>East Midlands</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</si>
  <si>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</si>
  <si>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</si>
  <si>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</si>
  <si>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</si>
  <si>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</si>
  <si>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</si>
  <si>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</si>
  <si>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</si>
  <si>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</si>
  <si>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</si>
  <si>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</si>
  <si>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</si>
  <si>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</si>
  <si>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</si>
  <si>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</si>
  <si>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</si>
  <si>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</si>
  <si>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</si>
  <si>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E08000025</t>
  </si>
  <si>
    <t>Birmingham</t>
  </si>
  <si>
    <t>E08000026</t>
  </si>
  <si>
    <t>Coventry</t>
  </si>
  <si>
    <t>E08000027</t>
  </si>
  <si>
    <t>Dudley</t>
  </si>
  <si>
    <t>E06000019</t>
  </si>
  <si>
    <t>Herefordshire, County of</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</si>
  <si>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</si>
  <si>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</si>
  <si>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</si>
  <si>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</si>
  <si>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</si>
  <si>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</si>
  <si>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</si>
  <si>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</si>
  <si>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</si>
  <si>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</si>
  <si>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</si>
  <si>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</si>
  <si>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</si>
  <si>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</si>
  <si>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</si>
  <si>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</si>
  <si>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</si>
  <si>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</si>
  <si>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</si>
  <si>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</si>
  <si>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E06000055</t>
  </si>
  <si>
    <t>Bedford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</si>
  <si>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</si>
  <si>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</si>
  <si>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</si>
  <si>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</si>
  <si>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</si>
  <si>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</si>
  <si>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</si>
  <si>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</si>
  <si>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</si>
  <si>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</si>
  <si>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</si>
  <si>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</si>
  <si>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</si>
  <si>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</si>
  <si>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</si>
  <si>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E10000029</t>
  </si>
  <si>
    <t>Suffolk</t>
  </si>
  <si>
    <t>E06000034</t>
  </si>
  <si>
    <t>Thurrock</t>
  </si>
  <si>
    <t>E12000007</t>
  </si>
  <si>
    <t>London</t>
  </si>
  <si>
    <t>E13000001</t>
  </si>
  <si>
    <t>Inner London</t>
  </si>
  <si>
    <t>E09000007</t>
  </si>
  <si>
    <t>Camden</t>
  </si>
  <si>
    <t>E09000001</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</si>
  <si>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</si>
  <si>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</si>
  <si>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</si>
  <si>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</si>
  <si>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</si>
  <si>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</si>
  <si>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</si>
  <si>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</si>
  <si>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</si>
  <si>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</si>
  <si>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</si>
  <si>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</si>
  <si>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</si>
  <si>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</si>
  <si>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</si>
  <si>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</si>
  <si>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</si>
  <si>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</si>
  <si>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</si>
  <si>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</si>
  <si>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</si>
  <si>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</si>
  <si>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</si>
  <si>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</si>
  <si>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</si>
  <si>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</si>
  <si>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</si>
  <si>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</si>
  <si>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</si>
  <si>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</si>
  <si>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</si>
  <si>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</si>
  <si>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</si>
  <si>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</si>
  <si>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</si>
  <si>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</si>
  <si>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</si>
  <si>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</si>
  <si>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</si>
  <si>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</si>
  <si>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</si>
  <si>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</si>
  <si>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</si>
  <si>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</si>
  <si>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</si>
  <si>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</si>
  <si>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</si>
  <si>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</si>
  <si>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</si>
  <si>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</si>
  <si>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</si>
  <si>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</si>
  <si>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</si>
  <si>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</si>
  <si>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</si>
  <si>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</si>
  <si>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</si>
  <si>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</si>
  <si>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</si>
  <si>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</si>
  <si>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</si>
  <si>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</si>
  <si>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</si>
  <si>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</si>
  <si>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</si>
  <si>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</si>
  <si>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</si>
  <si>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</si>
  <si>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</si>
  <si>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</si>
  <si>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</si>
  <si>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</si>
  <si>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</si>
  <si>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</si>
  <si>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</si>
  <si>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</si>
  <si>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</si>
  <si>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</si>
  <si>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</si>
  <si>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</si>
  <si>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</si>
  <si>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</si>
  <si>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</si>
  <si>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</si>
  <si>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</si>
  <si>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</si>
  <si>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</si>
  <si>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</si>
  <si>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</si>
  <si>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E06000039</t>
  </si>
  <si>
    <t>Slough</t>
  </si>
  <si>
    <t>E06000045</t>
  </si>
  <si>
    <t>Southampton</t>
  </si>
  <si>
    <t>E10000030</t>
  </si>
  <si>
    <t>Surrey</t>
  </si>
  <si>
    <t>E06000037</t>
  </si>
  <si>
    <t>West Berkshire</t>
  </si>
  <si>
    <t>E10000032</t>
  </si>
  <si>
    <t>West Sussex</t>
  </si>
  <si>
    <t>E06000040</t>
  </si>
  <si>
    <t>Windsor and Maidenhead</t>
  </si>
  <si>
    <t>E06000041</t>
  </si>
  <si>
    <t>Wokingham</t>
  </si>
  <si>
    <t>E12000009</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</si>
  <si>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</si>
  <si>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</si>
  <si>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</si>
  <si>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</si>
  <si>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</si>
  <si>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</si>
  <si>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</si>
  <si>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</si>
  <si>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</si>
  <si>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</si>
  <si>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</si>
  <si>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</si>
  <si>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</si>
  <si>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</si>
  <si>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</si>
  <si>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</si>
  <si>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</si>
  <si>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</si>
  <si>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</si>
  <si>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</si>
  <si>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</si>
  <si>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</si>
  <si>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</si>
  <si>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</si>
  <si>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</si>
  <si>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</si>
  <si>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</si>
  <si>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</si>
  <si>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</si>
  <si>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</si>
  <si>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</si>
  <si>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</si>
  <si>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1.  Figures for academies, free schools and CTCs are included in the individual LA figures and also in the total for England state-funded schools. Figures for hospital schools and pupil referral units are excluded.</t>
  </si>
  <si>
    <r>
      <t>Coverage: England, state-funded schools</t>
    </r>
    <r>
      <rPr>
        <b/>
        <vertAlign val="superscript"/>
        <sz val="10"/>
        <rFont val="Arial"/>
        <family val="2"/>
      </rPr>
      <t>1</t>
    </r>
  </si>
  <si>
    <t>All</t>
  </si>
  <si>
    <t>Please select criteria below:</t>
  </si>
  <si>
    <t>Percentage working at greater depth in writing</t>
  </si>
  <si>
    <t>E12000005</t>
  </si>
  <si>
    <t>West Midlands</t>
  </si>
  <si>
    <t>E12000006</t>
  </si>
  <si>
    <t>East</t>
  </si>
  <si>
    <t>3.  The expected standard is a scaled score of 100 or above.</t>
  </si>
  <si>
    <t>6.  The England all schools figures include those independent schools who chose to take part in key stage 2 assessments.</t>
  </si>
  <si>
    <r>
      <t>ENGLAND (state-funded schools)</t>
    </r>
    <r>
      <rPr>
        <b/>
        <vertAlign val="superscript"/>
        <sz val="8"/>
        <rFont val="Arial"/>
        <family val="2"/>
      </rPr>
      <t>5</t>
    </r>
  </si>
  <si>
    <r>
      <t>ENGLAND (all schools)</t>
    </r>
    <r>
      <rPr>
        <b/>
        <vertAlign val="superscript"/>
        <sz val="8"/>
        <rFont val="Arial"/>
        <family val="2"/>
      </rPr>
      <t>6</t>
    </r>
  </si>
  <si>
    <t>Crown copyright © 2016</t>
  </si>
  <si>
    <t>Published</t>
  </si>
  <si>
    <r>
      <t>Percentage of pupils reaching the expected standard</t>
    </r>
    <r>
      <rPr>
        <b/>
        <vertAlign val="superscript"/>
        <sz val="8"/>
        <rFont val="Arial"/>
        <family val="2"/>
      </rPr>
      <t>3</t>
    </r>
  </si>
  <si>
    <t>Table L1: Attainment at the end of key stage 2 in reading, writing and mathematics by region, local authority (LA) and gender</t>
  </si>
  <si>
    <r>
      <t>ENGLAND (state-funded schools)</t>
    </r>
    <r>
      <rPr>
        <b/>
        <vertAlign val="superscript"/>
        <sz val="8"/>
        <rFont val="Arial"/>
        <family val="2"/>
      </rPr>
      <t>4</t>
    </r>
  </si>
  <si>
    <t>5.  The England all schools figures include those independent schools who chose to take part in key stage 2 assessments.</t>
  </si>
  <si>
    <t>4.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</si>
  <si>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Attainment at the end of key stage 2 in reading, writing and mathematics by region, local authority and gender, 2016</t>
  </si>
  <si>
    <t>Attainment in key stage 2 tests by region, local authority and gender, 2016</t>
  </si>
  <si>
    <t>Gender</t>
  </si>
  <si>
    <t>Table L2: Attainment in key stage 2 tests by region, local authority (LA) and gender</t>
  </si>
  <si>
    <t>5.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</si>
  <si>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Table L3: Attainment in key stage 2 teacher assessments by region, local authority (LA) and gender</t>
  </si>
  <si>
    <r>
      <t>Percentage of pupils reaching a higher standard</t>
    </r>
    <r>
      <rPr>
        <b/>
        <vertAlign val="superscript"/>
        <sz val="8"/>
        <color theme="1"/>
        <rFont val="Arial"/>
        <family val="2"/>
      </rPr>
      <t>4</t>
    </r>
  </si>
  <si>
    <t>5.  The average scaled score is calculated as the mean scaled score of all eligible pupils who were given a scaled score. Pupils not taking the test and those who took the test but were not given a scaled score are excluded.</t>
  </si>
  <si>
    <t>LA code</t>
  </si>
  <si>
    <t>LA Code</t>
  </si>
  <si>
    <t>3.  Includes those pupils who reached the expected standard in all of reading, writing and mathematics. The expected standard in reading and mathematics is a scaled score of 100 or above. The expected standard in writing is a teacher assessment of 'working at the expected standard' (EXS) or 'working at greater depth within the expected standard' (GDS).</t>
  </si>
  <si>
    <t>3.  Includes those working at the expected standard and those working at greater depth within the expected standard.</t>
  </si>
  <si>
    <r>
      <t>Number of eligible pupils</t>
    </r>
    <r>
      <rPr>
        <b/>
        <vertAlign val="superscript"/>
        <sz val="8"/>
        <color rgb="FF000000"/>
        <rFont val="Arial"/>
        <family val="2"/>
      </rPr>
      <t>2</t>
    </r>
  </si>
  <si>
    <r>
      <t>Number of eligible pupils</t>
    </r>
    <r>
      <rPr>
        <b/>
        <vertAlign val="superscript"/>
        <sz val="8"/>
        <color theme="1"/>
        <rFont val="Arial"/>
        <family val="2"/>
      </rPr>
      <t>2</t>
    </r>
  </si>
  <si>
    <r>
      <t>Percentage reaching the expected standard</t>
    </r>
    <r>
      <rPr>
        <b/>
        <vertAlign val="superscript"/>
        <sz val="8"/>
        <color theme="1"/>
        <rFont val="Arial"/>
        <family val="2"/>
      </rPr>
      <t>3</t>
    </r>
  </si>
  <si>
    <r>
      <t>Percentage achieving a high score</t>
    </r>
    <r>
      <rPr>
        <b/>
        <vertAlign val="superscript"/>
        <sz val="8"/>
        <rFont val="Arial"/>
        <family val="2"/>
      </rPr>
      <t>4</t>
    </r>
  </si>
  <si>
    <r>
      <t>Average scaled score</t>
    </r>
    <r>
      <rPr>
        <b/>
        <vertAlign val="superscript"/>
        <sz val="8"/>
        <rFont val="Arial"/>
        <family val="2"/>
      </rPr>
      <t>5</t>
    </r>
  </si>
  <si>
    <r>
      <t>ENGLAND (state-funded schools)</t>
    </r>
    <r>
      <rPr>
        <b/>
        <vertAlign val="superscript"/>
        <sz val="8"/>
        <rFont val="Arial"/>
        <family val="2"/>
      </rPr>
      <t>6</t>
    </r>
  </si>
  <si>
    <t>6.  The 'England state-funded schools' figures here may be slightly different from the 'England state-funded schools only' figures in the national tables in this SFR. The figures presented here have been calculated on the same basis as the LA figures in this table (i.e. including pupils with missing results or pending maladministration).</t>
  </si>
  <si>
    <t>7.  The England all schools figures include those independent schools who chose to take part in key stage 2 assessments.</t>
  </si>
  <si>
    <t>Attainment in key stage 2 teacher assessments by region, local authority and gender, 2016</t>
  </si>
  <si>
    <t>Region</t>
  </si>
  <si>
    <t>Yorkshire and The Humber</t>
  </si>
  <si>
    <t>St. Helens</t>
  </si>
  <si>
    <t>Southend-on-Sea</t>
  </si>
  <si>
    <t>E08000037</t>
  </si>
  <si>
    <t>E06000057</t>
  </si>
  <si>
    <t>Total</t>
  </si>
  <si>
    <t>READ_HIGH</t>
  </si>
  <si>
    <t>GPS_HIGH</t>
  </si>
  <si>
    <t>MAT_HIGH</t>
  </si>
  <si>
    <t>READ_exp</t>
  </si>
  <si>
    <t>GPS_exp</t>
  </si>
  <si>
    <t>NULL</t>
  </si>
  <si>
    <t>MAT_exp</t>
  </si>
  <si>
    <t>LA</t>
  </si>
  <si>
    <t>01_North East</t>
  </si>
  <si>
    <t>02_North West</t>
  </si>
  <si>
    <t>03_Yorkshire and the Humber</t>
  </si>
  <si>
    <t>04_East MidLAnds</t>
  </si>
  <si>
    <t>05_West MidLAnds</t>
  </si>
  <si>
    <t>06_East</t>
  </si>
  <si>
    <t>07_Inner London</t>
  </si>
  <si>
    <t>08_Outer London</t>
  </si>
  <si>
    <t>09_South East</t>
  </si>
  <si>
    <t>10_South West</t>
  </si>
  <si>
    <t>LACODE</t>
  </si>
  <si>
    <t>% reaching expected standard</t>
  </si>
  <si>
    <t>ALL</t>
  </si>
  <si>
    <t>READ_SCORE</t>
  </si>
  <si>
    <t>GPS_SCORE</t>
  </si>
  <si>
    <t>MAT_SCORE</t>
  </si>
  <si>
    <t>BOYS</t>
  </si>
  <si>
    <t>GIRLS</t>
  </si>
  <si>
    <t>Percentage achieving a high score</t>
  </si>
  <si>
    <t>Average scaled score</t>
  </si>
  <si>
    <t>Number of Eligible pupils</t>
  </si>
  <si>
    <t>Maths</t>
  </si>
  <si>
    <t>Percentage reaching the expected standard</t>
  </si>
  <si>
    <t>Percentage working at reater depth in writing</t>
  </si>
  <si>
    <t>Table_L2</t>
  </si>
  <si>
    <t>Eligible pupils</t>
  </si>
  <si>
    <t>GPS</t>
  </si>
  <si>
    <t>Table_L3</t>
  </si>
  <si>
    <t>England (all schools)</t>
  </si>
  <si>
    <t>E00000000</t>
  </si>
  <si>
    <r>
      <t>ENGLAND (all schools)</t>
    </r>
    <r>
      <rPr>
        <b/>
        <vertAlign val="superscript"/>
        <sz val="8"/>
        <rFont val="Arial"/>
        <family val="2"/>
      </rPr>
      <t xml:space="preserve">7 </t>
    </r>
  </si>
  <si>
    <r>
      <t>ENGLAND (all schools)</t>
    </r>
    <r>
      <rPr>
        <b/>
        <vertAlign val="superscript"/>
        <sz val="8"/>
        <rFont val="Arial"/>
        <family val="2"/>
      </rPr>
      <t xml:space="preserve">5 </t>
    </r>
  </si>
  <si>
    <r>
      <t>This is a working sheet which supports the published tables but is not part of the main publication.  Please contact the SFR author for advice before using any figures from here</t>
    </r>
    <r>
      <rPr>
        <b/>
        <sz val="12"/>
        <color indexed="10"/>
        <rFont val="Arial"/>
        <family val="2"/>
      </rPr>
      <t xml:space="preserve"> </t>
    </r>
  </si>
  <si>
    <t>4.  Includes those pupils who reached a higher standard in all of reading, writing and mathematics.  A higher standard is a scaled score of 110 or more in reading and mathematics and pupils assessed as working at greater depth within the expected standard (GDS) in writing.</t>
  </si>
  <si>
    <t>2.  Excludes pupils with lost results but includes those with missing results or pending maladministration.</t>
  </si>
  <si>
    <t>2.   Includes pupils with a missing teacher assessment.</t>
  </si>
  <si>
    <t>4.  A high score is a score of 110 or above.</t>
  </si>
  <si>
    <t>Ayo Babatunde</t>
  </si>
  <si>
    <t>020 7340 8473</t>
  </si>
  <si>
    <t>Year: 2016 (revised)</t>
  </si>
  <si>
    <t>Isles of Scilly</t>
  </si>
  <si>
    <t>Number of eligible pupils</t>
  </si>
  <si>
    <t>Years: 2016 (revised)</t>
  </si>
  <si>
    <t>Total number of schools</t>
  </si>
  <si>
    <t>Percentage of schools below the floor standard</t>
  </si>
  <si>
    <t>1.  Including only those state-funded mainstream schools with results published in the  primary school performance tables in the relevant year.  The standard excludes special schools, schools with fewer than 11 pupils, closed schools and schools with missing or suppressed data for one or more performance measure.</t>
  </si>
  <si>
    <t>City of London</t>
  </si>
  <si>
    <t>ENGLAND (state-funded schools)</t>
  </si>
  <si>
    <t>Table L4</t>
  </si>
  <si>
    <t>Table L5</t>
  </si>
  <si>
    <t>Table L6</t>
  </si>
  <si>
    <t>Number of schools not reaching the floor standard by local authority (LA) and region</t>
  </si>
  <si>
    <t>All pupils</t>
  </si>
  <si>
    <t>Source: National pupil database</t>
  </si>
  <si>
    <t>.  = Not applicable.</t>
  </si>
  <si>
    <t>x = Figures not shown in order to protect confidentiality. See the section on confidentiality in the text for information on data suppression.</t>
  </si>
  <si>
    <t>Pupils with no identified SEN</t>
  </si>
  <si>
    <t>SEN with a statement or EHC plan</t>
  </si>
  <si>
    <t>Table L7</t>
  </si>
  <si>
    <t>Table L8</t>
  </si>
  <si>
    <t>Table L9</t>
  </si>
  <si>
    <t>Table L10</t>
  </si>
  <si>
    <t>Attainment of pupils at key stage 2 by free school meal eligibility and local authority</t>
  </si>
  <si>
    <t>Attainment of pupils at key stage 2 by SEN provision and local authority</t>
  </si>
  <si>
    <t>Attainment of pupils at key stage 2 by first language and local authority</t>
  </si>
  <si>
    <t>Attainment of pupils at key stage 2 by disadvantaged pupils and local authority</t>
  </si>
  <si>
    <t>2.  Figures for academies, free schools and CTCs are included in the individual LA figures and also in the total for England state-funded schools</t>
  </si>
  <si>
    <t>Years 2016 (revised)</t>
  </si>
  <si>
    <r>
      <t>Coverage: England, State-funded schools</t>
    </r>
    <r>
      <rPr>
        <b/>
        <vertAlign val="superscript"/>
        <sz val="10"/>
        <rFont val="Arial"/>
        <family val="2"/>
      </rPr>
      <t>1</t>
    </r>
  </si>
  <si>
    <t>1.  Figures for academies, free schools and CTCs are included in the individual LA figures and also in the total for England state-funded schools</t>
  </si>
  <si>
    <t>2.  Includes 'Not known but believed to be English'. Please see the Characteristics Methodology document for more details.</t>
  </si>
  <si>
    <t>3.  Includes 'Not known but believed to be other than English'. Please see the Characteristics Methodology document for more details.</t>
  </si>
  <si>
    <t>4.  Includes pupils for whom first language was not obtained, refused or could not be determined. Please see the Characteristics Methodology document for more details.</t>
  </si>
  <si>
    <t>2.  Includes pupils not eligible for free school meals and for whom free school meal eligibility was unclassified or could not be determined. Please see the Characteristics Methodology document for more details.</t>
  </si>
  <si>
    <t>.   = Not applicable.</t>
  </si>
  <si>
    <r>
      <t>Coverage: England, State-funded schools</t>
    </r>
    <r>
      <rPr>
        <b/>
        <vertAlign val="superscript"/>
        <sz val="10"/>
        <rFont val="Arial"/>
        <family val="2"/>
      </rPr>
      <t>2</t>
    </r>
  </si>
  <si>
    <t>3.  Includes pupils for whom SEN provision could not be determined. Please see the Characteristics Methodology document for more details.</t>
  </si>
  <si>
    <t>5.  Regional totals have been rounded to the nearest 10. There may be discrepancies between the sum of constituent items and totals as shown.</t>
  </si>
  <si>
    <r>
      <t>Table L5: Number of schools</t>
    </r>
    <r>
      <rPr>
        <b/>
        <vertAlign val="superscript"/>
        <sz val="10"/>
        <rFont val="Arial"/>
        <family val="2"/>
      </rPr>
      <t>1</t>
    </r>
    <r>
      <rPr>
        <b/>
        <sz val="10"/>
        <rFont val="Arial"/>
        <family val="2"/>
      </rPr>
      <t xml:space="preserve"> not reaching the floor standard</t>
    </r>
    <r>
      <rPr>
        <b/>
        <sz val="10"/>
        <rFont val="Arial"/>
        <family val="2"/>
      </rPr>
      <t xml:space="preserve"> by local authority (LA) and region</t>
    </r>
  </si>
  <si>
    <t>White</t>
  </si>
  <si>
    <t>Mixed</t>
  </si>
  <si>
    <t>Asian</t>
  </si>
  <si>
    <t>Black</t>
  </si>
  <si>
    <t>Chinese</t>
  </si>
  <si>
    <t>2.  Includes pupils of any other ethnic group, also those pupils for whom ethnicity was not obtained, refused or could not be determined. Please see the Characteristics Methodology document for more details.</t>
  </si>
  <si>
    <t>Attainment of pupils at key stage 2 by ethnicity and local authority</t>
  </si>
  <si>
    <t>2.  Includes pupils who have reached the end of key stage 2 in all of reading, writing and mathematics. Excludes pupils with missing or lost test results, pupils where results are suppressed pending the outcome of a maladministration investigation and those with a missing writing teacher assessment.</t>
  </si>
  <si>
    <t>Lower confidence interval</t>
  </si>
  <si>
    <t>Upper confidence interval</t>
  </si>
  <si>
    <r>
      <t>Table L4: Progress scores</t>
    </r>
    <r>
      <rPr>
        <b/>
        <vertAlign val="superscript"/>
        <sz val="10"/>
        <rFont val="Arial"/>
        <family val="2"/>
      </rPr>
      <t>1</t>
    </r>
    <r>
      <rPr>
        <b/>
        <sz val="10"/>
        <rFont val="Arial"/>
        <family val="2"/>
      </rPr>
      <t xml:space="preserve"> of pupils by subject, local authority and region</t>
    </r>
  </si>
  <si>
    <r>
      <t>Progress score</t>
    </r>
    <r>
      <rPr>
        <b/>
        <vertAlign val="superscript"/>
        <sz val="8"/>
        <color rgb="FF000000"/>
        <rFont val="Arial"/>
        <family val="2"/>
      </rPr>
      <t>1</t>
    </r>
  </si>
  <si>
    <t xml:space="preserve">2.  State-funded mainstream schools include academies and free schools but exclude state-funded special schools, independent schools, independent special schools, non-maintained special schools, hospital schools, special academies and pupil referral units.  </t>
  </si>
  <si>
    <r>
      <t>Coverage: England, state-funded mainstream schools only</t>
    </r>
    <r>
      <rPr>
        <b/>
        <vertAlign val="superscript"/>
        <sz val="10"/>
        <color indexed="8"/>
        <rFont val="Arial"/>
        <family val="2"/>
      </rPr>
      <t>2</t>
    </r>
  </si>
  <si>
    <r>
      <t>ENGLAND (state-funded mainstream schools)</t>
    </r>
    <r>
      <rPr>
        <b/>
        <vertAlign val="superscript"/>
        <sz val="8"/>
        <rFont val="Arial"/>
        <family val="2"/>
      </rPr>
      <t>2</t>
    </r>
  </si>
  <si>
    <t>https://www.gov.uk/government/uploads/system/uploads/attachment_data/file/563176/Primary_school_accountability_in_2016_technical_guide.pdf</t>
  </si>
  <si>
    <t xml:space="preserve">    at least 65% of pupils meet the expected standard in English reading, English writing and mathematics; or the school achieves sufficient progress scores in all three    subjects. At least -5 in English reading, -5 in mathematics and -7 in English writing. For further Information see:</t>
  </si>
  <si>
    <t>3.  In 2016, a school will be above the floor if:</t>
  </si>
  <si>
    <r>
      <t>Number of schools not reaching the floor standard</t>
    </r>
    <r>
      <rPr>
        <b/>
        <vertAlign val="superscript"/>
        <sz val="8"/>
        <rFont val="Arial"/>
        <family val="2"/>
      </rPr>
      <t>3</t>
    </r>
  </si>
  <si>
    <r>
      <t>Coverage: England, state-funded mainstream schools</t>
    </r>
    <r>
      <rPr>
        <b/>
        <vertAlign val="superscript"/>
        <sz val="10"/>
        <rFont val="Arial"/>
        <family val="2"/>
      </rPr>
      <t>2</t>
    </r>
  </si>
  <si>
    <r>
      <t>ENGLAND (state-funded mainsteam schools)</t>
    </r>
    <r>
      <rPr>
        <b/>
        <vertAlign val="superscript"/>
        <sz val="8"/>
        <rFont val="Arial"/>
        <family val="2"/>
      </rPr>
      <t>2</t>
    </r>
  </si>
  <si>
    <t>Progress scores of pupils by subject, local authority and region</t>
  </si>
  <si>
    <t>Disadvantaged pupils</t>
  </si>
  <si>
    <r>
      <t>All other pupils</t>
    </r>
    <r>
      <rPr>
        <b/>
        <vertAlign val="superscript"/>
        <sz val="8"/>
        <rFont val="Arial"/>
        <family val="2"/>
      </rPr>
      <t>1</t>
    </r>
  </si>
  <si>
    <t>Yorkshire and the Humber</t>
  </si>
  <si>
    <t>Reading, writing and mathematics</t>
  </si>
  <si>
    <t>Pupils known to be eligible for free school meals</t>
  </si>
  <si>
    <r>
      <t>All pupils</t>
    </r>
    <r>
      <rPr>
        <b/>
        <vertAlign val="superscript"/>
        <sz val="9"/>
        <rFont val="Arial"/>
        <family val="2"/>
      </rPr>
      <t>3</t>
    </r>
  </si>
  <si>
    <t>SEN support</t>
  </si>
  <si>
    <r>
      <t>Percentage of pupils reaching the expected standard</t>
    </r>
    <r>
      <rPr>
        <b/>
        <vertAlign val="superscript"/>
        <sz val="8"/>
        <rFont val="Arial"/>
        <family val="2"/>
      </rPr>
      <t>4</t>
    </r>
  </si>
  <si>
    <t>Subject:</t>
  </si>
  <si>
    <t>1. For 2016, disadvantaged pupils include those eligible for FSM in the last 6 years or are looked after children for at least one day or are adopted from care.   Please see the Characteristics Methodology document for more details</t>
  </si>
  <si>
    <t>The figures in this table do not include pupils recently arrived from overseas. Therefore the England total will not be the same  as in national tables as these tables include overseas pupils.</t>
  </si>
  <si>
    <t>3. Includes pupils who reached the expected standard, and those who reached a greater depth within the expected standard</t>
  </si>
  <si>
    <t>4. Regional totals have been rounded to the nearest 10. There may be discrepancies between the sum of constituent items and totals as shown.</t>
  </si>
  <si>
    <t>4. Includes pupils who reached the expected standard, and those who reached a greater depth within the expected standard</t>
  </si>
  <si>
    <t>1.   From 2015, following SEND reforms, SEN pupils are categorised as 'SEN with a statement or Education, health and care (EHC) plan' and 'SEN support'. SEN support replaces school action and school action plus but some pupils remain with these provision types in first year of transition.</t>
  </si>
  <si>
    <t xml:space="preserve">      Detailed information on the reforms can be found here:  </t>
  </si>
  <si>
    <t xml:space="preserve">     SEND code of practice: 0 to 25</t>
  </si>
  <si>
    <t>5. Includes pupils who reached the expected standard, and those who reached a greater depth within the expected standard</t>
  </si>
  <si>
    <r>
      <t>Pupils whose first language is known to be English</t>
    </r>
    <r>
      <rPr>
        <b/>
        <vertAlign val="superscript"/>
        <sz val="8"/>
        <rFont val="Arial"/>
        <family val="2"/>
      </rPr>
      <t>2</t>
    </r>
  </si>
  <si>
    <r>
      <t>All pupils</t>
    </r>
    <r>
      <rPr>
        <b/>
        <vertAlign val="superscript"/>
        <sz val="8"/>
        <color theme="1"/>
        <rFont val="Arial"/>
        <family val="2"/>
      </rPr>
      <t>2</t>
    </r>
  </si>
  <si>
    <r>
      <t>Percentage of pupils reaching the expected standard</t>
    </r>
    <r>
      <rPr>
        <b/>
        <vertAlign val="superscript"/>
        <sz val="8"/>
        <color theme="1"/>
        <rFont val="Arial"/>
        <family val="2"/>
      </rPr>
      <t>3</t>
    </r>
  </si>
  <si>
    <r>
      <t>All other pupils</t>
    </r>
    <r>
      <rPr>
        <b/>
        <vertAlign val="superscript"/>
        <sz val="8"/>
        <rFont val="Arial"/>
        <family val="2"/>
      </rPr>
      <t>2</t>
    </r>
  </si>
  <si>
    <t>4.  Regional totals have been rounded to the nearest 10. There may be discrepancies between the sum of constituent items and totals as shown.</t>
  </si>
  <si>
    <t>1. Figures for academies, free schools and CTCs are included in the individual LA figures and also in the total for England state-funded schools</t>
  </si>
  <si>
    <r>
      <t>Percentage of pupils reaching the expected standard</t>
    </r>
    <r>
      <rPr>
        <b/>
        <vertAlign val="superscript"/>
        <sz val="8"/>
        <color theme="1"/>
        <rFont val="Arial"/>
        <family val="2"/>
      </rPr>
      <t>5</t>
    </r>
  </si>
  <si>
    <r>
      <t>All other pupils</t>
    </r>
    <r>
      <rPr>
        <b/>
        <vertAlign val="superscript"/>
        <sz val="8"/>
        <rFont val="Arial"/>
        <family val="2"/>
      </rPr>
      <t>3</t>
    </r>
  </si>
  <si>
    <r>
      <t>All pupils</t>
    </r>
    <r>
      <rPr>
        <b/>
        <vertAlign val="superscript"/>
        <sz val="9"/>
        <rFont val="Arial"/>
        <family val="2"/>
      </rPr>
      <t>4</t>
    </r>
  </si>
  <si>
    <t>6. Regional totals have been rounded to the nearest 10. There may be discrepancies between the sum of constituent items and totals as shown.</t>
  </si>
  <si>
    <t>1.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 For further information see: https://www.gov.uk/government//Primary_school_accountability_in_2016_technical_guide.pdf</t>
  </si>
  <si>
    <r>
      <t>Table L6: Attainment of pupils at key stage 2 by disadvantaged</t>
    </r>
    <r>
      <rPr>
        <b/>
        <vertAlign val="superscript"/>
        <sz val="10"/>
        <rFont val="Arial"/>
        <family val="2"/>
      </rPr>
      <t>1</t>
    </r>
    <r>
      <rPr>
        <b/>
        <sz val="10"/>
        <rFont val="Arial"/>
        <family val="2"/>
      </rPr>
      <t xml:space="preserve"> pupils and local authority</t>
    </r>
  </si>
  <si>
    <t>Table L10: Attainment of pupils at key stage 2 by first language and local authority</t>
  </si>
  <si>
    <t>Table L9: Attainment of pupils at key stage 2 by ethnicity and local authority</t>
  </si>
  <si>
    <r>
      <t>Table L8: Attainment of pupils at key stage 2 by SEN provision</t>
    </r>
    <r>
      <rPr>
        <b/>
        <vertAlign val="superscript"/>
        <sz val="10"/>
        <rFont val="Arial"/>
        <family val="2"/>
      </rPr>
      <t>1</t>
    </r>
    <r>
      <rPr>
        <b/>
        <sz val="10"/>
        <rFont val="Arial"/>
        <family val="2"/>
      </rPr>
      <t xml:space="preserve"> and local authority</t>
    </r>
  </si>
  <si>
    <t>Table L7: Attainment of pupils at key stage 2 by free school meal eligibility and local authority</t>
  </si>
  <si>
    <t>Please note, tables  L2, L3 L6, L7, L8, L9 and L10 contain drop down menus.</t>
  </si>
  <si>
    <t>Source: Primary performance tables data</t>
  </si>
  <si>
    <t>SFR62/2016: National curriculum assessments at key stage 2, 2016 (revised)</t>
  </si>
  <si>
    <t>THIS IS THE FEEDER SHEET FOR THE SKELETON TABLES</t>
  </si>
  <si>
    <t>KS2_FSM_CLA</t>
  </si>
  <si>
    <t>KS2_ELIGREADLA</t>
  </si>
  <si>
    <t>KS2_ELIGWRITTALA</t>
  </si>
  <si>
    <t>KS2_ELIGMATLA</t>
  </si>
  <si>
    <t>KS2_ELIGGPSLA</t>
  </si>
  <si>
    <t>KS2_ELIGREADWIRTTAMAT</t>
  </si>
  <si>
    <t xml:space="preserve"> </t>
  </si>
  <si>
    <t>KS2_LEVXREAD</t>
  </si>
  <si>
    <t>KS2_LEVXWRITTA</t>
  </si>
  <si>
    <t>KS2_LEVXMAT</t>
  </si>
  <si>
    <t>KS2_LEVXGPS</t>
  </si>
  <si>
    <t>KS2_LEVXREADWRITTAMAT</t>
  </si>
  <si>
    <t>Count</t>
  </si>
  <si>
    <t>Kingston Upon Hull, City of</t>
  </si>
  <si>
    <t>East of England</t>
  </si>
  <si>
    <t>x</t>
  </si>
  <si>
    <t>LONDON</t>
  </si>
  <si>
    <t>England</t>
  </si>
  <si>
    <t>Tab_L6</t>
  </si>
  <si>
    <t>1_FSM</t>
  </si>
  <si>
    <t>2_All other</t>
  </si>
  <si>
    <t>3_Total</t>
  </si>
  <si>
    <t>KS2_ELIGREADWRITTAMAT</t>
  </si>
  <si>
    <t>Herefordshire</t>
  </si>
  <si>
    <t>.</t>
  </si>
  <si>
    <t>Tab_L7</t>
  </si>
  <si>
    <t>THIS IS THE FEEDERSHEET FOR BOTH THE SKELETON TABLES AND THE CROSS CHECK SPREADSHEET</t>
  </si>
  <si>
    <t>No identified SEN</t>
  </si>
  <si>
    <t>SEN without a statement</t>
  </si>
  <si>
    <t>SEN with a statement</t>
  </si>
  <si>
    <t>KS2_ELIGRWM</t>
  </si>
  <si>
    <t>Note: Durham has been changed to County Durham</t>
  </si>
  <si>
    <t>KS2_LEVXRWM</t>
  </si>
  <si>
    <t>KS1_GENDER</t>
  </si>
  <si>
    <t>Tab_L8</t>
  </si>
  <si>
    <t>THIS IS THE FEEDERSHEET FOR THE CROSSCHECKS AND THE SKELETON TABLES</t>
  </si>
  <si>
    <t xml:space="preserve">Note: Durham has been changed to </t>
  </si>
  <si>
    <t>Cheshire West &amp; Chester</t>
  </si>
  <si>
    <t>Tab_L9</t>
  </si>
  <si>
    <t>EAL</t>
  </si>
  <si>
    <t>1_English</t>
  </si>
  <si>
    <t>1_Other than English</t>
  </si>
  <si>
    <t>1_Total</t>
  </si>
  <si>
    <t>KS2_ELIGREAD</t>
  </si>
  <si>
    <t>KS2_ELIGWRITTA</t>
  </si>
  <si>
    <t>KS2_ELIGMAT</t>
  </si>
  <si>
    <t>KS2_ELIGGPS</t>
  </si>
  <si>
    <t>KS2_LA</t>
  </si>
  <si>
    <t>E06000048</t>
  </si>
  <si>
    <t>E08000020</t>
  </si>
  <si>
    <t>Tab_L10</t>
  </si>
  <si>
    <t>1.  Figures for academies, free schools and CTCs are included in the individual LA figures and also in the total for England state-funded schools. The figures in this table do not include pupils recently arrived from overseas. Therefore the England total will not be the same  as in national tables as these tables include overseas pupils.</t>
  </si>
  <si>
    <r>
      <t>primary.attainment@education.gov.uk</t>
    </r>
    <r>
      <rPr>
        <u/>
        <sz val="9"/>
        <color indexed="12"/>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</si>
</sst>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quot; &quot;General"/>
    <numFmt numFmtId="165" formatCode="0.0"/>
    <numFmt numFmtId="166" formatCode="General_)"/>
    <numFmt numFmtId="167" formatCode="[$-F800]dddd\,\ mmmm\ dd\,\ yyyy"/>
    <numFmt numFmtId="168" formatCode="#,##0.0"/>
  </numFmts>
  <fonts count="50" x14ac:knownFonts="1">
    <font>
      <sz val="11"/>
      <color theme="1"/>
      <name val="Calibri"/>
      <family val="2"/>
      <scheme val="minor"/>
    </font>
    <font>
      <sz val="10"/>
      <name val="Arial"/>
      <family val="2"/>
    </font>
    <font>
      <sz val="8"/>
      <name val="Arial"/>
      <family val="2"/>
    </font>
    <font>
      <sz val="8"/>
      <color theme="1"/>
      <name val="Arial"/>
      <family val="2"/>
    </font>
    <font>
      <b/>
      <sz val="10"/>
      <color rgb="FF000000"/>
      <name val="Arial"/>
      <family val="2"/>
    </font>
    <font>
      <sz val="10"/>
      <color rgb="FF000000"/>
      <name val="Arial"/>
      <family val="2"/>
    </font>
    <font>
      <u/>
      <sz val="10"/>
      <color rgb="FF0000FF"/>
      <name val="Arial"/>
      <family val="2"/>
    </font>
    <font>
      <sz val="10"/>
      <color theme="1"/>
      <name val="Arial"/>
      <family val="2"/>
    </font>
    <font>
      <b/>
      <sz val="11"/>
      <color rgb="FF000000"/>
      <name val="Arial"/>
      <family val="2"/>
    </font>
    <font>
      <u/>
      <sz val="9"/>
      <color indexed="12"/>
      <name val="Calibri"/>
      <family val="2"/>
    </font>
    <font>
      <sz val="8"/>
      <color rgb="FF000000"/>
      <name val="Arial"/>
      <family val="2"/>
    </font>
    <font>
      <b/>
      <sz val="8"/>
      <color theme="1"/>
      <name val="Arial"/>
      <family val="2"/>
    </font>
    <font>
      <b/>
      <sz val="8"/>
      <color rgb="FF000000"/>
      <name val="Arial"/>
      <family val="2"/>
    </font>
    <font>
      <b/>
      <sz val="8"/>
      <name val="Arial"/>
      <family val="2"/>
    </font>
    <font>
      <sz val="8"/>
      <color indexed="8"/>
      <name val="Arial"/>
      <family val="2"/>
    </font>
    <font>
      <sz val="10"/>
      <color rgb="FF000000"/>
      <name val="Courier"/>
      <family val="3"/>
    </font>
    <font>
      <i/>
      <sz val="8"/>
      <name val="Arial"/>
      <family val="2"/>
    </font>
    <font>
      <b/>
      <sz val="10"/>
      <name val="Arial"/>
      <family val="2"/>
    </font>
    <font>
      <b/>
      <vertAlign val="superscript"/>
      <sz val="8"/>
      <name val="Arial"/>
      <family val="2"/>
    </font>
    <font>
      <sz val="10"/>
      <name val="MS Sans Serif"/>
      <family val="2"/>
    </font>
    <font>
      <b/>
      <vertAlign val="superscript"/>
      <sz val="10"/>
      <name val="Arial"/>
      <family val="2"/>
    </font>
    <font>
      <b/>
      <sz val="10"/>
      <color rgb="FFFF0000"/>
      <name val="Arial"/>
      <family val="2"/>
    </font>
    <font>
      <b/>
      <sz val="11"/>
      <color rgb="FFFF0000"/>
      <name val="Calibri"/>
      <family val="2"/>
      <scheme val="minor"/>
    </font>
    <font>
      <b/>
      <vertAlign val="superscript"/>
      <sz val="8"/>
      <color rgb="FF000000"/>
      <name val="Arial"/>
      <family val="2"/>
    </font>
    <font>
      <b/>
      <vertAlign val="superscript"/>
      <sz val="8"/>
      <color theme="1"/>
      <name val="Arial"/>
      <family val="2"/>
    </font>
    <font>
      <b/>
      <sz val="16"/>
      <color rgb="FF000000"/>
      <name val="Arial"/>
      <family val="2"/>
    </font>
    <font>
      <sz val="11"/>
      <color theme="1"/>
      <name val="Calibri"/>
      <family val="2"/>
      <scheme val="minor"/>
    </font>
    <font>
      <sz val="10"/>
      <name val="Arial"/>
      <family val="2"/>
    </font>
    <font>
      <sz val="11"/>
      <color theme="3" tint="0.39997558519241921"/>
      <name val="Calibri"/>
      <family val="2"/>
      <scheme val="minor"/>
    </font>
    <font>
      <b/>
      <sz val="11"/>
      <color theme="1"/>
      <name val="Calibri"/>
      <family val="2"/>
      <scheme val="minor"/>
    </font>
    <font>
      <sz val="11"/>
      <color rgb="FF00B050"/>
      <name val="Calibri"/>
      <family val="2"/>
      <scheme val="minor"/>
    </font>
    <font>
      <b/>
      <sz val="8"/>
      <color theme="0"/>
      <name val="Arial"/>
      <family val="2"/>
    </font>
    <font>
      <sz val="11"/>
      <name val="Calibri"/>
      <family val="2"/>
      <scheme val="minor"/>
    </font>
    <font>
      <b/>
      <sz val="11"/>
      <name val="Calibri"/>
      <family val="2"/>
      <scheme val="minor"/>
    </font>
    <font>
      <b/>
      <i/>
      <sz val="12"/>
      <color indexed="10"/>
      <name val="Arial"/>
      <family val="2"/>
    </font>
    <font>
      <b/>
      <sz val="12"/>
      <color indexed="10"/>
      <name val="Arial"/>
      <family val="2"/>
    </font>
    <font>
      <sz val="9"/>
      <name val="Arial"/>
      <family val="2"/>
    </font>
    <font>
      <b/>
      <sz val="9"/>
      <color rgb="FFFF0000"/>
      <name val="Arial"/>
      <family val="2"/>
    </font>
    <font>
      <sz val="8"/>
      <color rgb="FFFF0000"/>
      <name val="Arial"/>
      <family val="2"/>
    </font>
    <font>
      <b/>
      <i/>
      <sz val="8"/>
      <name val="Arial"/>
      <family val="2"/>
    </font>
    <font>
      <i/>
      <sz val="8"/>
      <color rgb="FF000000"/>
      <name val="Arial"/>
      <family val="2"/>
    </font>
    <font>
      <i/>
      <sz val="11"/>
      <color theme="1"/>
      <name val="Calibri"/>
      <family val="2"/>
      <scheme val="minor"/>
    </font>
    <font>
      <b/>
      <vertAlign val="superscript"/>
      <sz val="10"/>
      <color indexed="8"/>
      <name val="Arial"/>
      <family val="2"/>
    </font>
    <font>
      <b/>
      <vertAlign val="superscript"/>
      <sz val="9"/>
      <name val="Arial"/>
      <family val="2"/>
    </font>
    <font>
      <u/>
      <sz val="8"/>
      <color indexed="12"/>
      <name val="Arial"/>
      <family val="2"/>
    </font>
    <font>
      <u/>
      <sz val="8"/>
      <color rgb="FF0000FF"/>
      <name val="Arial"/>
      <family val="2"/>
    </font>
    <font>
      <sz val="8"/>
      <color theme="1"/>
      <name val="Calibri"/>
      <family val="2"/>
      <scheme val="minor"/>
    </font>
    <font>
      <sz val="11"/>
      <color rgb="FFFF0000"/>
      <name val="Calibri"/>
      <family val="2"/>
      <scheme val="minor"/>
    </font>
    <font>
      <b/>
      <i/>
      <sz val="8"/>
      <color rgb="FF000000"/>
      <name val="Arial"/>
      <family val="2"/>
    </font>
    <font>
      <b/>
      <i/>
      <sz val="11"/>
      <color theme="1"/>
      <name val="Calibri"/>
      <family val="2"/>
      <scheme val="minor"/>
    </font>
  </fonts>
  <fills count="11">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C0C0C0"/>
        <bgColor indexed="64"/>
      </patternFill>
    </fill>
    <fill>
      <patternFill patternType="solid">
        <fgColor indexed="44"/>
        <bgColor indexed="64"/>
      </patternFill>
    </fill>
    <fill>
      <patternFill patternType="solid">
        <fgColor rgb="FF99CCFF"/>
        <bgColor indexed="64"/>
      </patternFill>
    </fill>
    <fill>
      <patternFill patternType="solid">
        <fgColor indexed="9"/>
        <bgColor indexed="64"/>
      </patternFill>
    </fill>
    <fill>
      <patternFill patternType="solid">
        <fgColor theme="0"/>
        <bgColor indexed="9"/>
      </patternFill>
    </fill>
    <fill>
      <patternFill patternType="solid">
        <fgColor rgb="FFFFFF00"/>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18">
    <xf numFmtId="0" fontId="0" fillId="0" borderId="0"/>
    <xf numFmtId="0" fontId="1" fillId="0" borderId="0"/>
    <xf numFmtId="0" fontId="5" fillId="0" borderId="0" applyNumberFormat="0" applyFont="0" applyBorder="0" applyProtection="0"/>
    <xf numFmtId="0" fontId="6" fillId="0" borderId="0" applyNumberFormat="0" applyFill="0" applyBorder="0" applyAlignment="0" applyProtection="0"/>
    <xf numFmtId="164" fontId="15" fillId="0" borderId="0" applyBorder="0" applyProtection="0"/>
    <xf numFmtId="0" fontId="1" fillId="0" borderId="0"/>
    <xf numFmtId="0" fontId="1" fillId="0" borderId="0"/>
    <xf numFmtId="0" fontId="1" fillId="0" borderId="0"/>
    <xf numFmtId="0" fontId="19" fillId="0" borderId="0"/>
    <xf numFmtId="44" fontId="1" fillId="0" borderId="0" applyFont="0" applyFill="0" applyBorder="0" applyAlignment="0" applyProtection="0"/>
    <xf numFmtId="44" fontId="26" fillId="0" borderId="0" applyFont="0" applyFill="0" applyBorder="0" applyAlignment="0" applyProtection="0"/>
    <xf numFmtId="0" fontId="27" fillId="0" borderId="0"/>
    <xf numFmtId="44" fontId="1" fillId="0" borderId="0" applyFont="0" applyFill="0" applyBorder="0" applyAlignment="0" applyProtection="0"/>
    <xf numFmtId="0" fontId="1" fillId="0" borderId="0"/>
    <xf numFmtId="0" fontId="26" fillId="0" borderId="0"/>
    <xf numFmtId="0" fontId="26" fillId="0" borderId="0"/>
    <xf numFmtId="0" fontId="19" fillId="0" borderId="0"/>
    <xf numFmtId="0" fontId="5" fillId="0" borderId="0" applyNumberFormat="0" applyFont="0" applyBorder="0" applyProtection="0"/>
  </cellStyleXfs>
  <cellXfs count="385">
    <xf numFmtId="0" fontId="0" fillId="0" borderId="0" xfId="0"/>
    <xf numFmtId="0" fontId="4" fillId="3" borderId="0" xfId="2" applyFont="1" applyFill="1" applyBorder="1" applyAlignment="1"/>
    <xf numFmtId="0" fontId="5" fillId="3" borderId="0" xfId="2" applyFont="1" applyFill="1" applyAlignment="1"/>
    <xf numFmtId="0" fontId="5" fillId="4" borderId="0" xfId="2" applyFont="1" applyFill="1" applyAlignment="1"/>
    <xf numFmtId="0" fontId="0" fillId="4" borderId="0" xfId="0" applyFill="1"/>
    <xf numFmtId="0" fontId="3" fillId="4" borderId="0" xfId="0" applyFont="1" applyFill="1"/>
    <xf numFmtId="0" fontId="0" fillId="4" borderId="0" xfId="0" applyFill="1" applyBorder="1"/>
    <xf numFmtId="0" fontId="0" fillId="4" borderId="0" xfId="0" applyFill="1" applyAlignment="1">
      <alignment horizontal="center" vertical="center"/>
    </xf>
    <xf numFmtId="165" fontId="16" fillId="0" borderId="0" xfId="4" applyNumberFormat="1" applyFont="1" applyFill="1" applyAlignment="1">
      <alignment horizontal="right"/>
    </xf>
    <xf numFmtId="0" fontId="13" fillId="4" borderId="0" xfId="6" applyFont="1" applyFill="1" applyBorder="1"/>
    <xf numFmtId="0" fontId="13" fillId="4" borderId="3" xfId="6" applyFont="1" applyFill="1" applyBorder="1" applyAlignment="1" applyProtection="1">
      <alignment horizontal="left"/>
    </xf>
    <xf numFmtId="0" fontId="13" fillId="4" borderId="0" xfId="6" applyFont="1" applyFill="1" applyBorder="1" applyAlignment="1" applyProtection="1">
      <alignment horizontal="left"/>
    </xf>
    <xf numFmtId="0" fontId="13" fillId="4" borderId="0" xfId="0" applyFont="1" applyFill="1" applyAlignment="1" applyProtection="1">
      <alignment vertical="center"/>
      <protection hidden="1"/>
    </xf>
    <xf numFmtId="0" fontId="13" fillId="4" borderId="0" xfId="0" applyFont="1" applyFill="1" applyAlignment="1">
      <alignment vertical="center"/>
    </xf>
    <xf numFmtId="166" fontId="2" fillId="4" borderId="0" xfId="8" applyNumberFormat="1" applyFont="1" applyFill="1" applyBorder="1" applyAlignment="1" applyProtection="1">
      <alignment horizontal="left" vertical="center"/>
      <protection hidden="1"/>
    </xf>
    <xf numFmtId="0" fontId="2" fillId="4" borderId="0" xfId="0" applyFont="1" applyFill="1" applyAlignment="1"/>
    <xf numFmtId="0" fontId="2" fillId="4" borderId="0" xfId="0" applyFont="1" applyFill="1"/>
    <xf numFmtId="0" fontId="1" fillId="4" borderId="0" xfId="0" applyFont="1" applyFill="1" applyAlignment="1">
      <alignment horizontal="center"/>
    </xf>
    <xf numFmtId="0" fontId="0" fillId="4" borderId="0" xfId="0" applyFill="1" applyAlignment="1">
      <alignment horizontal="center" wrapText="1"/>
    </xf>
    <xf numFmtId="0" fontId="13" fillId="4" borderId="2" xfId="6" applyFont="1" applyFill="1" applyBorder="1"/>
    <xf numFmtId="0" fontId="16" fillId="4" borderId="0" xfId="0" applyFont="1" applyFill="1" applyAlignment="1">
      <alignment horizontal="right"/>
    </xf>
    <xf numFmtId="0" fontId="4" fillId="3" borderId="0" xfId="2" applyFont="1" applyFill="1" applyAlignment="1"/>
    <xf numFmtId="0" fontId="7" fillId="3" borderId="0" xfId="3" applyFont="1" applyFill="1" applyAlignment="1"/>
    <xf numFmtId="0" fontId="0" fillId="3" borderId="0" xfId="0" applyFill="1"/>
    <xf numFmtId="0" fontId="8" fillId="3" borderId="0" xfId="0" applyFont="1" applyFill="1" applyAlignment="1">
      <alignment horizontal="left"/>
    </xf>
    <xf numFmtId="0" fontId="4" fillId="3" borderId="0" xfId="0" applyFont="1" applyFill="1"/>
    <xf numFmtId="0" fontId="6" fillId="3" borderId="0" xfId="3" applyFill="1" applyAlignment="1">
      <alignment horizontal="left" vertical="center"/>
    </xf>
    <xf numFmtId="0" fontId="6" fillId="3" borderId="0" xfId="3" applyFont="1" applyFill="1" applyAlignment="1"/>
    <xf numFmtId="0" fontId="13" fillId="4" borderId="0" xfId="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3" fillId="4" borderId="0" xfId="1" applyFont="1" applyFill="1" applyBorder="1" applyAlignment="1">
      <alignment vertical="center"/>
    </xf>
    <xf numFmtId="0" fontId="0" fillId="4" borderId="2" xfId="0" applyFill="1" applyBorder="1"/>
    <xf numFmtId="0" fontId="16" fillId="4" borderId="0" xfId="0" applyFont="1" applyFill="1" applyBorder="1" applyAlignment="1">
      <alignment horizontal="right"/>
    </xf>
    <xf numFmtId="0" fontId="3" fillId="4" borderId="0" xfId="0" applyFont="1" applyFill="1" applyAlignment="1">
      <alignment vertical="center"/>
    </xf>
    <xf numFmtId="0" fontId="0" fillId="4" borderId="0" xfId="0" applyFill="1" applyAlignment="1">
      <alignment vertical="center"/>
    </xf>
    <xf numFmtId="0" fontId="0" fillId="4" borderId="0" xfId="0" applyFill="1" applyBorder="1" applyAlignment="1">
      <alignment vertical="center"/>
    </xf>
    <xf numFmtId="0" fontId="25" fillId="3" borderId="0" xfId="2" applyFont="1" applyFill="1" applyAlignment="1"/>
    <xf numFmtId="0" fontId="8" fillId="3" borderId="0" xfId="0" applyFont="1" applyFill="1" applyAlignment="1"/>
    <xf numFmtId="0" fontId="6" fillId="3" borderId="0" xfId="3" applyFill="1" applyAlignment="1"/>
    <xf numFmtId="0" fontId="6" fillId="4" borderId="0" xfId="3" applyFill="1" applyAlignment="1"/>
    <xf numFmtId="0" fontId="0" fillId="4" borderId="0" xfId="0" applyFill="1" applyAlignment="1"/>
    <xf numFmtId="0" fontId="6" fillId="3" borderId="0" xfId="3" applyFill="1" applyAlignment="1">
      <alignment horizontal="left"/>
    </xf>
    <xf numFmtId="0" fontId="1" fillId="8" borderId="0" xfId="0" applyFont="1" applyFill="1" applyAlignment="1"/>
    <xf numFmtId="0" fontId="7" fillId="4" borderId="0" xfId="0" applyFont="1" applyFill="1" applyAlignment="1">
      <alignment horizontal="left"/>
    </xf>
    <xf numFmtId="0" fontId="7" fillId="4" borderId="0" xfId="0" applyFont="1" applyFill="1" applyAlignment="1"/>
    <xf numFmtId="3" fontId="0" fillId="4" borderId="0" xfId="0" applyNumberFormat="1" applyFill="1"/>
    <xf numFmtId="0" fontId="2" fillId="4" borderId="0" xfId="0" applyFont="1" applyFill="1" applyAlignment="1">
      <alignment horizontal="left" wrapText="1"/>
    </xf>
    <xf numFmtId="44" fontId="10" fillId="2" borderId="0" xfId="10" applyFont="1" applyFill="1" applyAlignment="1" applyProtection="1">
      <protection hidden="1"/>
    </xf>
    <xf numFmtId="165" fontId="13" fillId="4" borderId="0" xfId="0" applyNumberFormat="1" applyFont="1" applyFill="1" applyBorder="1" applyAlignment="1" applyProtection="1">
      <alignment horizontal="left" vertical="center"/>
      <protection hidden="1"/>
    </xf>
    <xf numFmtId="0" fontId="2" fillId="4" borderId="0" xfId="0" applyFont="1" applyFill="1" applyAlignment="1" applyProtection="1">
      <alignment vertical="center"/>
      <protection hidden="1"/>
    </xf>
    <xf numFmtId="165" fontId="2" fillId="4" borderId="0" xfId="7" applyNumberFormat="1" applyFont="1" applyFill="1" applyBorder="1" applyAlignment="1" applyProtection="1">
      <alignment horizontal="left" vertical="center"/>
      <protection hidden="1"/>
    </xf>
    <xf numFmtId="166" fontId="2" fillId="4" borderId="0" xfId="8" applyNumberFormat="1" applyFont="1" applyFill="1" applyAlignment="1" applyProtection="1">
      <alignment horizontal="left" vertical="center"/>
    </xf>
    <xf numFmtId="0" fontId="2" fillId="4" borderId="0" xfId="8" applyFont="1" applyFill="1" applyAlignment="1">
      <alignment vertical="center"/>
    </xf>
    <xf numFmtId="0" fontId="2" fillId="4" borderId="0" xfId="8" applyFont="1" applyFill="1" applyBorder="1" applyAlignment="1" applyProtection="1">
      <alignment vertical="center"/>
      <protection hidden="1"/>
    </xf>
    <xf numFmtId="0" fontId="14" fillId="4" borderId="0" xfId="0" applyFont="1" applyFill="1" applyBorder="1" applyAlignment="1">
      <alignment horizontal="left" vertical="center"/>
    </xf>
    <xf numFmtId="0" fontId="2" fillId="4" borderId="3" xfId="0" applyFont="1" applyFill="1" applyBorder="1" applyAlignment="1" applyProtection="1">
      <alignment vertical="center"/>
      <protection hidden="1"/>
    </xf>
    <xf numFmtId="165" fontId="2" fillId="4" borderId="3" xfId="7" applyNumberFormat="1" applyFont="1" applyFill="1" applyBorder="1" applyAlignment="1" applyProtection="1">
      <alignment horizontal="left" vertical="center"/>
      <protection hidden="1"/>
    </xf>
    <xf numFmtId="0" fontId="1" fillId="6" borderId="4" xfId="0" applyFont="1" applyFill="1" applyBorder="1" applyAlignment="1" applyProtection="1">
      <protection locked="0"/>
    </xf>
    <xf numFmtId="0" fontId="1" fillId="4" borderId="0" xfId="0" applyFont="1" applyFill="1" applyBorder="1" applyAlignment="1"/>
    <xf numFmtId="0" fontId="1" fillId="4" borderId="0" xfId="0" applyFont="1" applyFill="1" applyAlignment="1"/>
    <xf numFmtId="0" fontId="0" fillId="4" borderId="0" xfId="0" applyFill="1" applyAlignment="1">
      <alignment horizontal="center"/>
    </xf>
    <xf numFmtId="0" fontId="13" fillId="4" borderId="3" xfId="6" applyFont="1" applyFill="1" applyBorder="1" applyAlignment="1"/>
    <xf numFmtId="0" fontId="0" fillId="4" borderId="3" xfId="0" applyFill="1" applyBorder="1" applyAlignment="1"/>
    <xf numFmtId="0" fontId="2" fillId="4" borderId="0" xfId="0" applyFont="1" applyFill="1" applyBorder="1" applyAlignment="1" applyProtection="1">
      <alignment vertical="center"/>
      <protection hidden="1"/>
    </xf>
    <xf numFmtId="3" fontId="0" fillId="4" borderId="2" xfId="0" applyNumberFormat="1" applyFill="1" applyBorder="1"/>
    <xf numFmtId="3" fontId="0" fillId="4" borderId="0" xfId="0" applyNumberFormat="1" applyFill="1" applyBorder="1"/>
    <xf numFmtId="3" fontId="2" fillId="4" borderId="0" xfId="0" applyNumberFormat="1" applyFont="1" applyFill="1" applyAlignment="1"/>
    <xf numFmtId="165" fontId="2" fillId="4" borderId="0" xfId="0" applyNumberFormat="1" applyFont="1" applyFill="1" applyBorder="1" applyAlignment="1" applyProtection="1">
      <alignment horizontal="left" vertical="center"/>
      <protection hidden="1"/>
    </xf>
    <xf numFmtId="0" fontId="13" fillId="4" borderId="0" xfId="0" applyFont="1" applyFill="1" applyAlignment="1">
      <alignment horizontal="left" vertical="center"/>
    </xf>
    <xf numFmtId="1" fontId="13" fillId="4" borderId="0" xfId="7" applyNumberFormat="1" applyFont="1" applyFill="1" applyBorder="1" applyAlignment="1">
      <alignment horizontal="left" vertical="center"/>
    </xf>
    <xf numFmtId="0" fontId="12" fillId="3" borderId="1" xfId="2" applyFont="1" applyFill="1" applyBorder="1" applyAlignment="1">
      <alignment horizontal="right" vertical="center" wrapText="1"/>
    </xf>
    <xf numFmtId="0" fontId="11" fillId="4" borderId="1" xfId="0" applyFont="1" applyFill="1" applyBorder="1" applyAlignment="1">
      <alignment horizontal="right" vertical="center" wrapText="1"/>
    </xf>
    <xf numFmtId="0" fontId="3" fillId="4" borderId="0" xfId="0" applyFont="1" applyFill="1" applyBorder="1" applyAlignment="1">
      <alignment horizontal="right" vertical="center"/>
    </xf>
    <xf numFmtId="3" fontId="3" fillId="4" borderId="0" xfId="0" applyNumberFormat="1" applyFont="1" applyFill="1" applyBorder="1" applyAlignment="1">
      <alignment horizontal="right" vertical="center"/>
    </xf>
    <xf numFmtId="0" fontId="11" fillId="4" borderId="0" xfId="0" applyFont="1" applyFill="1" applyBorder="1" applyAlignment="1">
      <alignment horizontal="right" vertical="center"/>
    </xf>
    <xf numFmtId="3" fontId="11" fillId="4" borderId="2" xfId="0" applyNumberFormat="1" applyFont="1" applyFill="1" applyBorder="1" applyAlignment="1">
      <alignment horizontal="right" vertical="center"/>
    </xf>
    <xf numFmtId="0" fontId="11" fillId="4" borderId="0" xfId="0" applyFont="1" applyFill="1" applyAlignment="1">
      <alignment horizontal="right" vertical="center"/>
    </xf>
    <xf numFmtId="3" fontId="11" fillId="4" borderId="0" xfId="0" applyNumberFormat="1" applyFont="1" applyFill="1" applyBorder="1" applyAlignment="1">
      <alignment horizontal="right" vertical="center"/>
    </xf>
    <xf numFmtId="3" fontId="3" fillId="4" borderId="3" xfId="0" applyNumberFormat="1" applyFont="1" applyFill="1" applyBorder="1" applyAlignment="1">
      <alignment horizontal="right" vertical="center"/>
    </xf>
    <xf numFmtId="0" fontId="13" fillId="4" borderId="1" xfId="1" applyFont="1" applyFill="1" applyBorder="1" applyAlignment="1">
      <alignment horizontal="right" vertical="center" wrapText="1"/>
    </xf>
    <xf numFmtId="3" fontId="11" fillId="4" borderId="1" xfId="0" applyNumberFormat="1" applyFont="1" applyFill="1" applyBorder="1" applyAlignment="1">
      <alignment horizontal="right" vertical="center" wrapText="1"/>
    </xf>
    <xf numFmtId="3" fontId="13" fillId="4" borderId="1" xfId="1" applyNumberFormat="1" applyFont="1" applyFill="1" applyBorder="1" applyAlignment="1">
      <alignment horizontal="right" vertical="center" wrapText="1"/>
    </xf>
    <xf numFmtId="165" fontId="16" fillId="4" borderId="0" xfId="4" applyNumberFormat="1" applyFont="1" applyFill="1" applyBorder="1" applyAlignment="1">
      <alignment horizontal="right"/>
    </xf>
    <xf numFmtId="0" fontId="28" fillId="0" borderId="0" xfId="0" applyFont="1"/>
    <xf numFmtId="0" fontId="13" fillId="0" borderId="0" xfId="0" applyFont="1" applyFill="1" applyAlignment="1" applyProtection="1">
      <alignment vertical="center"/>
      <protection hidden="1"/>
    </xf>
    <xf numFmtId="0" fontId="0" fillId="0" borderId="0" xfId="0" applyFill="1"/>
    <xf numFmtId="0" fontId="13" fillId="4" borderId="0" xfId="1" applyFont="1" applyFill="1" applyBorder="1" applyAlignment="1">
      <alignment horizontal="center" vertical="center" wrapText="1"/>
    </xf>
    <xf numFmtId="0" fontId="29" fillId="0" borderId="0" xfId="0" applyFont="1"/>
    <xf numFmtId="0" fontId="2" fillId="8" borderId="0" xfId="0" applyFont="1" applyFill="1" applyBorder="1" applyProtection="1">
      <protection hidden="1"/>
    </xf>
    <xf numFmtId="3" fontId="13" fillId="8" borderId="0" xfId="9" applyNumberFormat="1" applyFont="1" applyFill="1" applyBorder="1" applyAlignment="1" applyProtection="1">
      <alignment horizontal="right" vertical="center"/>
      <protection hidden="1"/>
    </xf>
    <xf numFmtId="3" fontId="2" fillId="8" borderId="0" xfId="9" applyNumberFormat="1" applyFont="1" applyFill="1" applyBorder="1" applyAlignment="1" applyProtection="1">
      <alignment horizontal="right" vertical="center"/>
      <protection hidden="1"/>
    </xf>
    <xf numFmtId="0" fontId="30" fillId="0" borderId="0" xfId="0" applyFont="1"/>
    <xf numFmtId="3" fontId="2" fillId="8" borderId="3" xfId="9" applyNumberFormat="1" applyFont="1" applyFill="1" applyBorder="1" applyAlignment="1" applyProtection="1">
      <alignment horizontal="right" vertical="center"/>
      <protection hidden="1"/>
    </xf>
    <xf numFmtId="0" fontId="31" fillId="0" borderId="0" xfId="0" applyFont="1" applyFill="1" applyAlignment="1" applyProtection="1">
      <alignment vertical="center"/>
      <protection hidden="1"/>
    </xf>
    <xf numFmtId="0" fontId="0" fillId="4" borderId="3" xfId="0" applyFill="1" applyBorder="1" applyAlignment="1">
      <alignment vertical="center"/>
    </xf>
    <xf numFmtId="0" fontId="32" fillId="0" borderId="0" xfId="0" applyFont="1"/>
    <xf numFmtId="0" fontId="33" fillId="0" borderId="0" xfId="0" applyFont="1"/>
    <xf numFmtId="0" fontId="34" fillId="0" borderId="0" xfId="13" applyFont="1"/>
    <xf numFmtId="0" fontId="32" fillId="0" borderId="0" xfId="0" applyFont="1" applyFill="1"/>
    <xf numFmtId="0" fontId="13" fillId="0" borderId="0" xfId="1" applyFont="1" applyFill="1" applyBorder="1" applyAlignment="1">
      <alignment vertical="center"/>
    </xf>
    <xf numFmtId="167" fontId="5" fillId="3" borderId="0" xfId="2" applyNumberFormat="1" applyFont="1" applyFill="1" applyAlignment="1">
      <alignment horizontal="right"/>
    </xf>
    <xf numFmtId="167" fontId="5" fillId="3" borderId="0" xfId="2" applyNumberFormat="1" applyFont="1" applyFill="1" applyAlignment="1">
      <alignment horizontal="left"/>
    </xf>
    <xf numFmtId="1" fontId="13" fillId="4" borderId="0" xfId="7" applyNumberFormat="1" applyFont="1" applyFill="1" applyBorder="1" applyAlignment="1">
      <alignment horizontal="left" vertical="center"/>
    </xf>
    <xf numFmtId="165" fontId="13" fillId="4" borderId="0" xfId="0" applyNumberFormat="1" applyFont="1" applyFill="1" applyBorder="1" applyAlignment="1" applyProtection="1">
      <alignment horizontal="left" vertical="center"/>
      <protection hidden="1"/>
    </xf>
    <xf numFmtId="0" fontId="12" fillId="3" borderId="2" xfId="2" applyFont="1" applyFill="1" applyBorder="1" applyAlignment="1">
      <alignment horizontal="center" vertical="center" wrapText="1"/>
    </xf>
    <xf numFmtId="0" fontId="13" fillId="4" borderId="1" xfId="13" applyFont="1" applyFill="1" applyBorder="1" applyAlignment="1">
      <alignment horizontal="right" vertical="top" wrapText="1"/>
    </xf>
    <xf numFmtId="0" fontId="13" fillId="9" borderId="1" xfId="14" applyFont="1" applyFill="1" applyBorder="1" applyAlignment="1">
      <alignment horizontal="right" vertical="center" wrapText="1"/>
    </xf>
    <xf numFmtId="0" fontId="13" fillId="4" borderId="1" xfId="6" applyFont="1" applyFill="1" applyBorder="1" applyAlignment="1">
      <alignment horizontal="center" vertical="center" wrapText="1"/>
    </xf>
    <xf numFmtId="0" fontId="2" fillId="4" borderId="0" xfId="14" applyFont="1" applyFill="1" applyAlignment="1">
      <alignment wrapText="1"/>
    </xf>
    <xf numFmtId="0" fontId="13" fillId="4" borderId="1" xfId="6" applyFont="1" applyFill="1" applyBorder="1"/>
    <xf numFmtId="1" fontId="6" fillId="4" borderId="0" xfId="3" applyNumberFormat="1" applyFill="1" applyAlignment="1"/>
    <xf numFmtId="0" fontId="2" fillId="4" borderId="0" xfId="2" applyFont="1" applyFill="1" applyBorder="1"/>
    <xf numFmtId="1" fontId="2" fillId="4" borderId="0" xfId="2" applyNumberFormat="1" applyFont="1" applyFill="1"/>
    <xf numFmtId="0" fontId="2" fillId="4" borderId="3" xfId="2" applyFont="1" applyFill="1" applyBorder="1"/>
    <xf numFmtId="0" fontId="2" fillId="4" borderId="0" xfId="2" applyFont="1" applyFill="1"/>
    <xf numFmtId="0" fontId="13" fillId="4" borderId="0" xfId="2" applyFont="1" applyFill="1"/>
    <xf numFmtId="3" fontId="2" fillId="4" borderId="0" xfId="2" applyNumberFormat="1" applyFont="1" applyFill="1" applyAlignment="1">
      <alignment wrapText="1"/>
    </xf>
    <xf numFmtId="0" fontId="1" fillId="4" borderId="0" xfId="2" applyFont="1" applyFill="1" applyAlignment="1">
      <alignment wrapText="1"/>
    </xf>
    <xf numFmtId="1" fontId="2" fillId="4" borderId="0" xfId="2" applyNumberFormat="1" applyFont="1" applyFill="1" applyBorder="1"/>
    <xf numFmtId="0" fontId="2" fillId="4" borderId="0" xfId="2" applyFont="1" applyFill="1" applyBorder="1" applyAlignment="1">
      <alignment horizontal="center"/>
    </xf>
    <xf numFmtId="1" fontId="2" fillId="4" borderId="0" xfId="2" applyNumberFormat="1" applyFont="1" applyFill="1" applyBorder="1" applyAlignment="1">
      <alignment horizontal="center"/>
    </xf>
    <xf numFmtId="3" fontId="2" fillId="4" borderId="0" xfId="2" applyNumberFormat="1" applyFont="1" applyFill="1" applyBorder="1" applyAlignment="1" applyProtection="1">
      <alignment horizontal="left"/>
      <protection hidden="1"/>
    </xf>
    <xf numFmtId="44" fontId="2" fillId="4" borderId="0" xfId="9" applyFont="1" applyFill="1" applyBorder="1" applyAlignment="1" applyProtection="1">
      <protection hidden="1"/>
    </xf>
    <xf numFmtId="0" fontId="2" fillId="4" borderId="0" xfId="9" applyNumberFormat="1" applyFont="1" applyFill="1" applyBorder="1" applyProtection="1">
      <protection hidden="1"/>
    </xf>
    <xf numFmtId="0" fontId="2" fillId="4" borderId="0" xfId="0" applyNumberFormat="1" applyFont="1" applyFill="1" applyBorder="1" applyProtection="1">
      <protection hidden="1"/>
    </xf>
    <xf numFmtId="0" fontId="2" fillId="4" borderId="0" xfId="0" applyFont="1" applyFill="1" applyBorder="1" applyProtection="1">
      <protection hidden="1"/>
    </xf>
    <xf numFmtId="3" fontId="2" fillId="4" borderId="0" xfId="2" applyNumberFormat="1" applyFont="1" applyFill="1" applyAlignment="1" applyProtection="1">
      <protection hidden="1"/>
    </xf>
    <xf numFmtId="3" fontId="2" fillId="4" borderId="0" xfId="2" applyNumberFormat="1" applyFont="1" applyFill="1" applyAlignment="1"/>
    <xf numFmtId="3" fontId="2" fillId="4" borderId="0" xfId="2" applyNumberFormat="1" applyFont="1" applyFill="1" applyAlignment="1">
      <alignment horizontal="left"/>
    </xf>
    <xf numFmtId="0" fontId="2" fillId="4" borderId="0" xfId="2" applyFont="1" applyFill="1" applyBorder="1" applyProtection="1">
      <protection hidden="1"/>
    </xf>
    <xf numFmtId="0" fontId="2" fillId="4" borderId="0" xfId="2" applyFont="1" applyFill="1" applyProtection="1">
      <protection hidden="1"/>
    </xf>
    <xf numFmtId="0" fontId="2" fillId="4" borderId="0" xfId="2" applyFont="1" applyFill="1" applyAlignment="1">
      <alignment horizontal="left"/>
    </xf>
    <xf numFmtId="44" fontId="2" fillId="4" borderId="0" xfId="9" applyFont="1" applyFill="1" applyAlignment="1">
      <alignment horizontal="left"/>
    </xf>
    <xf numFmtId="44" fontId="2" fillId="4" borderId="0" xfId="9" applyFont="1" applyFill="1" applyAlignment="1"/>
    <xf numFmtId="0" fontId="2" fillId="4" borderId="0" xfId="2" applyFont="1" applyFill="1" applyBorder="1" applyAlignment="1">
      <alignment horizontal="left"/>
    </xf>
    <xf numFmtId="0" fontId="2" fillId="4" borderId="0" xfId="2" applyFont="1" applyFill="1" applyAlignment="1">
      <alignment horizontal="center"/>
    </xf>
    <xf numFmtId="1" fontId="2" fillId="4" borderId="0" xfId="2" applyNumberFormat="1" applyFont="1" applyFill="1" applyAlignment="1">
      <alignment horizontal="center"/>
    </xf>
    <xf numFmtId="1" fontId="2" fillId="4" borderId="0" xfId="2" applyNumberFormat="1" applyFont="1" applyFill="1" applyBorder="1" applyAlignment="1">
      <alignment horizontal="left" vertical="center" wrapText="1"/>
    </xf>
    <xf numFmtId="1" fontId="13" fillId="4" borderId="0" xfId="7" applyNumberFormat="1" applyFont="1" applyFill="1" applyBorder="1"/>
    <xf numFmtId="3" fontId="13" fillId="4" borderId="0" xfId="9" applyNumberFormat="1" applyFont="1" applyFill="1" applyBorder="1" applyAlignment="1">
      <alignment horizontal="left"/>
    </xf>
    <xf numFmtId="1" fontId="2" fillId="4" borderId="0" xfId="2" applyNumberFormat="1" applyFont="1" applyFill="1" applyBorder="1" applyAlignment="1">
      <alignment horizontal="center" vertical="center" wrapText="1"/>
    </xf>
    <xf numFmtId="165" fontId="13" fillId="4" borderId="0" xfId="2" applyNumberFormat="1" applyFont="1" applyFill="1" applyBorder="1" applyAlignment="1" applyProtection="1">
      <alignment horizontal="left"/>
      <protection locked="0"/>
    </xf>
    <xf numFmtId="3" fontId="13" fillId="4" borderId="0" xfId="9" applyNumberFormat="1" applyFont="1" applyFill="1" applyBorder="1" applyAlignment="1">
      <alignment horizontal="right"/>
    </xf>
    <xf numFmtId="0" fontId="13" fillId="4" borderId="0" xfId="2" applyFont="1" applyFill="1" applyBorder="1" applyAlignment="1">
      <alignment horizontal="center"/>
    </xf>
    <xf numFmtId="3" fontId="13" fillId="4" borderId="0" xfId="9" applyNumberFormat="1" applyFont="1" applyFill="1" applyBorder="1" applyAlignment="1">
      <alignment horizontal="center"/>
    </xf>
    <xf numFmtId="0" fontId="13" fillId="4" borderId="0" xfId="2" applyFont="1" applyFill="1" applyBorder="1"/>
    <xf numFmtId="165" fontId="2" fillId="4" borderId="0" xfId="7" applyNumberFormat="1" applyFont="1" applyFill="1" applyBorder="1" applyAlignment="1" applyProtection="1">
      <alignment horizontal="left"/>
    </xf>
    <xf numFmtId="165" fontId="2" fillId="4" borderId="0" xfId="7" applyNumberFormat="1" applyFont="1" applyFill="1" applyBorder="1"/>
    <xf numFmtId="0" fontId="13" fillId="4" borderId="0" xfId="8" applyFont="1" applyFill="1" applyBorder="1" applyAlignment="1">
      <alignment vertical="center"/>
    </xf>
    <xf numFmtId="0" fontId="2" fillId="4" borderId="0" xfId="8" applyFont="1" applyFill="1" applyBorder="1"/>
    <xf numFmtId="166" fontId="2" fillId="4" borderId="0" xfId="8" applyNumberFormat="1" applyFont="1" applyFill="1" applyBorder="1" applyAlignment="1" applyProtection="1">
      <alignment horizontal="left" vertical="center"/>
    </xf>
    <xf numFmtId="166" fontId="2" fillId="4" borderId="0" xfId="8" applyNumberFormat="1" applyFont="1" applyFill="1" applyBorder="1" applyAlignment="1" applyProtection="1">
      <alignment horizontal="left"/>
    </xf>
    <xf numFmtId="0" fontId="6" fillId="8" borderId="0" xfId="3" applyFill="1" applyAlignment="1">
      <alignment horizontal="left"/>
    </xf>
    <xf numFmtId="3" fontId="2" fillId="4" borderId="0" xfId="2" applyNumberFormat="1" applyFont="1" applyFill="1" applyBorder="1" applyAlignment="1" applyProtection="1">
      <protection hidden="1"/>
    </xf>
    <xf numFmtId="0" fontId="2" fillId="4" borderId="0" xfId="2" applyNumberFormat="1" applyFont="1" applyFill="1" applyBorder="1" applyProtection="1">
      <protection hidden="1"/>
    </xf>
    <xf numFmtId="0" fontId="1" fillId="4" borderId="0" xfId="2" applyFont="1" applyFill="1" applyAlignment="1">
      <alignment horizontal="left"/>
    </xf>
    <xf numFmtId="3" fontId="17" fillId="4" borderId="0" xfId="0" applyNumberFormat="1" applyFont="1" applyFill="1" applyBorder="1" applyAlignment="1" applyProtection="1">
      <protection hidden="1"/>
    </xf>
    <xf numFmtId="1" fontId="1" fillId="4" borderId="0" xfId="2" applyNumberFormat="1" applyFont="1" applyFill="1" applyAlignment="1">
      <alignment horizontal="left"/>
    </xf>
    <xf numFmtId="3" fontId="21" fillId="4" borderId="0" xfId="0" applyNumberFormat="1" applyFont="1" applyFill="1" applyBorder="1" applyAlignment="1" applyProtection="1">
      <protection hidden="1"/>
    </xf>
    <xf numFmtId="0" fontId="37" fillId="4" borderId="0" xfId="2" applyFont="1" applyFill="1"/>
    <xf numFmtId="0" fontId="37" fillId="4" borderId="3" xfId="2" applyFont="1" applyFill="1" applyBorder="1"/>
    <xf numFmtId="0" fontId="2" fillId="4" borderId="3" xfId="2" applyFont="1" applyFill="1" applyBorder="1" applyAlignment="1">
      <alignment horizontal="left"/>
    </xf>
    <xf numFmtId="1" fontId="2" fillId="4" borderId="3" xfId="2" applyNumberFormat="1" applyFont="1" applyFill="1" applyBorder="1"/>
    <xf numFmtId="1" fontId="13" fillId="4" borderId="2" xfId="2" applyNumberFormat="1" applyFont="1" applyFill="1" applyBorder="1" applyAlignment="1">
      <alignment vertical="center"/>
    </xf>
    <xf numFmtId="1" fontId="13" fillId="4" borderId="0" xfId="2" applyNumberFormat="1" applyFont="1" applyFill="1" applyBorder="1" applyAlignment="1">
      <alignment vertical="center"/>
    </xf>
    <xf numFmtId="1" fontId="13" fillId="4" borderId="3" xfId="2" applyNumberFormat="1" applyFont="1" applyFill="1" applyBorder="1" applyAlignment="1">
      <alignment vertical="center"/>
    </xf>
    <xf numFmtId="3" fontId="2" fillId="4" borderId="0" xfId="9" applyNumberFormat="1" applyFont="1" applyFill="1" applyBorder="1" applyAlignment="1">
      <alignment horizontal="center"/>
    </xf>
    <xf numFmtId="1" fontId="2" fillId="4" borderId="0" xfId="9" applyNumberFormat="1" applyFont="1" applyFill="1" applyBorder="1" applyAlignment="1">
      <alignment horizontal="center"/>
    </xf>
    <xf numFmtId="3" fontId="2" fillId="4" borderId="0" xfId="9" applyNumberFormat="1" applyFont="1" applyFill="1" applyBorder="1" applyAlignment="1">
      <alignment horizontal="center" vertical="center"/>
    </xf>
    <xf numFmtId="165" fontId="16" fillId="4" borderId="0" xfId="4" applyNumberFormat="1" applyFont="1" applyFill="1" applyAlignment="1">
      <alignment horizontal="right"/>
    </xf>
    <xf numFmtId="3" fontId="2" fillId="4" borderId="0" xfId="0" applyNumberFormat="1" applyFont="1" applyFill="1" applyAlignment="1" applyProtection="1">
      <alignment vertical="top"/>
      <protection hidden="1"/>
    </xf>
    <xf numFmtId="0" fontId="2" fillId="4" borderId="0" xfId="0" quotePrefix="1" applyFont="1" applyFill="1" applyBorder="1" applyProtection="1">
      <protection hidden="1"/>
    </xf>
    <xf numFmtId="0" fontId="2" fillId="4" borderId="0" xfId="2" applyFont="1" applyFill="1" applyBorder="1" applyAlignment="1" applyProtection="1">
      <protection hidden="1"/>
    </xf>
    <xf numFmtId="0" fontId="38" fillId="4" borderId="0" xfId="2" applyFont="1" applyFill="1" applyBorder="1" applyProtection="1">
      <protection hidden="1"/>
    </xf>
    <xf numFmtId="0" fontId="2" fillId="4" borderId="0" xfId="2" applyFont="1" applyFill="1" applyAlignment="1" applyProtection="1">
      <protection hidden="1"/>
    </xf>
    <xf numFmtId="0" fontId="38" fillId="4" borderId="0" xfId="2" applyFont="1" applyFill="1"/>
    <xf numFmtId="1" fontId="13" fillId="4" borderId="2" xfId="7" applyNumberFormat="1" applyFont="1" applyFill="1" applyBorder="1" applyAlignment="1">
      <alignment vertical="center"/>
    </xf>
    <xf numFmtId="3" fontId="2" fillId="4" borderId="0" xfId="0" applyNumberFormat="1" applyFont="1" applyFill="1" applyBorder="1" applyAlignment="1" applyProtection="1">
      <protection hidden="1"/>
    </xf>
    <xf numFmtId="0" fontId="2" fillId="0" borderId="0" xfId="0" applyFont="1"/>
    <xf numFmtId="3" fontId="2" fillId="4" borderId="0" xfId="0" applyNumberFormat="1" applyFont="1" applyFill="1" applyAlignment="1" applyProtection="1">
      <protection hidden="1"/>
    </xf>
    <xf numFmtId="0" fontId="2" fillId="4" borderId="0" xfId="0" applyFont="1" applyFill="1" applyProtection="1">
      <protection hidden="1"/>
    </xf>
    <xf numFmtId="0" fontId="6" fillId="4" borderId="0" xfId="3" applyFill="1" applyAlignment="1">
      <alignment horizontal="left"/>
    </xf>
    <xf numFmtId="0" fontId="13" fillId="4" borderId="1" xfId="6" applyFont="1" applyFill="1" applyBorder="1" applyAlignment="1" applyProtection="1">
      <alignment horizontal="right" vertical="center"/>
    </xf>
    <xf numFmtId="3" fontId="11" fillId="4" borderId="1" xfId="14" applyNumberFormat="1" applyFont="1" applyFill="1" applyBorder="1" applyAlignment="1">
      <alignment horizontal="right" vertical="center" wrapText="1"/>
    </xf>
    <xf numFmtId="0" fontId="11" fillId="4" borderId="1" xfId="14" applyFont="1" applyFill="1" applyBorder="1" applyAlignment="1">
      <alignment horizontal="right" vertical="center" wrapText="1"/>
    </xf>
    <xf numFmtId="0" fontId="13" fillId="4" borderId="2" xfId="6" applyFont="1" applyFill="1" applyBorder="1" applyAlignment="1">
      <alignment horizontal="center" vertical="center" wrapText="1"/>
    </xf>
    <xf numFmtId="0" fontId="13" fillId="4" borderId="3" xfId="6" applyFont="1" applyFill="1" applyBorder="1" applyAlignment="1">
      <alignment horizontal="center" vertical="center" wrapText="1"/>
    </xf>
    <xf numFmtId="1" fontId="13" fillId="4" borderId="0" xfId="7" applyNumberFormat="1" applyFont="1" applyFill="1" applyBorder="1" applyAlignment="1">
      <alignment horizontal="left" vertical="center"/>
    </xf>
    <xf numFmtId="165" fontId="13" fillId="4" borderId="0" xfId="0" applyNumberFormat="1" applyFont="1" applyFill="1" applyBorder="1" applyAlignment="1" applyProtection="1">
      <alignment horizontal="left" vertical="center"/>
      <protection hidden="1"/>
    </xf>
    <xf numFmtId="0" fontId="13" fillId="4" borderId="0" xfId="8" applyFont="1" applyFill="1" applyBorder="1" applyAlignment="1" applyProtection="1">
      <alignment horizontal="left" vertical="center"/>
      <protection hidden="1"/>
    </xf>
    <xf numFmtId="0" fontId="13" fillId="4" borderId="0" xfId="6" applyFont="1" applyFill="1" applyBorder="1" applyAlignment="1" applyProtection="1">
      <alignment horizontal="left" vertical="center"/>
      <protection hidden="1"/>
    </xf>
    <xf numFmtId="1" fontId="13" fillId="4" borderId="0" xfId="2" applyNumberFormat="1" applyFont="1" applyFill="1" applyBorder="1" applyAlignment="1">
      <alignment horizontal="center" vertical="center"/>
    </xf>
    <xf numFmtId="0" fontId="11" fillId="4" borderId="2" xfId="0" applyFont="1" applyFill="1" applyBorder="1" applyAlignment="1">
      <alignment horizontal="right" vertical="center" wrapText="1"/>
    </xf>
    <xf numFmtId="0" fontId="13" fillId="4" borderId="0" xfId="2" applyFont="1" applyFill="1" applyBorder="1" applyAlignment="1">
      <alignment horizontal="center" vertical="center" wrapText="1"/>
    </xf>
    <xf numFmtId="3" fontId="11" fillId="4" borderId="1" xfId="14" applyNumberFormat="1" applyFont="1" applyFill="1" applyBorder="1" applyAlignment="1">
      <alignment horizontal="center" vertical="center" wrapText="1"/>
    </xf>
    <xf numFmtId="0" fontId="39" fillId="4" borderId="1" xfId="13" applyFont="1" applyFill="1" applyBorder="1" applyAlignment="1">
      <alignment horizontal="right" vertical="center" wrapText="1"/>
    </xf>
    <xf numFmtId="168" fontId="10" fillId="2" borderId="0" xfId="2" applyNumberFormat="1" applyFont="1" applyFill="1" applyAlignment="1">
      <alignment vertical="center"/>
    </xf>
    <xf numFmtId="168" fontId="40" fillId="2" borderId="0" xfId="2" applyNumberFormat="1" applyFont="1" applyFill="1" applyAlignment="1">
      <alignment vertical="center"/>
    </xf>
    <xf numFmtId="0" fontId="10" fillId="2" borderId="0" xfId="2" applyFont="1" applyFill="1" applyBorder="1" applyAlignment="1">
      <alignment vertical="center"/>
    </xf>
    <xf numFmtId="0" fontId="2" fillId="4" borderId="0" xfId="1" applyFont="1" applyFill="1" applyBorder="1" applyAlignment="1">
      <alignment vertical="center"/>
    </xf>
    <xf numFmtId="0" fontId="0" fillId="4" borderId="0" xfId="0" applyFont="1" applyFill="1" applyAlignment="1">
      <alignment vertical="center"/>
    </xf>
    <xf numFmtId="168" fontId="10" fillId="2" borderId="0" xfId="2" applyNumberFormat="1" applyFont="1" applyFill="1" applyBorder="1" applyAlignment="1">
      <alignment vertical="center"/>
    </xf>
    <xf numFmtId="168" fontId="40" fillId="2" borderId="3" xfId="2" applyNumberFormat="1" applyFont="1" applyFill="1" applyBorder="1" applyAlignment="1">
      <alignment vertical="center"/>
    </xf>
    <xf numFmtId="0" fontId="10" fillId="2" borderId="3" xfId="2" applyFont="1" applyFill="1" applyBorder="1" applyAlignment="1">
      <alignment vertical="center"/>
    </xf>
    <xf numFmtId="168" fontId="10" fillId="2" borderId="3" xfId="2" applyNumberFormat="1" applyFont="1" applyFill="1" applyBorder="1" applyAlignment="1">
      <alignment vertical="center"/>
    </xf>
    <xf numFmtId="0" fontId="21" fillId="3" borderId="0" xfId="3" applyFont="1" applyFill="1" applyAlignment="1"/>
    <xf numFmtId="0" fontId="41" fillId="4" borderId="0" xfId="0" applyFont="1" applyFill="1" applyAlignment="1">
      <alignment horizontal="center" vertical="center"/>
    </xf>
    <xf numFmtId="0" fontId="41" fillId="4" borderId="0" xfId="0" applyFont="1" applyFill="1"/>
    <xf numFmtId="3" fontId="12" fillId="2" borderId="0" xfId="2" applyNumberFormat="1" applyFont="1" applyFill="1" applyAlignment="1">
      <alignment vertical="center"/>
    </xf>
    <xf numFmtId="3" fontId="13" fillId="4" borderId="0" xfId="14" applyNumberFormat="1" applyFont="1" applyFill="1" applyAlignment="1">
      <alignment horizontal="right"/>
    </xf>
    <xf numFmtId="0" fontId="10" fillId="3" borderId="0" xfId="2" applyFont="1" applyFill="1" applyAlignment="1">
      <alignment wrapText="1"/>
    </xf>
    <xf numFmtId="0" fontId="2" fillId="4" borderId="0" xfId="0" applyFont="1" applyFill="1" applyBorder="1" applyAlignment="1"/>
    <xf numFmtId="0" fontId="0" fillId="4" borderId="0" xfId="0" applyFill="1" applyBorder="1" applyAlignment="1"/>
    <xf numFmtId="165" fontId="1" fillId="4" borderId="0" xfId="0" applyNumberFormat="1" applyFont="1" applyFill="1" applyBorder="1" applyAlignment="1"/>
    <xf numFmtId="0" fontId="0" fillId="4" borderId="0" xfId="0" applyFill="1" applyBorder="1" applyAlignment="1">
      <alignment horizontal="center"/>
    </xf>
    <xf numFmtId="0" fontId="10" fillId="3" borderId="0" xfId="2" applyFont="1" applyFill="1" applyAlignment="1">
      <alignment horizontal="left" wrapText="1"/>
    </xf>
    <xf numFmtId="0" fontId="10" fillId="3" borderId="0" xfId="2" applyFont="1" applyFill="1" applyAlignment="1">
      <alignment horizontal="left"/>
    </xf>
    <xf numFmtId="0" fontId="13" fillId="8" borderId="2" xfId="2" applyFont="1" applyFill="1" applyBorder="1" applyAlignment="1" applyProtection="1">
      <alignment horizontal="center" vertical="center" wrapText="1"/>
      <protection hidden="1"/>
    </xf>
    <xf numFmtId="0" fontId="13" fillId="8" borderId="3" xfId="2" applyFont="1" applyFill="1" applyBorder="1" applyAlignment="1" applyProtection="1">
      <alignment horizontal="center" vertical="center" wrapText="1"/>
      <protection hidden="1"/>
    </xf>
    <xf numFmtId="0" fontId="13" fillId="4" borderId="0" xfId="14" applyFont="1" applyFill="1" applyBorder="1" applyAlignment="1" applyProtection="1">
      <alignment vertical="center"/>
      <protection hidden="1"/>
    </xf>
    <xf numFmtId="0" fontId="13" fillId="4" borderId="0" xfId="14" applyFont="1" applyFill="1" applyBorder="1" applyAlignment="1">
      <alignment vertical="center"/>
    </xf>
    <xf numFmtId="165" fontId="13" fillId="4" borderId="0" xfId="14" applyNumberFormat="1" applyFont="1" applyFill="1" applyBorder="1" applyAlignment="1" applyProtection="1">
      <alignment horizontal="left" vertical="center"/>
      <protection hidden="1"/>
    </xf>
    <xf numFmtId="0" fontId="2" fillId="4" borderId="0" xfId="14" applyFont="1" applyFill="1" applyBorder="1" applyAlignment="1" applyProtection="1">
      <alignment vertical="center"/>
      <protection hidden="1"/>
    </xf>
    <xf numFmtId="165" fontId="2" fillId="4" borderId="0" xfId="14" applyNumberFormat="1" applyFont="1" applyFill="1" applyBorder="1" applyAlignment="1" applyProtection="1">
      <alignment horizontal="left" vertical="center"/>
      <protection hidden="1"/>
    </xf>
    <xf numFmtId="166" fontId="2" fillId="4" borderId="0" xfId="16" applyNumberFormat="1" applyFont="1" applyFill="1" applyBorder="1" applyAlignment="1" applyProtection="1">
      <alignment horizontal="left" vertical="center"/>
    </xf>
    <xf numFmtId="0" fontId="2" fillId="4" borderId="0" xfId="16" applyFont="1" applyFill="1" applyBorder="1" applyAlignment="1">
      <alignment vertical="center"/>
    </xf>
    <xf numFmtId="0" fontId="2" fillId="4" borderId="0" xfId="16" applyFont="1" applyFill="1" applyBorder="1" applyAlignment="1" applyProtection="1">
      <alignment vertical="center"/>
      <protection hidden="1"/>
    </xf>
    <xf numFmtId="166" fontId="2" fillId="4" borderId="0" xfId="16" applyNumberFormat="1" applyFont="1" applyFill="1" applyBorder="1" applyAlignment="1" applyProtection="1">
      <alignment horizontal="left" vertical="center"/>
      <protection hidden="1"/>
    </xf>
    <xf numFmtId="0" fontId="14" fillId="4" borderId="0" xfId="14" applyFont="1" applyFill="1" applyBorder="1" applyAlignment="1">
      <alignment horizontal="left" vertical="center"/>
    </xf>
    <xf numFmtId="0" fontId="2" fillId="4" borderId="3" xfId="14" applyFont="1" applyFill="1" applyBorder="1" applyAlignment="1" applyProtection="1">
      <alignment vertical="center"/>
      <protection hidden="1"/>
    </xf>
    <xf numFmtId="0" fontId="26" fillId="4" borderId="2" xfId="14" applyFill="1" applyBorder="1"/>
    <xf numFmtId="3" fontId="2" fillId="4" borderId="0" xfId="2" applyNumberFormat="1" applyFont="1" applyFill="1" applyBorder="1" applyAlignment="1"/>
    <xf numFmtId="3" fontId="2" fillId="4" borderId="0" xfId="2" applyNumberFormat="1" applyFont="1" applyFill="1" applyBorder="1" applyAlignment="1">
      <alignment horizontal="left"/>
    </xf>
    <xf numFmtId="44" fontId="2" fillId="4" borderId="0" xfId="9" applyFont="1" applyFill="1" applyBorder="1" applyAlignment="1">
      <alignment horizontal="left"/>
    </xf>
    <xf numFmtId="44" fontId="2" fillId="4" borderId="0" xfId="9" applyFont="1" applyFill="1" applyBorder="1" applyAlignment="1"/>
    <xf numFmtId="0" fontId="2" fillId="4" borderId="1" xfId="2" applyFont="1" applyFill="1" applyBorder="1"/>
    <xf numFmtId="0" fontId="2" fillId="4" borderId="0" xfId="0" applyFont="1" applyFill="1" applyAlignment="1">
      <alignment vertical="top"/>
    </xf>
    <xf numFmtId="1" fontId="13" fillId="8" borderId="1" xfId="2" applyNumberFormat="1" applyFont="1" applyFill="1" applyBorder="1" applyAlignment="1" applyProtection="1">
      <alignment horizontal="right" vertical="center" wrapText="1"/>
      <protection hidden="1"/>
    </xf>
    <xf numFmtId="3" fontId="21" fillId="4" borderId="3" xfId="0" applyNumberFormat="1" applyFont="1" applyFill="1" applyBorder="1" applyAlignment="1" applyProtection="1">
      <protection hidden="1"/>
    </xf>
    <xf numFmtId="0" fontId="26" fillId="4" borderId="0" xfId="14" applyFill="1" applyBorder="1"/>
    <xf numFmtId="0" fontId="2" fillId="4" borderId="0" xfId="2" applyFont="1" applyFill="1" applyBorder="1" applyAlignment="1" applyProtection="1">
      <alignment horizontal="left"/>
      <protection hidden="1"/>
    </xf>
    <xf numFmtId="0" fontId="2" fillId="4" borderId="0" xfId="0" applyFont="1" applyFill="1" applyAlignment="1" applyProtection="1">
      <alignment horizontal="left" wrapText="1"/>
      <protection hidden="1"/>
    </xf>
    <xf numFmtId="0" fontId="2" fillId="4" borderId="0" xfId="2" applyFont="1" applyFill="1" applyBorder="1" applyAlignment="1"/>
    <xf numFmtId="3" fontId="44" fillId="8" borderId="0" xfId="3" applyNumberFormat="1" applyFont="1" applyFill="1" applyAlignment="1" applyProtection="1">
      <alignment horizontal="left"/>
      <protection hidden="1"/>
    </xf>
    <xf numFmtId="3" fontId="2" fillId="8" borderId="0" xfId="0" applyNumberFormat="1" applyFont="1" applyFill="1" applyAlignment="1" applyProtection="1">
      <alignment horizontal="left"/>
      <protection hidden="1"/>
    </xf>
    <xf numFmtId="0" fontId="2" fillId="4" borderId="0" xfId="2" applyFont="1" applyFill="1" applyAlignment="1">
      <alignment vertical="top"/>
    </xf>
    <xf numFmtId="0" fontId="2" fillId="4" borderId="0" xfId="0" quotePrefix="1" applyFont="1" applyFill="1" applyBorder="1" applyAlignment="1" applyProtection="1">
      <protection hidden="1"/>
    </xf>
    <xf numFmtId="1" fontId="2" fillId="4" borderId="0" xfId="2" applyNumberFormat="1" applyFont="1" applyFill="1" applyBorder="1" applyAlignment="1"/>
    <xf numFmtId="0" fontId="2" fillId="4" borderId="0" xfId="0" applyFont="1" applyFill="1" applyBorder="1" applyAlignment="1" applyProtection="1">
      <protection hidden="1"/>
    </xf>
    <xf numFmtId="0" fontId="1" fillId="4" borderId="0" xfId="2" applyFont="1" applyFill="1" applyBorder="1" applyAlignment="1">
      <alignment horizontal="left" wrapText="1"/>
    </xf>
    <xf numFmtId="3" fontId="2" fillId="4" borderId="0" xfId="2" applyNumberFormat="1" applyFont="1" applyFill="1" applyBorder="1" applyAlignment="1" applyProtection="1">
      <alignment horizontal="left" wrapText="1"/>
      <protection hidden="1"/>
    </xf>
    <xf numFmtId="0" fontId="2" fillId="4" borderId="0" xfId="0" applyFont="1" applyFill="1" applyBorder="1" applyAlignment="1">
      <alignment vertical="top"/>
    </xf>
    <xf numFmtId="0" fontId="46" fillId="4" borderId="0" xfId="0" applyFont="1" applyFill="1" applyAlignment="1">
      <alignment vertical="top"/>
    </xf>
    <xf numFmtId="0" fontId="17" fillId="4" borderId="0" xfId="2" applyFont="1" applyFill="1" applyBorder="1" applyAlignment="1">
      <alignment horizontal="left" vertical="top"/>
    </xf>
    <xf numFmtId="0" fontId="1" fillId="4" borderId="0" xfId="2" applyFont="1" applyFill="1" applyBorder="1" applyAlignment="1">
      <alignment horizontal="left" vertical="top"/>
    </xf>
    <xf numFmtId="1" fontId="1" fillId="4" borderId="0" xfId="2" applyNumberFormat="1" applyFont="1" applyFill="1" applyBorder="1" applyAlignment="1">
      <alignment vertical="top"/>
    </xf>
    <xf numFmtId="0" fontId="2" fillId="4" borderId="0" xfId="2" applyFont="1" applyFill="1" applyBorder="1" applyAlignment="1">
      <alignment vertical="top"/>
    </xf>
    <xf numFmtId="0" fontId="17" fillId="4" borderId="0" xfId="2" applyFont="1" applyFill="1" applyBorder="1" applyAlignment="1">
      <alignment vertical="top"/>
    </xf>
    <xf numFmtId="3" fontId="17" fillId="4" borderId="0" xfId="0" applyNumberFormat="1" applyFont="1" applyFill="1" applyBorder="1" applyAlignment="1" applyProtection="1">
      <alignment vertical="top"/>
      <protection hidden="1"/>
    </xf>
    <xf numFmtId="1" fontId="1" fillId="4" borderId="0" xfId="2" applyNumberFormat="1" applyFont="1" applyFill="1" applyBorder="1" applyAlignment="1">
      <alignment horizontal="left" vertical="top"/>
    </xf>
    <xf numFmtId="0" fontId="17" fillId="4" borderId="0" xfId="2" applyFont="1" applyFill="1" applyAlignment="1">
      <alignment horizontal="left" vertical="top"/>
    </xf>
    <xf numFmtId="0" fontId="1" fillId="4" borderId="0" xfId="2" applyFont="1" applyFill="1" applyAlignment="1">
      <alignment horizontal="left" vertical="top"/>
    </xf>
    <xf numFmtId="1" fontId="1" fillId="4" borderId="0" xfId="2" applyNumberFormat="1" applyFont="1" applyFill="1" applyAlignment="1">
      <alignment vertical="top"/>
    </xf>
    <xf numFmtId="0" fontId="17" fillId="4" borderId="0" xfId="2" applyFont="1" applyFill="1" applyAlignment="1">
      <alignment vertical="top"/>
    </xf>
    <xf numFmtId="1" fontId="1" fillId="4" borderId="0" xfId="2" applyNumberFormat="1" applyFont="1" applyFill="1" applyAlignment="1">
      <alignment horizontal="left" vertical="top"/>
    </xf>
    <xf numFmtId="0" fontId="21" fillId="3" borderId="0" xfId="3" applyFont="1" applyFill="1" applyAlignment="1">
      <alignment vertical="top"/>
    </xf>
    <xf numFmtId="0" fontId="1" fillId="4" borderId="0" xfId="2" applyFont="1" applyFill="1" applyAlignment="1">
      <alignment horizontal="center" vertical="top"/>
    </xf>
    <xf numFmtId="1" fontId="1" fillId="4" borderId="0" xfId="2" applyNumberFormat="1" applyFont="1" applyFill="1" applyAlignment="1">
      <alignment horizontal="center" vertical="top"/>
    </xf>
    <xf numFmtId="0" fontId="17" fillId="0" borderId="0" xfId="0" applyFont="1" applyFill="1" applyBorder="1" applyAlignment="1" applyProtection="1">
      <alignment horizontal="center" vertical="top"/>
      <protection locked="0"/>
    </xf>
    <xf numFmtId="0" fontId="17" fillId="4" borderId="0" xfId="14" applyFont="1" applyFill="1" applyAlignment="1">
      <alignment vertical="top"/>
    </xf>
    <xf numFmtId="0" fontId="17" fillId="4" borderId="0" xfId="6" applyFont="1" applyFill="1" applyAlignment="1">
      <alignment vertical="top" wrapText="1"/>
    </xf>
    <xf numFmtId="0" fontId="0" fillId="4" borderId="0" xfId="0" applyFill="1" applyAlignment="1">
      <alignment vertical="top"/>
    </xf>
    <xf numFmtId="1" fontId="17" fillId="4" borderId="0" xfId="14" applyNumberFormat="1" applyFont="1" applyFill="1" applyAlignment="1">
      <alignment horizontal="left" vertical="top"/>
    </xf>
    <xf numFmtId="0" fontId="36" fillId="4" borderId="0" xfId="14" applyFont="1" applyFill="1" applyAlignment="1">
      <alignment horizontal="right" vertical="top"/>
    </xf>
    <xf numFmtId="0" fontId="1" fillId="4" borderId="0" xfId="14" applyFont="1" applyFill="1" applyAlignment="1">
      <alignment vertical="top"/>
    </xf>
    <xf numFmtId="165" fontId="1" fillId="4" borderId="0" xfId="5" applyNumberFormat="1" applyFont="1" applyFill="1" applyAlignment="1">
      <alignment horizontal="center" vertical="top"/>
    </xf>
    <xf numFmtId="0" fontId="1" fillId="4" borderId="0" xfId="5" applyFont="1" applyFill="1" applyBorder="1" applyAlignment="1">
      <alignment horizontal="left" vertical="top"/>
    </xf>
    <xf numFmtId="0" fontId="1" fillId="4" borderId="0" xfId="6" applyFont="1" applyFill="1" applyAlignment="1">
      <alignment horizontal="left" vertical="top" wrapText="1"/>
    </xf>
    <xf numFmtId="0" fontId="1" fillId="4" borderId="0" xfId="6" applyFont="1" applyFill="1" applyAlignment="1">
      <alignment horizontal="center" vertical="top" wrapText="1"/>
    </xf>
    <xf numFmtId="1" fontId="17" fillId="4" borderId="0" xfId="0" applyNumberFormat="1" applyFont="1" applyFill="1" applyAlignment="1">
      <alignment horizontal="left" vertical="top"/>
    </xf>
    <xf numFmtId="0" fontId="17" fillId="4" borderId="0" xfId="6" applyFont="1" applyFill="1" applyAlignment="1">
      <alignment vertical="top"/>
    </xf>
    <xf numFmtId="1" fontId="17" fillId="4" borderId="0" xfId="0" applyNumberFormat="1" applyFont="1" applyFill="1" applyAlignment="1">
      <alignment vertical="top"/>
    </xf>
    <xf numFmtId="0" fontId="17" fillId="4" borderId="0" xfId="5" applyFont="1" applyFill="1" applyAlignment="1">
      <alignment horizontal="left" vertical="top"/>
    </xf>
    <xf numFmtId="0" fontId="4" fillId="2" borderId="0" xfId="2" applyFont="1" applyFill="1" applyAlignment="1">
      <alignment vertical="top"/>
    </xf>
    <xf numFmtId="3" fontId="0" fillId="4" borderId="0" xfId="0" applyNumberFormat="1" applyFill="1" applyAlignment="1">
      <alignment vertical="top"/>
    </xf>
    <xf numFmtId="0" fontId="21" fillId="4" borderId="0" xfId="0" applyFont="1" applyFill="1" applyAlignment="1">
      <alignment horizontal="right" vertical="top"/>
    </xf>
    <xf numFmtId="0" fontId="3" fillId="4" borderId="0" xfId="0" applyFont="1" applyFill="1" applyAlignment="1">
      <alignment vertical="top"/>
    </xf>
    <xf numFmtId="0" fontId="1" fillId="6" borderId="4" xfId="0" applyFont="1" applyFill="1" applyBorder="1" applyAlignment="1" applyProtection="1">
      <alignment vertical="top"/>
      <protection locked="0"/>
    </xf>
    <xf numFmtId="0" fontId="1" fillId="7" borderId="6" xfId="0" applyFont="1" applyFill="1" applyBorder="1" applyAlignment="1" applyProtection="1">
      <alignment horizontal="center" vertical="top"/>
      <protection locked="0"/>
    </xf>
    <xf numFmtId="0" fontId="0" fillId="4" borderId="0" xfId="0" applyFill="1" applyAlignment="1">
      <alignment horizontal="center" vertical="top" wrapText="1"/>
    </xf>
    <xf numFmtId="0" fontId="22" fillId="4" borderId="0" xfId="0" applyFont="1" applyFill="1" applyAlignment="1">
      <alignment vertical="top"/>
    </xf>
    <xf numFmtId="165" fontId="1" fillId="4" borderId="0" xfId="5" applyNumberFormat="1" applyFont="1" applyFill="1" applyAlignment="1">
      <alignment horizontal="left" vertical="top"/>
    </xf>
    <xf numFmtId="0" fontId="47" fillId="0" borderId="0" xfId="0" applyFont="1"/>
    <xf numFmtId="0" fontId="2" fillId="4" borderId="0" xfId="17" applyFont="1" applyFill="1" applyBorder="1"/>
    <xf numFmtId="0" fontId="13" fillId="4" borderId="0" xfId="17" applyFont="1" applyFill="1" applyBorder="1"/>
    <xf numFmtId="0" fontId="3" fillId="4" borderId="0" xfId="0" applyFont="1" applyFill="1" applyAlignment="1">
      <alignment horizontal="right"/>
    </xf>
    <xf numFmtId="0" fontId="13" fillId="8" borderId="0" xfId="0" applyFont="1" applyFill="1" applyBorder="1" applyProtection="1">
      <protection hidden="1"/>
    </xf>
    <xf numFmtId="0" fontId="13" fillId="8" borderId="0" xfId="0" applyFont="1" applyFill="1" applyBorder="1" applyAlignment="1" applyProtection="1">
      <alignment horizontal="right"/>
      <protection hidden="1"/>
    </xf>
    <xf numFmtId="3" fontId="13" fillId="8" borderId="0" xfId="12" applyNumberFormat="1" applyFont="1" applyFill="1" applyBorder="1" applyAlignment="1">
      <alignment horizontal="right"/>
    </xf>
    <xf numFmtId="3" fontId="11" fillId="4" borderId="0" xfId="15" applyNumberFormat="1" applyFont="1" applyFill="1" applyBorder="1" applyAlignment="1">
      <alignment horizontal="right" vertical="center"/>
    </xf>
    <xf numFmtId="0" fontId="11" fillId="4" borderId="0" xfId="15" applyFont="1" applyFill="1" applyBorder="1" applyAlignment="1">
      <alignment horizontal="right" vertical="center"/>
    </xf>
    <xf numFmtId="3" fontId="2" fillId="8" borderId="0" xfId="12" applyNumberFormat="1" applyFont="1" applyFill="1" applyBorder="1" applyAlignment="1">
      <alignment horizontal="right"/>
    </xf>
    <xf numFmtId="3" fontId="2" fillId="8" borderId="3" xfId="12" applyNumberFormat="1" applyFont="1" applyFill="1" applyBorder="1" applyAlignment="1">
      <alignment horizontal="right"/>
    </xf>
    <xf numFmtId="0" fontId="2" fillId="4" borderId="3" xfId="17" applyFont="1" applyFill="1" applyBorder="1"/>
    <xf numFmtId="0" fontId="2" fillId="4" borderId="0" xfId="17" applyFont="1" applyFill="1"/>
    <xf numFmtId="0" fontId="13" fillId="4" borderId="0" xfId="17" applyFont="1" applyFill="1"/>
    <xf numFmtId="3" fontId="11" fillId="4" borderId="0" xfId="14" applyNumberFormat="1" applyFont="1" applyFill="1" applyBorder="1" applyAlignment="1">
      <alignment horizontal="right" vertical="center"/>
    </xf>
    <xf numFmtId="0" fontId="11" fillId="4" borderId="0" xfId="14" applyFont="1" applyFill="1" applyBorder="1" applyAlignment="1">
      <alignment horizontal="right" vertical="center"/>
    </xf>
    <xf numFmtId="3" fontId="11" fillId="4" borderId="0" xfId="11" applyNumberFormat="1" applyFont="1" applyFill="1" applyBorder="1" applyAlignment="1">
      <alignment horizontal="right" vertical="center"/>
    </xf>
    <xf numFmtId="0" fontId="11" fillId="4" borderId="0" xfId="11" applyFont="1" applyFill="1" applyBorder="1" applyAlignment="1">
      <alignment horizontal="right" vertical="center"/>
    </xf>
    <xf numFmtId="168" fontId="12" fillId="2" borderId="0" xfId="2" applyNumberFormat="1" applyFont="1" applyFill="1" applyAlignment="1">
      <alignment vertical="center"/>
    </xf>
    <xf numFmtId="168" fontId="48" fillId="2" borderId="0" xfId="2" applyNumberFormat="1" applyFont="1" applyFill="1" applyAlignment="1">
      <alignment vertical="center"/>
    </xf>
    <xf numFmtId="0" fontId="29" fillId="4" borderId="0" xfId="0" applyFont="1" applyFill="1" applyAlignment="1">
      <alignment horizontal="center" vertical="center"/>
    </xf>
    <xf numFmtId="0" fontId="49" fillId="4" borderId="0" xfId="0" applyFont="1" applyFill="1" applyAlignment="1">
      <alignment horizontal="center" vertical="center"/>
    </xf>
    <xf numFmtId="0" fontId="29" fillId="4" borderId="0" xfId="0" applyFont="1" applyFill="1"/>
    <xf numFmtId="0" fontId="49" fillId="4" borderId="0" xfId="0" applyFont="1" applyFill="1"/>
    <xf numFmtId="168" fontId="39" fillId="4" borderId="0" xfId="1" applyNumberFormat="1" applyFont="1" applyFill="1" applyBorder="1" applyAlignment="1">
      <alignment vertical="center"/>
    </xf>
    <xf numFmtId="0" fontId="29" fillId="4" borderId="0" xfId="0" applyFont="1" applyFill="1" applyAlignment="1">
      <alignment vertical="center"/>
    </xf>
    <xf numFmtId="0" fontId="12" fillId="2" borderId="0" xfId="2" applyFont="1" applyFill="1" applyBorder="1" applyAlignment="1">
      <alignment vertical="center"/>
    </xf>
    <xf numFmtId="168" fontId="48" fillId="2" borderId="0" xfId="2" applyNumberFormat="1" applyFont="1" applyFill="1" applyBorder="1" applyAlignment="1">
      <alignment vertical="center"/>
    </xf>
    <xf numFmtId="0" fontId="29" fillId="4" borderId="0" xfId="0" applyFont="1" applyFill="1" applyBorder="1" applyAlignment="1">
      <alignment horizontal="center" vertical="center"/>
    </xf>
    <xf numFmtId="0" fontId="0" fillId="10" borderId="0" xfId="0" applyFill="1"/>
    <xf numFmtId="0" fontId="6" fillId="4" borderId="0" xfId="3" applyFill="1" applyAlignment="1" applyProtection="1">
      <alignment horizontal="left"/>
    </xf>
    <xf numFmtId="0" fontId="6" fillId="3" borderId="0" xfId="3" applyFill="1" applyAlignment="1" applyProtection="1">
      <alignment horizontal="left"/>
    </xf>
    <xf numFmtId="0" fontId="2" fillId="4" borderId="0" xfId="0" applyFont="1" applyFill="1" applyAlignment="1">
      <alignment horizontal="left" wrapText="1"/>
    </xf>
    <xf numFmtId="0" fontId="3" fillId="4" borderId="0" xfId="0" applyFont="1" applyFill="1" applyAlignment="1">
      <alignment horizontal="left" wrapText="1"/>
    </xf>
    <xf numFmtId="0" fontId="12" fillId="3" borderId="1" xfId="2" applyFont="1" applyFill="1" applyBorder="1" applyAlignment="1">
      <alignment horizontal="center" vertical="center" wrapText="1"/>
    </xf>
    <xf numFmtId="0" fontId="13" fillId="4" borderId="1" xfId="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4" borderId="2" xfId="6" applyFont="1" applyFill="1" applyBorder="1" applyAlignment="1">
      <alignment horizontal="center" vertical="center" wrapText="1"/>
    </xf>
    <xf numFmtId="0" fontId="13" fillId="4" borderId="3" xfId="6" applyFont="1" applyFill="1" applyBorder="1" applyAlignment="1">
      <alignment horizontal="center" vertical="center" wrapText="1"/>
    </xf>
    <xf numFmtId="1" fontId="13" fillId="4" borderId="2" xfId="7" applyNumberFormat="1" applyFont="1" applyFill="1" applyBorder="1" applyAlignment="1">
      <alignment horizontal="left" vertical="center" wrapText="1"/>
    </xf>
    <xf numFmtId="1" fontId="13" fillId="4" borderId="0" xfId="7" applyNumberFormat="1" applyFont="1" applyFill="1" applyBorder="1" applyAlignment="1">
      <alignment horizontal="left" vertical="center"/>
    </xf>
    <xf numFmtId="165" fontId="13" fillId="4" borderId="0" xfId="0" applyNumberFormat="1" applyFont="1" applyFill="1" applyBorder="1" applyAlignment="1" applyProtection="1">
      <alignment horizontal="left" vertical="center"/>
      <protection hidden="1"/>
    </xf>
    <xf numFmtId="0" fontId="13" fillId="4" borderId="0" xfId="8" applyFont="1" applyFill="1" applyBorder="1" applyAlignment="1" applyProtection="1">
      <alignment horizontal="left" vertical="center"/>
      <protection hidden="1"/>
    </xf>
    <xf numFmtId="0" fontId="13" fillId="4" borderId="0" xfId="6" applyFont="1" applyFill="1" applyBorder="1" applyAlignment="1" applyProtection="1">
      <alignment horizontal="left" vertical="center"/>
      <protection hidden="1"/>
    </xf>
    <xf numFmtId="0" fontId="17" fillId="5" borderId="5" xfId="0" applyFont="1" applyFill="1" applyBorder="1" applyAlignment="1" applyProtection="1">
      <alignment horizontal="left" vertical="top"/>
      <protection locked="0"/>
    </xf>
    <xf numFmtId="0" fontId="17" fillId="5" borderId="6" xfId="0" applyFont="1" applyFill="1" applyBorder="1" applyAlignment="1" applyProtection="1">
      <alignment horizontal="left" vertical="top"/>
      <protection locked="0"/>
    </xf>
    <xf numFmtId="0" fontId="13" fillId="4" borderId="1" xfId="1" applyFont="1" applyFill="1" applyBorder="1" applyAlignment="1">
      <alignment horizontal="center" vertical="center"/>
    </xf>
    <xf numFmtId="0" fontId="13" fillId="4" borderId="0" xfId="1"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0" fontId="13" fillId="4" borderId="2" xfId="1" applyFont="1" applyFill="1" applyBorder="1" applyAlignment="1">
      <alignment horizontal="right" vertical="center" wrapText="1"/>
    </xf>
    <xf numFmtId="0" fontId="13" fillId="4" borderId="3" xfId="1" applyFont="1" applyFill="1" applyBorder="1" applyAlignment="1">
      <alignment horizontal="right" vertical="center" wrapText="1"/>
    </xf>
    <xf numFmtId="0" fontId="33" fillId="0" borderId="0" xfId="0" applyFont="1" applyAlignment="1">
      <alignment horizontal="center"/>
    </xf>
    <xf numFmtId="0" fontId="29" fillId="0" borderId="0" xfId="0" applyFont="1" applyAlignment="1">
      <alignment horizontal="center"/>
    </xf>
    <xf numFmtId="0" fontId="10" fillId="3" borderId="0" xfId="2" applyFont="1" applyFill="1" applyAlignment="1">
      <alignment horizontal="left" wrapText="1"/>
    </xf>
    <xf numFmtId="0" fontId="45" fillId="4" borderId="0" xfId="3" applyFont="1" applyFill="1" applyAlignment="1">
      <alignment horizontal="left" vertical="top" wrapText="1"/>
    </xf>
    <xf numFmtId="0" fontId="10" fillId="4" borderId="0" xfId="2" applyFont="1" applyFill="1" applyBorder="1" applyAlignment="1">
      <alignment horizontal="left" wrapText="1"/>
    </xf>
    <xf numFmtId="0" fontId="10" fillId="3" borderId="0" xfId="2" applyFont="1" applyFill="1" applyAlignment="1">
      <alignment wrapText="1"/>
    </xf>
    <xf numFmtId="0" fontId="2" fillId="4" borderId="0" xfId="14" applyFont="1" applyFill="1" applyAlignment="1">
      <alignment horizontal="left" wrapText="1"/>
    </xf>
    <xf numFmtId="0" fontId="2" fillId="4" borderId="0" xfId="0" applyFont="1" applyFill="1" applyBorder="1" applyAlignment="1">
      <alignment horizontal="left"/>
    </xf>
    <xf numFmtId="1" fontId="13" fillId="4" borderId="0" xfId="2" applyNumberFormat="1" applyFont="1" applyFill="1" applyBorder="1" applyAlignment="1">
      <alignment horizontal="center" vertical="center"/>
    </xf>
    <xf numFmtId="0" fontId="17" fillId="5" borderId="7" xfId="0" applyFont="1" applyFill="1" applyBorder="1" applyAlignment="1" applyProtection="1">
      <alignment horizontal="center" vertical="top"/>
      <protection locked="0"/>
    </xf>
    <xf numFmtId="0" fontId="17" fillId="5" borderId="8" xfId="0" applyFont="1" applyFill="1" applyBorder="1" applyAlignment="1" applyProtection="1">
      <alignment horizontal="center" vertical="top"/>
      <protection locked="0"/>
    </xf>
    <xf numFmtId="0" fontId="17" fillId="5" borderId="9" xfId="0" applyFont="1" applyFill="1" applyBorder="1" applyAlignment="1" applyProtection="1">
      <alignment horizontal="center" vertical="top"/>
      <protection locked="0"/>
    </xf>
    <xf numFmtId="0" fontId="1" fillId="7" borderId="5" xfId="0" applyFont="1" applyFill="1" applyBorder="1" applyAlignment="1" applyProtection="1">
      <alignment horizontal="center"/>
      <protection locked="0"/>
    </xf>
    <xf numFmtId="0" fontId="1" fillId="7" borderId="10" xfId="0" applyFont="1" applyFill="1" applyBorder="1" applyAlignment="1" applyProtection="1">
      <alignment horizontal="center"/>
      <protection locked="0"/>
    </xf>
    <xf numFmtId="0" fontId="1" fillId="7" borderId="6" xfId="0" applyFont="1" applyFill="1" applyBorder="1" applyAlignment="1" applyProtection="1">
      <alignment horizontal="center"/>
      <protection locked="0"/>
    </xf>
    <xf numFmtId="3" fontId="2" fillId="4" borderId="0" xfId="2" applyNumberFormat="1" applyFont="1" applyFill="1" applyBorder="1" applyAlignment="1">
      <alignment horizontal="left" wrapText="1"/>
    </xf>
    <xf numFmtId="0" fontId="13" fillId="8" borderId="1" xfId="2" applyFont="1" applyFill="1" applyBorder="1" applyAlignment="1" applyProtection="1">
      <alignment horizontal="center" vertical="center" wrapText="1"/>
      <protection hidden="1"/>
    </xf>
    <xf numFmtId="0" fontId="13" fillId="8" borderId="2" xfId="2" applyFont="1" applyFill="1" applyBorder="1" applyAlignment="1" applyProtection="1">
      <alignment horizontal="center" vertical="center" wrapText="1"/>
      <protection hidden="1"/>
    </xf>
    <xf numFmtId="0" fontId="13" fillId="8" borderId="3" xfId="2" applyFont="1" applyFill="1" applyBorder="1" applyAlignment="1" applyProtection="1">
      <alignment horizontal="center" vertical="center" wrapText="1"/>
      <protection hidden="1"/>
    </xf>
    <xf numFmtId="165" fontId="13" fillId="4" borderId="0" xfId="14" applyNumberFormat="1" applyFont="1" applyFill="1" applyBorder="1" applyAlignment="1" applyProtection="1">
      <alignment horizontal="left" vertical="center"/>
      <protection hidden="1"/>
    </xf>
    <xf numFmtId="0" fontId="13" fillId="4" borderId="0" xfId="16" applyFont="1" applyFill="1" applyBorder="1" applyAlignment="1" applyProtection="1">
      <alignment horizontal="left" vertical="center"/>
      <protection hidden="1"/>
    </xf>
    <xf numFmtId="0" fontId="1" fillId="7" borderId="5" xfId="0" applyFont="1" applyFill="1" applyBorder="1" applyAlignment="1" applyProtection="1">
      <alignment horizontal="center" vertical="top"/>
      <protection locked="0"/>
    </xf>
    <xf numFmtId="0" fontId="1" fillId="7" borderId="10" xfId="0" applyFont="1" applyFill="1" applyBorder="1" applyAlignment="1" applyProtection="1">
      <alignment horizontal="center" vertical="top"/>
      <protection locked="0"/>
    </xf>
    <xf numFmtId="0" fontId="1" fillId="7" borderId="6" xfId="0" applyFont="1" applyFill="1" applyBorder="1" applyAlignment="1" applyProtection="1">
      <alignment horizontal="center" vertical="top"/>
      <protection locked="0"/>
    </xf>
    <xf numFmtId="1" fontId="13" fillId="4" borderId="2" xfId="2" applyNumberFormat="1" applyFont="1" applyFill="1" applyBorder="1" applyAlignment="1">
      <alignment horizontal="center" vertical="center"/>
    </xf>
    <xf numFmtId="1" fontId="13" fillId="4" borderId="3" xfId="2" applyNumberFormat="1" applyFont="1" applyFill="1" applyBorder="1" applyAlignment="1">
      <alignment horizontal="center" vertical="center"/>
    </xf>
    <xf numFmtId="0" fontId="13" fillId="8" borderId="0" xfId="2" applyFont="1" applyFill="1" applyBorder="1" applyAlignment="1" applyProtection="1">
      <alignment horizontal="center" vertical="center" wrapText="1"/>
      <protection hidden="1"/>
    </xf>
    <xf numFmtId="1" fontId="13" fillId="4" borderId="0" xfId="7" applyNumberFormat="1" applyFont="1" applyFill="1" applyBorder="1" applyAlignment="1">
      <alignment horizontal="left" vertical="center" wrapText="1"/>
    </xf>
    <xf numFmtId="0" fontId="2" fillId="4" borderId="0" xfId="2" applyFont="1" applyFill="1" applyBorder="1" applyAlignment="1" applyProtection="1">
      <alignment horizontal="left"/>
      <protection hidden="1"/>
    </xf>
    <xf numFmtId="0" fontId="2" fillId="4" borderId="0" xfId="0" applyFont="1" applyFill="1" applyAlignment="1" applyProtection="1">
      <alignment horizontal="left" wrapText="1"/>
      <protection hidden="1"/>
    </xf>
    <xf numFmtId="1" fontId="13" fillId="8" borderId="1" xfId="2" applyNumberFormat="1" applyFont="1" applyFill="1" applyBorder="1" applyAlignment="1" applyProtection="1">
      <alignment horizontal="center" vertical="center" wrapText="1"/>
      <protection hidden="1"/>
    </xf>
    <xf numFmtId="1" fontId="13" fillId="8" borderId="2" xfId="2" applyNumberFormat="1" applyFont="1" applyFill="1" applyBorder="1" applyAlignment="1" applyProtection="1">
      <alignment horizontal="center" wrapText="1"/>
      <protection hidden="1"/>
    </xf>
    <xf numFmtId="1" fontId="13" fillId="8" borderId="3" xfId="2" applyNumberFormat="1" applyFont="1" applyFill="1" applyBorder="1" applyAlignment="1" applyProtection="1">
      <alignment horizontal="center" wrapText="1"/>
      <protection hidden="1"/>
    </xf>
    <xf numFmtId="0" fontId="13" fillId="4" borderId="0" xfId="2" applyFont="1" applyFill="1" applyBorder="1" applyAlignment="1">
      <alignment horizontal="center" vertical="center" wrapText="1"/>
    </xf>
    <xf numFmtId="3" fontId="2" fillId="4" borderId="0" xfId="0" applyNumberFormat="1" applyFont="1" applyFill="1" applyBorder="1" applyAlignment="1" applyProtection="1">
      <alignment horizontal="left" vertical="top" wrapText="1"/>
      <protection hidden="1"/>
    </xf>
    <xf numFmtId="0" fontId="2" fillId="4" borderId="0" xfId="0" applyFont="1" applyFill="1" applyAlignment="1">
      <alignment horizontal="left"/>
    </xf>
    <xf numFmtId="3" fontId="11" fillId="4" borderId="1" xfId="14" applyNumberFormat="1" applyFont="1" applyFill="1" applyBorder="1" applyAlignment="1">
      <alignment horizontal="center" vertical="center" wrapText="1"/>
    </xf>
    <xf numFmtId="0" fontId="11" fillId="4" borderId="1" xfId="14" applyFont="1" applyFill="1" applyBorder="1" applyAlignment="1">
      <alignment horizontal="center" vertical="center" wrapText="1"/>
    </xf>
    <xf numFmtId="0" fontId="2" fillId="4" borderId="0" xfId="0" quotePrefix="1" applyFont="1" applyFill="1" applyBorder="1" applyAlignment="1" applyProtection="1">
      <alignment horizontal="left" wrapText="1"/>
      <protection hidden="1"/>
    </xf>
    <xf numFmtId="0" fontId="17" fillId="5" borderId="7" xfId="0" applyFont="1" applyFill="1" applyBorder="1" applyAlignment="1" applyProtection="1">
      <alignment horizontal="center"/>
      <protection locked="0"/>
    </xf>
    <xf numFmtId="0" fontId="17" fillId="5" borderId="8" xfId="0" applyFont="1" applyFill="1" applyBorder="1" applyAlignment="1" applyProtection="1">
      <alignment horizontal="center"/>
      <protection locked="0"/>
    </xf>
    <xf numFmtId="0" fontId="17" fillId="5" borderId="9" xfId="0" applyFont="1" applyFill="1" applyBorder="1" applyAlignment="1" applyProtection="1">
      <alignment horizontal="center"/>
      <protection locked="0"/>
    </xf>
  </cellXfs>
  <cellStyles count="18">
    <cellStyle name="Currency" xfId="10" builtinId="4"/>
    <cellStyle name="Currency 2" xfId="12"/>
    <cellStyle name="Currency 3" xfId="9"/>
    <cellStyle name="Hyperlink" xfId="3" builtinId="8"/>
    <cellStyle name="Normal" xfId="0" builtinId="0"/>
    <cellStyle name="Normal 2" xfId="13"/>
    <cellStyle name="Normal 2 2" xfId="2"/>
    <cellStyle name="Normal 2 2 2" xfId="17"/>
    <cellStyle name="Normal 3" xfId="14"/>
    <cellStyle name="Normal 4" xfId="15"/>
    <cellStyle name="Normal 5" xfId="11"/>
    <cellStyle name="Normal 6" xfId="1"/>
    <cellStyle name="Normal_SB97T19" xfId="8"/>
    <cellStyle name="Normal_SB97T19 2" xfId="16"/>
    <cellStyle name="Normal_tab001" xfId="7"/>
    <cellStyle name="Normal_tab1_tab10" xfId="5"/>
    <cellStyle name="Normal_table 2" xfId="4"/>
    <cellStyle name="Normal_volume2000" xfId="6"/>
  </cellStyles>
  <dxfs count="16">
    <dxf>
      <fill>
        <patternFill>
          <bgColor indexed="40"/>
        </patternFill>
      </fill>
    </dxf>
    <dxf>
      <fill>
        <patternFill>
          <bgColor indexed="10"/>
        </patternFill>
      </fill>
    </dxf>
    <dxf>
      <fill>
        <patternFill>
          <bgColor indexed="40"/>
        </patternFill>
      </fill>
    </dxf>
    <dxf>
      <fill>
        <patternFill>
          <bgColor indexed="1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266701</xdr:colOff>
      <xdr:row>4</xdr:row>
      <xdr:rowOff>95250</xdr:rowOff>
    </xdr:to>
    <xdr:pic>
      <xdr:nvPicPr>
        <xdr:cNvPr id="2" name="Picture 1" descr="Department for Education"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323" b="20682"/>
        <a:stretch/>
      </xdr:blipFill>
      <xdr:spPr bwMode="auto">
        <a:xfrm>
          <a:off x="1" y="123825"/>
          <a:ext cx="1314450" cy="857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466725</xdr:colOff>
      <xdr:row>0</xdr:row>
      <xdr:rowOff>28575</xdr:rowOff>
    </xdr:from>
    <xdr:to>
      <xdr:col>11</xdr:col>
      <xdr:colOff>561975</xdr:colOff>
      <xdr:row>4</xdr:row>
      <xdr:rowOff>9525</xdr:rowOff>
    </xdr:to>
    <xdr:pic>
      <xdr:nvPicPr>
        <xdr:cNvPr id="3" name="Picture 2" descr="Print"/>
        <xdr:cNvPicPr>
          <a:picLocks noChangeAspect="1" noChangeArrowheads="1"/>
        </xdr:cNvPicPr>
      </xdr:nvPicPr>
      <xdr:blipFill rotWithShape="1">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13000" t="10000" r="13000" b="12000"/>
        <a:stretch/>
      </xdr:blipFill>
      <xdr:spPr bwMode="auto">
        <a:xfrm>
          <a:off x="7000875" y="219075"/>
          <a:ext cx="704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statistics-key-stage-2" TargetMode="External"/><Relationship Id="rId1" Type="http://schemas.openxmlformats.org/officeDocument/2006/relationships/hyperlink" Target="mailto:primary.attainment@education.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gov.uk/government/publications/send-code-of-practice-0-to-25" TargetMode="External"/><Relationship Id="rId1" Type="http://schemas.openxmlformats.org/officeDocument/2006/relationships/hyperlink" Target="https://www.gov.uk/government/publications/send-code-of-practice-0-to-25"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uploads/system/uploads/attachment_data/file/563176/Primary_school_accountability_in_2016_technical_gu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abSelected="1" workbookViewId="0">
      <selection activeCell="A7" sqref="A7"/>
    </sheetView>
  </sheetViews>
  <sheetFormatPr defaultColWidth="9.140625" defaultRowHeight="12.75" x14ac:dyDescent="0.2"/>
  <cols>
    <col min="1" max="1" width="15.7109375" style="2" customWidth="1"/>
    <col min="2" max="2" width="18.28515625" style="2" customWidth="1"/>
    <col min="3" max="16384" width="9.140625" style="2"/>
  </cols>
  <sheetData>
    <row r="1" spans="1:15" ht="15" customHeight="1" x14ac:dyDescent="0.35"/>
    <row r="2" spans="1:15" ht="15" customHeight="1" x14ac:dyDescent="0.35"/>
    <row r="3" spans="1:15" ht="15" customHeight="1" x14ac:dyDescent="0.35"/>
    <row r="4" spans="1:15" ht="15" customHeight="1" x14ac:dyDescent="0.35"/>
    <row r="5" spans="1:15" ht="15" customHeight="1" x14ac:dyDescent="0.35"/>
    <row r="6" spans="1:15" s="21" customFormat="1" ht="20.65" x14ac:dyDescent="0.6">
      <c r="A6" s="36" t="s">
        <v>526</v>
      </c>
    </row>
    <row r="7" spans="1:15" s="23" customFormat="1" ht="15" customHeight="1" x14ac:dyDescent="0.45">
      <c r="A7" s="22"/>
      <c r="B7" s="2"/>
      <c r="C7" s="21"/>
      <c r="D7" s="21"/>
      <c r="E7" s="21"/>
      <c r="F7" s="21"/>
      <c r="G7" s="21"/>
      <c r="H7" s="21"/>
      <c r="I7" s="21"/>
      <c r="J7" s="21"/>
      <c r="K7" s="21"/>
      <c r="L7" s="21"/>
      <c r="M7" s="21"/>
      <c r="N7" s="21"/>
      <c r="O7" s="21"/>
    </row>
    <row r="8" spans="1:15" s="23" customFormat="1" ht="15" customHeight="1" x14ac:dyDescent="0.45">
      <c r="A8" s="22" t="s">
        <v>2</v>
      </c>
      <c r="B8" s="24"/>
      <c r="C8" s="37"/>
      <c r="D8" s="37"/>
      <c r="E8" s="37"/>
      <c r="F8" s="37"/>
      <c r="G8" s="37"/>
      <c r="H8" s="37"/>
      <c r="I8" s="37"/>
      <c r="J8" s="37"/>
      <c r="K8" s="37"/>
      <c r="L8" s="37"/>
      <c r="M8" s="25"/>
      <c r="N8" s="25"/>
      <c r="O8" s="25"/>
    </row>
    <row r="9" spans="1:15" s="23" customFormat="1" ht="15" customHeight="1" x14ac:dyDescent="0.45">
      <c r="A9" s="38"/>
      <c r="B9" s="41"/>
      <c r="C9" s="41"/>
      <c r="D9" s="41"/>
      <c r="E9" s="41"/>
      <c r="F9" s="41"/>
      <c r="G9" s="41"/>
      <c r="H9" s="41"/>
      <c r="I9" s="41"/>
      <c r="J9" s="41"/>
      <c r="K9" s="41"/>
      <c r="L9" s="41"/>
      <c r="M9" s="26"/>
      <c r="N9" s="26"/>
      <c r="O9" s="26"/>
    </row>
    <row r="10" spans="1:15" s="23" customFormat="1" ht="15" customHeight="1" x14ac:dyDescent="0.45">
      <c r="A10" s="21" t="s">
        <v>9</v>
      </c>
      <c r="B10" s="41"/>
      <c r="C10" s="41"/>
      <c r="D10" s="41"/>
      <c r="E10" s="41"/>
      <c r="F10" s="41"/>
      <c r="G10" s="41"/>
      <c r="H10" s="41"/>
      <c r="I10" s="41"/>
      <c r="J10" s="41"/>
      <c r="K10" s="41"/>
      <c r="L10" s="41"/>
      <c r="M10" s="26"/>
      <c r="N10" s="26"/>
      <c r="O10" s="26"/>
    </row>
    <row r="11" spans="1:15" s="23" customFormat="1" ht="15" customHeight="1" x14ac:dyDescent="0.45">
      <c r="A11" s="38" t="s">
        <v>10</v>
      </c>
      <c r="B11" s="39" t="s">
        <v>353</v>
      </c>
      <c r="C11" s="39"/>
      <c r="D11" s="39"/>
      <c r="E11" s="39"/>
      <c r="F11" s="39"/>
      <c r="G11" s="39"/>
      <c r="H11" s="39"/>
      <c r="I11" s="39"/>
      <c r="J11" s="40"/>
      <c r="K11" s="40"/>
      <c r="L11" s="40"/>
      <c r="M11" s="4"/>
      <c r="N11" s="4"/>
      <c r="O11" s="4"/>
    </row>
    <row r="12" spans="1:15" s="23" customFormat="1" ht="15" customHeight="1" x14ac:dyDescent="0.45">
      <c r="A12" s="38" t="s">
        <v>11</v>
      </c>
      <c r="B12" s="39" t="s">
        <v>354</v>
      </c>
      <c r="C12" s="39"/>
      <c r="D12" s="39"/>
      <c r="E12" s="39"/>
      <c r="F12" s="39"/>
      <c r="G12" s="39"/>
      <c r="H12" s="39"/>
      <c r="I12" s="40"/>
      <c r="J12" s="40"/>
      <c r="K12" s="40"/>
      <c r="L12" s="40"/>
      <c r="M12" s="4"/>
      <c r="N12" s="4"/>
      <c r="O12" s="4"/>
    </row>
    <row r="13" spans="1:15" s="23" customFormat="1" ht="15" customHeight="1" x14ac:dyDescent="0.45">
      <c r="A13" s="38" t="s">
        <v>12</v>
      </c>
      <c r="B13" s="39" t="s">
        <v>373</v>
      </c>
      <c r="C13" s="39"/>
      <c r="D13" s="39"/>
      <c r="E13" s="39"/>
      <c r="F13" s="39"/>
      <c r="G13" s="39"/>
      <c r="H13" s="39"/>
      <c r="I13" s="39"/>
      <c r="J13" s="40"/>
      <c r="K13" s="40"/>
      <c r="L13" s="40"/>
      <c r="M13" s="4"/>
      <c r="N13" s="4"/>
      <c r="O13" s="4"/>
    </row>
    <row r="14" spans="1:15" s="23" customFormat="1" ht="15" customHeight="1" x14ac:dyDescent="0.45">
      <c r="A14" s="38" t="s">
        <v>437</v>
      </c>
      <c r="B14" s="110" t="s">
        <v>489</v>
      </c>
      <c r="C14" s="39"/>
      <c r="D14" s="39"/>
      <c r="E14" s="39"/>
      <c r="F14" s="39"/>
      <c r="G14" s="39"/>
      <c r="H14" s="39"/>
      <c r="I14" s="39"/>
      <c r="J14" s="40"/>
      <c r="K14" s="40"/>
      <c r="L14" s="40"/>
      <c r="M14" s="4"/>
      <c r="N14" s="4"/>
      <c r="O14" s="4"/>
    </row>
    <row r="15" spans="1:15" s="23" customFormat="1" ht="15" customHeight="1" x14ac:dyDescent="0.45">
      <c r="A15" s="38" t="s">
        <v>438</v>
      </c>
      <c r="B15" s="39" t="s">
        <v>440</v>
      </c>
      <c r="C15" s="39"/>
      <c r="D15" s="39"/>
      <c r="E15" s="39"/>
      <c r="F15" s="39"/>
      <c r="G15" s="39"/>
      <c r="H15" s="39"/>
      <c r="I15" s="39"/>
      <c r="J15" s="40"/>
      <c r="K15" s="40"/>
      <c r="L15" s="40"/>
      <c r="M15" s="4"/>
      <c r="N15" s="4"/>
      <c r="O15" s="4"/>
    </row>
    <row r="16" spans="1:15" s="23" customFormat="1" ht="15" customHeight="1" x14ac:dyDescent="0.45">
      <c r="A16" s="38" t="s">
        <v>439</v>
      </c>
      <c r="B16" s="152" t="s">
        <v>454</v>
      </c>
      <c r="C16" s="39"/>
      <c r="D16" s="39"/>
      <c r="E16" s="39"/>
      <c r="F16" s="39"/>
      <c r="G16" s="39"/>
      <c r="H16" s="39"/>
      <c r="I16" s="39"/>
      <c r="J16" s="40"/>
      <c r="K16" s="40"/>
      <c r="L16" s="40"/>
      <c r="M16" s="4"/>
      <c r="N16" s="4"/>
      <c r="O16" s="4"/>
    </row>
    <row r="17" spans="1:15" s="23" customFormat="1" ht="15" customHeight="1" x14ac:dyDescent="0.45">
      <c r="A17" s="38" t="s">
        <v>447</v>
      </c>
      <c r="B17" s="152" t="s">
        <v>451</v>
      </c>
      <c r="C17" s="39"/>
      <c r="D17" s="39"/>
      <c r="E17" s="39"/>
      <c r="F17" s="39"/>
      <c r="G17" s="39"/>
      <c r="H17" s="39"/>
      <c r="I17" s="39"/>
      <c r="J17" s="40"/>
      <c r="K17" s="40"/>
      <c r="L17" s="40"/>
      <c r="M17" s="4"/>
      <c r="N17" s="4"/>
      <c r="O17" s="4"/>
    </row>
    <row r="18" spans="1:15" s="23" customFormat="1" ht="15" customHeight="1" x14ac:dyDescent="0.45">
      <c r="A18" s="38" t="s">
        <v>448</v>
      </c>
      <c r="B18" s="152" t="s">
        <v>452</v>
      </c>
      <c r="C18" s="27"/>
      <c r="D18" s="27"/>
      <c r="E18" s="27"/>
      <c r="F18" s="27"/>
      <c r="G18" s="27"/>
      <c r="H18" s="27"/>
      <c r="I18" s="27"/>
      <c r="J18" s="27"/>
      <c r="K18" s="27"/>
      <c r="L18" s="27"/>
      <c r="M18" s="27"/>
      <c r="N18" s="27"/>
      <c r="O18" s="27"/>
    </row>
    <row r="19" spans="1:15" s="23" customFormat="1" ht="15" customHeight="1" x14ac:dyDescent="0.45">
      <c r="A19" s="38" t="s">
        <v>449</v>
      </c>
      <c r="B19" s="181" t="s">
        <v>474</v>
      </c>
      <c r="C19" s="27"/>
      <c r="D19" s="27"/>
      <c r="E19" s="27"/>
      <c r="F19" s="27"/>
      <c r="G19" s="27"/>
      <c r="H19" s="27"/>
      <c r="I19" s="27"/>
      <c r="J19" s="27"/>
      <c r="K19" s="27"/>
      <c r="L19" s="27"/>
      <c r="M19" s="27"/>
      <c r="N19" s="27"/>
      <c r="O19" s="27"/>
    </row>
    <row r="20" spans="1:15" s="23" customFormat="1" ht="15" customHeight="1" x14ac:dyDescent="0.45">
      <c r="A20" s="38" t="s">
        <v>450</v>
      </c>
      <c r="B20" s="152" t="s">
        <v>453</v>
      </c>
      <c r="C20" s="27"/>
      <c r="D20" s="27"/>
      <c r="E20" s="27"/>
      <c r="F20" s="27"/>
      <c r="G20" s="27"/>
      <c r="H20" s="27"/>
      <c r="I20" s="27"/>
      <c r="J20" s="27"/>
      <c r="K20" s="27"/>
      <c r="L20" s="27"/>
      <c r="M20" s="27"/>
      <c r="N20" s="27"/>
      <c r="O20" s="27"/>
    </row>
    <row r="21" spans="1:15" s="23" customFormat="1" ht="15" customHeight="1" x14ac:dyDescent="0.45">
      <c r="A21" s="27"/>
      <c r="B21" s="27"/>
      <c r="C21" s="27"/>
      <c r="D21" s="27"/>
      <c r="E21" s="27"/>
      <c r="F21" s="27"/>
      <c r="G21" s="27"/>
      <c r="H21" s="27"/>
      <c r="I21" s="27"/>
      <c r="J21" s="27"/>
      <c r="K21" s="27"/>
      <c r="L21" s="27"/>
      <c r="M21" s="27"/>
      <c r="N21" s="27"/>
      <c r="O21" s="27"/>
    </row>
    <row r="22" spans="1:15" ht="15" customHeight="1" x14ac:dyDescent="0.35">
      <c r="A22" s="42" t="s">
        <v>524</v>
      </c>
    </row>
    <row r="23" spans="1:15" ht="15" customHeight="1" x14ac:dyDescent="0.35">
      <c r="A23" s="42"/>
    </row>
    <row r="24" spans="1:15" ht="15" customHeight="1" x14ac:dyDescent="0.4">
      <c r="A24" s="1" t="s">
        <v>3</v>
      </c>
    </row>
    <row r="25" spans="1:15" ht="15" customHeight="1" x14ac:dyDescent="0.35">
      <c r="A25" s="43" t="s">
        <v>4</v>
      </c>
      <c r="B25" s="44" t="s">
        <v>426</v>
      </c>
      <c r="C25" s="3"/>
      <c r="D25" s="3"/>
      <c r="E25" s="3"/>
      <c r="F25" s="3"/>
      <c r="G25" s="3"/>
    </row>
    <row r="26" spans="1:15" ht="15" customHeight="1" x14ac:dyDescent="0.35">
      <c r="A26" s="43" t="s">
        <v>5</v>
      </c>
      <c r="B26" s="44" t="s">
        <v>427</v>
      </c>
      <c r="C26" s="3"/>
      <c r="D26" s="3"/>
      <c r="E26" s="3"/>
      <c r="F26" s="3"/>
      <c r="G26" s="3"/>
    </row>
    <row r="27" spans="1:15" ht="15" customHeight="1" x14ac:dyDescent="0.35">
      <c r="A27" s="43" t="s">
        <v>6</v>
      </c>
      <c r="B27" s="322" t="s">
        <v>580</v>
      </c>
      <c r="C27" s="322"/>
      <c r="D27" s="322"/>
      <c r="E27" s="322"/>
      <c r="F27" s="3"/>
      <c r="G27" s="3"/>
    </row>
    <row r="28" spans="1:15" ht="15" customHeight="1" x14ac:dyDescent="0.35">
      <c r="A28" s="44" t="s">
        <v>7</v>
      </c>
      <c r="B28" s="323" t="s">
        <v>8</v>
      </c>
      <c r="C28" s="323"/>
      <c r="D28" s="323"/>
      <c r="E28" s="323"/>
      <c r="F28" s="323"/>
      <c r="G28" s="323"/>
    </row>
    <row r="29" spans="1:15" ht="15" customHeight="1" x14ac:dyDescent="0.35">
      <c r="A29" s="44" t="s">
        <v>347</v>
      </c>
      <c r="B29" s="101">
        <v>42614</v>
      </c>
    </row>
    <row r="30" spans="1:15" ht="15" customHeight="1" x14ac:dyDescent="0.35">
      <c r="A30" s="44"/>
      <c r="B30" s="100"/>
    </row>
    <row r="31" spans="1:15" ht="15" customHeight="1" x14ac:dyDescent="0.2">
      <c r="A31" s="44" t="s">
        <v>346</v>
      </c>
    </row>
    <row r="32" spans="1:15"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sheetData>
  <mergeCells count="2">
    <mergeCell ref="B27:E27"/>
    <mergeCell ref="B28:G28"/>
  </mergeCells>
  <hyperlinks>
    <hyperlink ref="A11" location="'Table L1'!A1" display="Table L1"/>
    <hyperlink ref="A12" location="'Table L2'!A1" display="Table L2"/>
    <hyperlink ref="A13" location="'Table L3'!A1" display="Table L3"/>
    <hyperlink ref="B27" r:id="rId1"/>
    <hyperlink ref="B28" r:id="rId2"/>
    <hyperlink ref="B13" location="'Table 5b'!A1" display="Achievement at level 4 or above in reading test, writing TA and mathematics test in academies by length of time open, 2012-2014"/>
    <hyperlink ref="B11" location="'Table 4'!A1" display="Expected progression between key stage 1 and key stage 2 by gender, 2009-2014"/>
    <hyperlink ref="B11:I11" location="'Table L1'!A1" display="Attainment of pupils at the end of key stage 2 by local authority, region and gender, 2016"/>
    <hyperlink ref="B12:H12" location="'Table L2'!A1" display="Attainment of pupils in key stage 2 test by local authority and region"/>
    <hyperlink ref="B13:I13" location="'Table L3'!A1" display="Attainment of pupils in key stage 2 teacher assessment by local authority and region"/>
    <hyperlink ref="A14:A15" location="'Table L3'!A1" display="Table L3"/>
    <hyperlink ref="B14" location="'Table L4'!A1" display="Percentage of pupils making expected progress between key stage 1 and key stage 2 by subject, local authority and region"/>
    <hyperlink ref="B15" location="'Table L5'!A1" display="Number of schools not reaching the floor standard by local authority (LA) and region"/>
    <hyperlink ref="A14" location="'Table L4'!A1" display="Table L4"/>
    <hyperlink ref="A15" location="'Table L5'!A1" display="Table L5"/>
    <hyperlink ref="B16" location="'Table L6'!A1" display="Attainment of pupils at key stage 2 by disadvantaged pupils and local authority"/>
    <hyperlink ref="B17" location="'Table L7'!A1" display="Attainment of pupils at key stage 2 by free school meal eligibility and local authority"/>
    <hyperlink ref="B18" location="'Table L8'!A1" display="Attainment of pupils at key stage 2 by SEN provision and local authority"/>
    <hyperlink ref="B20" location="'Table L10'!A1" display="Attainment of pupils at key stage 2 by first language and local authority"/>
    <hyperlink ref="A16" location="'Table L6'!A1" display="Table L6"/>
    <hyperlink ref="A17" location="'Table L7'!A1" display="Table L7"/>
    <hyperlink ref="A18" location="'Table L8'!A1" display="Table L8"/>
    <hyperlink ref="A20" location="'Table L10'!A1" display="Table L10"/>
    <hyperlink ref="B19" location="'Table L9'!A1" display="Attainment of pupils at key stage 2 by ethnicity and local authority"/>
    <hyperlink ref="A19" location="'Table L9'!A1" display="Table L9"/>
  </hyperlinks>
  <pageMargins left="0.78740157480314965" right="0.78740157480314965" top="0.78740157480314965" bottom="0.78740157480314965" header="0.31496062992125984" footer="0.31496062992125984"/>
  <pageSetup paperSize="9" scale="84"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83"/>
  <sheetViews>
    <sheetView workbookViewId="0">
      <pane ySplit="7" topLeftCell="A8" activePane="bottomLeft" state="frozen"/>
      <selection pane="bottomLeft"/>
    </sheetView>
  </sheetViews>
  <sheetFormatPr defaultColWidth="9.140625" defaultRowHeight="11.25" x14ac:dyDescent="0.2"/>
  <cols>
    <col min="1" max="1" width="9.7109375" style="111" customWidth="1"/>
    <col min="2" max="2" width="19.7109375" style="134" bestFit="1" customWidth="1"/>
    <col min="3" max="3" width="22.140625" style="118" bestFit="1" customWidth="1"/>
    <col min="4" max="5" width="17.7109375" style="111" customWidth="1"/>
    <col min="6" max="6" width="2.7109375" style="111" customWidth="1"/>
    <col min="7" max="8" width="17.7109375" style="111" customWidth="1"/>
    <col min="9" max="9" width="2.7109375" style="111" customWidth="1"/>
    <col min="10" max="11" width="17.7109375" style="111" customWidth="1"/>
    <col min="12" max="13" width="4" style="111" customWidth="1"/>
    <col min="14" max="14" width="4" style="111" hidden="1" customWidth="1"/>
    <col min="15" max="15" width="9.140625" style="111" hidden="1" customWidth="1"/>
    <col min="16" max="16" width="9.140625" style="111" customWidth="1"/>
    <col min="17" max="20" width="9.140625" style="111"/>
    <col min="21" max="22" width="9.140625" style="111" customWidth="1"/>
    <col min="23" max="16384" width="9.140625" style="111"/>
  </cols>
  <sheetData>
    <row r="1" spans="1:15" s="256" customFormat="1" ht="15" customHeight="1" x14ac:dyDescent="0.3">
      <c r="A1" s="253" t="s">
        <v>519</v>
      </c>
      <c r="B1" s="254"/>
      <c r="C1" s="255"/>
      <c r="O1" s="293" t="s">
        <v>13</v>
      </c>
    </row>
    <row r="2" spans="1:15" s="256" customFormat="1" ht="15" customHeight="1" thickBot="1" x14ac:dyDescent="0.35">
      <c r="A2" s="257" t="s">
        <v>456</v>
      </c>
      <c r="B2" s="254"/>
      <c r="C2" s="255"/>
      <c r="O2" s="293" t="s">
        <v>16</v>
      </c>
    </row>
    <row r="3" spans="1:15" s="256" customFormat="1" ht="15" customHeight="1" thickBot="1" x14ac:dyDescent="0.35">
      <c r="A3" s="258" t="s">
        <v>464</v>
      </c>
      <c r="B3" s="254"/>
      <c r="C3" s="259"/>
      <c r="H3" s="352" t="s">
        <v>336</v>
      </c>
      <c r="I3" s="353"/>
      <c r="J3" s="353"/>
      <c r="K3" s="354"/>
      <c r="O3" s="293" t="s">
        <v>15</v>
      </c>
    </row>
    <row r="4" spans="1:15" ht="17.25" customHeight="1" thickBot="1" x14ac:dyDescent="0.45">
      <c r="D4" s="205"/>
      <c r="H4" s="57" t="s">
        <v>498</v>
      </c>
      <c r="I4" s="355" t="s">
        <v>493</v>
      </c>
      <c r="J4" s="356"/>
      <c r="K4" s="357"/>
      <c r="O4" s="293" t="s">
        <v>14</v>
      </c>
    </row>
    <row r="5" spans="1:15" ht="15.75" customHeight="1" x14ac:dyDescent="0.3">
      <c r="A5" s="11"/>
      <c r="B5" s="11"/>
      <c r="C5" s="11"/>
      <c r="O5" s="293" t="s">
        <v>493</v>
      </c>
    </row>
    <row r="6" spans="1:15" ht="25.5" customHeight="1" x14ac:dyDescent="0.2">
      <c r="A6" s="329" t="s">
        <v>362</v>
      </c>
      <c r="B6" s="185"/>
      <c r="C6" s="19"/>
      <c r="D6" s="359" t="s">
        <v>490</v>
      </c>
      <c r="E6" s="359"/>
      <c r="F6" s="360"/>
      <c r="G6" s="359" t="s">
        <v>491</v>
      </c>
      <c r="H6" s="359"/>
      <c r="I6" s="217"/>
      <c r="J6" s="359" t="s">
        <v>441</v>
      </c>
      <c r="K6" s="359"/>
      <c r="O6" s="293"/>
    </row>
    <row r="7" spans="1:15" ht="46.5" customHeight="1" x14ac:dyDescent="0.2">
      <c r="A7" s="330"/>
      <c r="B7" s="186"/>
      <c r="C7" s="10"/>
      <c r="D7" s="237" t="s">
        <v>430</v>
      </c>
      <c r="E7" s="237" t="s">
        <v>348</v>
      </c>
      <c r="F7" s="361"/>
      <c r="G7" s="237" t="s">
        <v>430</v>
      </c>
      <c r="H7" s="237" t="s">
        <v>348</v>
      </c>
      <c r="I7" s="218"/>
      <c r="J7" s="237" t="s">
        <v>430</v>
      </c>
      <c r="K7" s="237" t="s">
        <v>348</v>
      </c>
      <c r="O7" s="293"/>
    </row>
    <row r="8" spans="1:15" s="145" customFormat="1" ht="15" customHeight="1" x14ac:dyDescent="0.3">
      <c r="A8" s="219" t="s">
        <v>18</v>
      </c>
      <c r="B8" s="331" t="s">
        <v>436</v>
      </c>
      <c r="C8" s="331"/>
      <c r="D8" s="298">
        <f ca="1">VLOOKUP(TRIM($B8),INDIRECT($O$9),14+$O$10,FALSE)</f>
        <v>186170</v>
      </c>
      <c r="E8" s="298">
        <f ca="1">VLOOKUP(TRIM($B8),INDIRECT($O$9),13+$O$10,FALSE)</f>
        <v>39</v>
      </c>
      <c r="F8" s="294"/>
      <c r="G8" s="298">
        <f ca="1">VLOOKUP(TRIM($B8),INDIRECT($O$9),4+$O$10,FALSE)</f>
        <v>394888</v>
      </c>
      <c r="H8" s="298">
        <f ca="1">VLOOKUP(TRIM($B8),INDIRECT($O$9),3+$O$10,FALSE)</f>
        <v>61</v>
      </c>
      <c r="I8" s="294"/>
      <c r="J8" s="298">
        <f ca="1">VLOOKUP(TRIM($B8),INDIRECT($O$9),24+$O$10,FALSE)</f>
        <v>581058</v>
      </c>
      <c r="K8" s="298">
        <f ca="1">VLOOKUP(TRIM($B8),INDIRECT($O$9),23+$O$10,FALSE)</f>
        <v>54</v>
      </c>
      <c r="O8" s="294"/>
    </row>
    <row r="9" spans="1:15" ht="15" customHeight="1" x14ac:dyDescent="0.3">
      <c r="A9" s="220"/>
      <c r="B9" s="332"/>
      <c r="C9" s="332"/>
      <c r="D9" s="299"/>
      <c r="E9" s="300"/>
      <c r="F9" s="293"/>
      <c r="G9" s="299"/>
      <c r="H9" s="300"/>
      <c r="I9" s="293"/>
      <c r="J9" s="299"/>
      <c r="K9" s="300"/>
      <c r="O9" s="295" t="s">
        <v>546</v>
      </c>
    </row>
    <row r="10" spans="1:15" ht="15" customHeight="1" x14ac:dyDescent="0.3">
      <c r="A10" s="219" t="s">
        <v>19</v>
      </c>
      <c r="B10" s="362" t="s">
        <v>20</v>
      </c>
      <c r="C10" s="362"/>
      <c r="D10" s="298">
        <f t="shared" ref="D10:D20" ca="1" si="0">VLOOKUP(TRIM($B10),INDIRECT($O$9),14+$O$10,FALSE)</f>
        <v>10720</v>
      </c>
      <c r="E10" s="298">
        <f t="shared" ref="E10:E20" ca="1" si="1">VLOOKUP(TRIM($B10),INDIRECT($O$9),13+$O$10,FALSE)</f>
        <v>43</v>
      </c>
      <c r="F10" s="294"/>
      <c r="G10" s="298">
        <f t="shared" ref="G10:G20" ca="1" si="2">VLOOKUP(TRIM($B10),INDIRECT($O$9),4+$O$10,FALSE)</f>
        <v>17150</v>
      </c>
      <c r="H10" s="298">
        <f t="shared" ref="H10:H20" ca="1" si="3">VLOOKUP(TRIM($B10),INDIRECT($O$9),3+$O$10,FALSE)</f>
        <v>66</v>
      </c>
      <c r="I10" s="294"/>
      <c r="J10" s="298">
        <f t="shared" ref="J10:J20" ca="1" si="4">VLOOKUP(TRIM($B10),INDIRECT($O$9),24+$O$10,FALSE)</f>
        <v>27870</v>
      </c>
      <c r="K10" s="298">
        <f t="shared" ref="K10:K20" ca="1" si="5">VLOOKUP(TRIM($B10),INDIRECT($O$9),23+$O$10,FALSE)</f>
        <v>57</v>
      </c>
      <c r="O10" s="297">
        <f>IF(I4="Reading",0,IF(I4="Writing",2,IF(I4="Mathematics",4,IF(I4="Grammar, punctuation and spelling",6,IF(I4="Reading, writing and mathematics",8)))))</f>
        <v>8</v>
      </c>
    </row>
    <row r="11" spans="1:15" ht="15" customHeight="1" x14ac:dyDescent="0.3">
      <c r="A11" s="219" t="s">
        <v>43</v>
      </c>
      <c r="B11" s="362" t="s">
        <v>44</v>
      </c>
      <c r="C11" s="362"/>
      <c r="D11" s="298">
        <f t="shared" ca="1" si="0"/>
        <v>27740</v>
      </c>
      <c r="E11" s="298">
        <f t="shared" ca="1" si="1"/>
        <v>39</v>
      </c>
      <c r="F11" s="294"/>
      <c r="G11" s="298">
        <f t="shared" ca="1" si="2"/>
        <v>52560</v>
      </c>
      <c r="H11" s="298">
        <f t="shared" ca="1" si="3"/>
        <v>61</v>
      </c>
      <c r="I11" s="294"/>
      <c r="J11" s="298">
        <f t="shared" ca="1" si="4"/>
        <v>80300</v>
      </c>
      <c r="K11" s="298">
        <f t="shared" ca="1" si="5"/>
        <v>53</v>
      </c>
    </row>
    <row r="12" spans="1:15" ht="15" customHeight="1" x14ac:dyDescent="0.3">
      <c r="A12" s="219" t="s">
        <v>90</v>
      </c>
      <c r="B12" s="362" t="s">
        <v>492</v>
      </c>
      <c r="C12" s="362"/>
      <c r="D12" s="298">
        <f t="shared" ca="1" si="0"/>
        <v>20420</v>
      </c>
      <c r="E12" s="298">
        <f t="shared" ca="1" si="1"/>
        <v>35</v>
      </c>
      <c r="F12" s="294"/>
      <c r="G12" s="298">
        <f t="shared" ca="1" si="2"/>
        <v>39150</v>
      </c>
      <c r="H12" s="298">
        <f t="shared" ca="1" si="3"/>
        <v>58</v>
      </c>
      <c r="I12" s="294"/>
      <c r="J12" s="298">
        <f t="shared" ca="1" si="4"/>
        <v>59570</v>
      </c>
      <c r="K12" s="298">
        <f t="shared" ca="1" si="5"/>
        <v>50</v>
      </c>
    </row>
    <row r="13" spans="1:15" ht="15" customHeight="1" x14ac:dyDescent="0.3">
      <c r="A13" s="219" t="s">
        <v>121</v>
      </c>
      <c r="B13" s="362" t="s">
        <v>122</v>
      </c>
      <c r="C13" s="362"/>
      <c r="D13" s="298">
        <f t="shared" ca="1" si="0"/>
        <v>14790</v>
      </c>
      <c r="E13" s="298">
        <f t="shared" ca="1" si="1"/>
        <v>37</v>
      </c>
      <c r="F13" s="294"/>
      <c r="G13" s="298">
        <f t="shared" ca="1" si="2"/>
        <v>34990</v>
      </c>
      <c r="H13" s="298">
        <f t="shared" ca="1" si="3"/>
        <v>58</v>
      </c>
      <c r="I13" s="294"/>
      <c r="J13" s="298">
        <f t="shared" ca="1" si="4"/>
        <v>49770</v>
      </c>
      <c r="K13" s="298">
        <f t="shared" ca="1" si="5"/>
        <v>52</v>
      </c>
    </row>
    <row r="14" spans="1:15" ht="15" customHeight="1" x14ac:dyDescent="0.3">
      <c r="A14" s="219" t="s">
        <v>338</v>
      </c>
      <c r="B14" s="362" t="s">
        <v>339</v>
      </c>
      <c r="C14" s="362"/>
      <c r="D14" s="298">
        <f t="shared" ca="1" si="0"/>
        <v>23350</v>
      </c>
      <c r="E14" s="298">
        <f t="shared" ca="1" si="1"/>
        <v>37</v>
      </c>
      <c r="F14" s="294"/>
      <c r="G14" s="298">
        <f t="shared" ca="1" si="2"/>
        <v>42080</v>
      </c>
      <c r="H14" s="298">
        <f t="shared" ca="1" si="3"/>
        <v>58</v>
      </c>
      <c r="I14" s="294"/>
      <c r="J14" s="298">
        <f t="shared" ca="1" si="4"/>
        <v>65430</v>
      </c>
      <c r="K14" s="298">
        <f t="shared" ca="1" si="5"/>
        <v>51</v>
      </c>
    </row>
    <row r="15" spans="1:15" ht="15" customHeight="1" x14ac:dyDescent="0.3">
      <c r="A15" s="219" t="s">
        <v>340</v>
      </c>
      <c r="B15" s="362" t="s">
        <v>341</v>
      </c>
      <c r="C15" s="362"/>
      <c r="D15" s="298">
        <f t="shared" ca="1" si="0"/>
        <v>17090</v>
      </c>
      <c r="E15" s="298">
        <f t="shared" ca="1" si="1"/>
        <v>36</v>
      </c>
      <c r="F15" s="294"/>
      <c r="G15" s="298">
        <f t="shared" ca="1" si="2"/>
        <v>47440</v>
      </c>
      <c r="H15" s="298">
        <f t="shared" ca="1" si="3"/>
        <v>59</v>
      </c>
      <c r="I15" s="294"/>
      <c r="J15" s="298">
        <f t="shared" ca="1" si="4"/>
        <v>64530</v>
      </c>
      <c r="K15" s="298">
        <f t="shared" ca="1" si="5"/>
        <v>53</v>
      </c>
    </row>
    <row r="16" spans="1:15" ht="15" customHeight="1" x14ac:dyDescent="0.3">
      <c r="A16" s="219" t="s">
        <v>190</v>
      </c>
      <c r="B16" s="363" t="s">
        <v>191</v>
      </c>
      <c r="C16" s="363"/>
      <c r="D16" s="298">
        <f t="shared" ca="1" si="0"/>
        <v>35430</v>
      </c>
      <c r="E16" s="298">
        <f t="shared" ca="1" si="1"/>
        <v>49</v>
      </c>
      <c r="F16" s="294"/>
      <c r="G16" s="298">
        <f t="shared" ca="1" si="2"/>
        <v>53020</v>
      </c>
      <c r="H16" s="298">
        <f t="shared" ca="1" si="3"/>
        <v>66</v>
      </c>
      <c r="I16" s="294"/>
      <c r="J16" s="298">
        <f t="shared" ca="1" si="4"/>
        <v>88450</v>
      </c>
      <c r="K16" s="298">
        <f t="shared" ca="1" si="5"/>
        <v>59</v>
      </c>
    </row>
    <row r="17" spans="1:11" ht="15" customHeight="1" x14ac:dyDescent="0.3">
      <c r="A17" s="220" t="s">
        <v>192</v>
      </c>
      <c r="B17" s="335" t="s">
        <v>193</v>
      </c>
      <c r="C17" s="335"/>
      <c r="D17" s="298">
        <f t="shared" ca="1" si="0"/>
        <v>16120</v>
      </c>
      <c r="E17" s="298">
        <f t="shared" ca="1" si="1"/>
        <v>52</v>
      </c>
      <c r="F17" s="294"/>
      <c r="G17" s="298">
        <f t="shared" ca="1" si="2"/>
        <v>14680</v>
      </c>
      <c r="H17" s="298">
        <f t="shared" ca="1" si="3"/>
        <v>69</v>
      </c>
      <c r="I17" s="294"/>
      <c r="J17" s="298">
        <f t="shared" ca="1" si="4"/>
        <v>30800</v>
      </c>
      <c r="K17" s="298">
        <f t="shared" ca="1" si="5"/>
        <v>60</v>
      </c>
    </row>
    <row r="18" spans="1:11" ht="15" customHeight="1" x14ac:dyDescent="0.3">
      <c r="A18" s="220" t="s">
        <v>221</v>
      </c>
      <c r="B18" s="335" t="s">
        <v>222</v>
      </c>
      <c r="C18" s="335"/>
      <c r="D18" s="298">
        <f t="shared" ca="1" si="0"/>
        <v>19310</v>
      </c>
      <c r="E18" s="298">
        <f t="shared" ca="1" si="1"/>
        <v>46</v>
      </c>
      <c r="F18" s="294"/>
      <c r="G18" s="298">
        <f t="shared" ca="1" si="2"/>
        <v>38350</v>
      </c>
      <c r="H18" s="298">
        <f t="shared" ca="1" si="3"/>
        <v>65</v>
      </c>
      <c r="I18" s="294"/>
      <c r="J18" s="298">
        <f t="shared" ca="1" si="4"/>
        <v>57660</v>
      </c>
      <c r="K18" s="298">
        <f t="shared" ca="1" si="5"/>
        <v>59</v>
      </c>
    </row>
    <row r="19" spans="1:11" ht="15" customHeight="1" x14ac:dyDescent="0.3">
      <c r="A19" s="219" t="s">
        <v>261</v>
      </c>
      <c r="B19" s="362" t="s">
        <v>262</v>
      </c>
      <c r="C19" s="362"/>
      <c r="D19" s="298">
        <f t="shared" ca="1" si="0"/>
        <v>22210</v>
      </c>
      <c r="E19" s="298">
        <f t="shared" ca="1" si="1"/>
        <v>37</v>
      </c>
      <c r="F19" s="294"/>
      <c r="G19" s="298">
        <f t="shared" ca="1" si="2"/>
        <v>68670</v>
      </c>
      <c r="H19" s="298">
        <f t="shared" ca="1" si="3"/>
        <v>61</v>
      </c>
      <c r="I19" s="294"/>
      <c r="J19" s="298">
        <f t="shared" ca="1" si="4"/>
        <v>90880</v>
      </c>
      <c r="K19" s="298">
        <f t="shared" ca="1" si="5"/>
        <v>55</v>
      </c>
    </row>
    <row r="20" spans="1:11" ht="15" customHeight="1" x14ac:dyDescent="0.3">
      <c r="A20" s="219" t="s">
        <v>300</v>
      </c>
      <c r="B20" s="362" t="s">
        <v>301</v>
      </c>
      <c r="C20" s="362"/>
      <c r="D20" s="298">
        <f t="shared" ca="1" si="0"/>
        <v>14430</v>
      </c>
      <c r="E20" s="298">
        <f t="shared" ca="1" si="1"/>
        <v>36</v>
      </c>
      <c r="F20" s="294"/>
      <c r="G20" s="298">
        <f t="shared" ca="1" si="2"/>
        <v>39840</v>
      </c>
      <c r="H20" s="298">
        <f t="shared" ca="1" si="3"/>
        <v>59</v>
      </c>
      <c r="I20" s="294"/>
      <c r="J20" s="298">
        <f t="shared" ca="1" si="4"/>
        <v>54270</v>
      </c>
      <c r="K20" s="298">
        <f t="shared" ca="1" si="5"/>
        <v>52</v>
      </c>
    </row>
    <row r="21" spans="1:11" ht="15" customHeight="1" x14ac:dyDescent="0.3">
      <c r="A21" s="219"/>
      <c r="B21" s="219"/>
      <c r="C21" s="221"/>
      <c r="D21" s="299"/>
      <c r="E21" s="300"/>
      <c r="F21" s="293"/>
      <c r="G21" s="299"/>
      <c r="H21" s="300"/>
      <c r="I21" s="293"/>
      <c r="J21" s="299"/>
      <c r="K21" s="300"/>
    </row>
    <row r="22" spans="1:11" s="145" customFormat="1" ht="15" customHeight="1" x14ac:dyDescent="0.3">
      <c r="A22" s="222" t="s">
        <v>21</v>
      </c>
      <c r="B22" s="223" t="s">
        <v>20</v>
      </c>
      <c r="C22" s="50" t="s">
        <v>22</v>
      </c>
      <c r="D22" s="301">
        <f ca="1">VLOOKUP(TRIM($C22),INDIRECT($O$9),14+$O$10,FALSE)</f>
        <v>2030</v>
      </c>
      <c r="E22" s="301">
        <f ca="1">VLOOKUP(TRIM($C22),INDIRECT($O$9),13+$O$10,FALSE)</f>
        <v>45</v>
      </c>
      <c r="F22" s="293"/>
      <c r="G22" s="301">
        <f ca="1">VLOOKUP(TRIM($C22),INDIRECT($O$9),4+$O$10,FALSE)</f>
        <v>3340</v>
      </c>
      <c r="H22" s="301">
        <f ca="1">VLOOKUP(TRIM($C22),INDIRECT($O$9),3+$O$10,FALSE)</f>
        <v>68</v>
      </c>
      <c r="I22" s="293"/>
      <c r="J22" s="301">
        <f ca="1">VLOOKUP(TRIM($C22),INDIRECT($O$9),24+$O$10,FALSE)</f>
        <v>5370</v>
      </c>
      <c r="K22" s="301">
        <f ca="1">VLOOKUP(TRIM($C22),INDIRECT($O$9),23+$O$10,FALSE)</f>
        <v>59</v>
      </c>
    </row>
    <row r="23" spans="1:11" ht="15" customHeight="1" x14ac:dyDescent="0.3">
      <c r="A23" s="222" t="s">
        <v>23</v>
      </c>
      <c r="B23" s="223" t="s">
        <v>20</v>
      </c>
      <c r="C23" s="50" t="s">
        <v>24</v>
      </c>
      <c r="D23" s="301">
        <f t="shared" ref="D23:D86" ca="1" si="6">VLOOKUP(TRIM($C23),INDIRECT($O$9),14+$O$10,FALSE)</f>
        <v>456</v>
      </c>
      <c r="E23" s="301">
        <f t="shared" ref="E23:E86" ca="1" si="7">VLOOKUP(TRIM($C23),INDIRECT($O$9),13+$O$10,FALSE)</f>
        <v>40</v>
      </c>
      <c r="F23" s="293"/>
      <c r="G23" s="301">
        <f t="shared" ref="G23:G86" ca="1" si="8">VLOOKUP(TRIM($C23),INDIRECT($O$9),4+$O$10,FALSE)</f>
        <v>773</v>
      </c>
      <c r="H23" s="301">
        <f t="shared" ref="H23:H86" ca="1" si="9">VLOOKUP(TRIM($C23),INDIRECT($O$9),3+$O$10,FALSE)</f>
        <v>66</v>
      </c>
      <c r="I23" s="293"/>
      <c r="J23" s="301">
        <f t="shared" ref="J23:J86" ca="1" si="10">VLOOKUP(TRIM($C23),INDIRECT($O$9),24+$O$10,FALSE)</f>
        <v>1229</v>
      </c>
      <c r="K23" s="301">
        <f t="shared" ref="K23:K86" ca="1" si="11">VLOOKUP(TRIM($C23),INDIRECT($O$9),23+$O$10,FALSE)</f>
        <v>56</v>
      </c>
    </row>
    <row r="24" spans="1:11" ht="15" customHeight="1" x14ac:dyDescent="0.3">
      <c r="A24" s="222" t="s">
        <v>378</v>
      </c>
      <c r="B24" s="223" t="s">
        <v>20</v>
      </c>
      <c r="C24" s="50" t="s">
        <v>25</v>
      </c>
      <c r="D24" s="301">
        <f t="shared" ca="1" si="6"/>
        <v>712</v>
      </c>
      <c r="E24" s="301">
        <f t="shared" ca="1" si="7"/>
        <v>49</v>
      </c>
      <c r="F24" s="293"/>
      <c r="G24" s="301">
        <f t="shared" ca="1" si="8"/>
        <v>1264</v>
      </c>
      <c r="H24" s="301">
        <f t="shared" ca="1" si="9"/>
        <v>69</v>
      </c>
      <c r="I24" s="293"/>
      <c r="J24" s="301">
        <f t="shared" ca="1" si="10"/>
        <v>1976</v>
      </c>
      <c r="K24" s="301">
        <f t="shared" ca="1" si="11"/>
        <v>61</v>
      </c>
    </row>
    <row r="25" spans="1:11" ht="15" customHeight="1" x14ac:dyDescent="0.3">
      <c r="A25" s="222" t="s">
        <v>26</v>
      </c>
      <c r="B25" s="223" t="s">
        <v>20</v>
      </c>
      <c r="C25" s="50" t="s">
        <v>27</v>
      </c>
      <c r="D25" s="301">
        <f t="shared" ca="1" si="6"/>
        <v>501</v>
      </c>
      <c r="E25" s="301">
        <f t="shared" ca="1" si="7"/>
        <v>40</v>
      </c>
      <c r="F25" s="293"/>
      <c r="G25" s="301">
        <f t="shared" ca="1" si="8"/>
        <v>593</v>
      </c>
      <c r="H25" s="301">
        <f t="shared" ca="1" si="9"/>
        <v>65</v>
      </c>
      <c r="I25" s="293"/>
      <c r="J25" s="301">
        <f t="shared" ca="1" si="10"/>
        <v>1094</v>
      </c>
      <c r="K25" s="301">
        <f t="shared" ca="1" si="11"/>
        <v>53</v>
      </c>
    </row>
    <row r="26" spans="1:11" ht="15" customHeight="1" x14ac:dyDescent="0.3">
      <c r="A26" s="222" t="s">
        <v>28</v>
      </c>
      <c r="B26" s="223" t="s">
        <v>20</v>
      </c>
      <c r="C26" s="50" t="s">
        <v>29</v>
      </c>
      <c r="D26" s="301">
        <f t="shared" ca="1" si="6"/>
        <v>870</v>
      </c>
      <c r="E26" s="301">
        <f t="shared" ca="1" si="7"/>
        <v>39</v>
      </c>
      <c r="F26" s="293"/>
      <c r="G26" s="301">
        <f t="shared" ca="1" si="8"/>
        <v>871</v>
      </c>
      <c r="H26" s="301">
        <f t="shared" ca="1" si="9"/>
        <v>60</v>
      </c>
      <c r="I26" s="293"/>
      <c r="J26" s="301">
        <f t="shared" ca="1" si="10"/>
        <v>1741</v>
      </c>
      <c r="K26" s="301">
        <f t="shared" ca="1" si="11"/>
        <v>49</v>
      </c>
    </row>
    <row r="27" spans="1:11" ht="15" customHeight="1" x14ac:dyDescent="0.3">
      <c r="A27" s="222" t="s">
        <v>30</v>
      </c>
      <c r="B27" s="223" t="s">
        <v>20</v>
      </c>
      <c r="C27" s="50" t="s">
        <v>31</v>
      </c>
      <c r="D27" s="301">
        <f t="shared" ca="1" si="6"/>
        <v>1142</v>
      </c>
      <c r="E27" s="301">
        <f t="shared" ca="1" si="7"/>
        <v>43</v>
      </c>
      <c r="F27" s="293"/>
      <c r="G27" s="301">
        <f t="shared" ca="1" si="8"/>
        <v>1445</v>
      </c>
      <c r="H27" s="301">
        <f t="shared" ca="1" si="9"/>
        <v>67</v>
      </c>
      <c r="I27" s="293"/>
      <c r="J27" s="301">
        <f t="shared" ca="1" si="10"/>
        <v>2587</v>
      </c>
      <c r="K27" s="301">
        <f t="shared" ca="1" si="11"/>
        <v>57</v>
      </c>
    </row>
    <row r="28" spans="1:11" ht="15" customHeight="1" x14ac:dyDescent="0.3">
      <c r="A28" s="222" t="s">
        <v>32</v>
      </c>
      <c r="B28" s="223" t="s">
        <v>20</v>
      </c>
      <c r="C28" s="50" t="s">
        <v>33</v>
      </c>
      <c r="D28" s="301">
        <f t="shared" ca="1" si="6"/>
        <v>731</v>
      </c>
      <c r="E28" s="301">
        <f t="shared" ca="1" si="7"/>
        <v>42</v>
      </c>
      <c r="F28" s="293"/>
      <c r="G28" s="301">
        <f t="shared" ca="1" si="8"/>
        <v>1510</v>
      </c>
      <c r="H28" s="301">
        <f t="shared" ca="1" si="9"/>
        <v>63</v>
      </c>
      <c r="I28" s="293"/>
      <c r="J28" s="301">
        <f t="shared" ca="1" si="10"/>
        <v>2241</v>
      </c>
      <c r="K28" s="301">
        <f t="shared" ca="1" si="11"/>
        <v>56</v>
      </c>
    </row>
    <row r="29" spans="1:11" ht="15" customHeight="1" x14ac:dyDescent="0.3">
      <c r="A29" s="222" t="s">
        <v>379</v>
      </c>
      <c r="B29" s="223" t="s">
        <v>20</v>
      </c>
      <c r="C29" s="50" t="s">
        <v>34</v>
      </c>
      <c r="D29" s="301">
        <f t="shared" ca="1" si="6"/>
        <v>998</v>
      </c>
      <c r="E29" s="301">
        <f t="shared" ca="1" si="7"/>
        <v>36</v>
      </c>
      <c r="F29" s="293"/>
      <c r="G29" s="301">
        <f t="shared" ca="1" si="8"/>
        <v>2324</v>
      </c>
      <c r="H29" s="301">
        <f t="shared" ca="1" si="9"/>
        <v>64</v>
      </c>
      <c r="I29" s="293"/>
      <c r="J29" s="301">
        <f t="shared" ca="1" si="10"/>
        <v>3322</v>
      </c>
      <c r="K29" s="301">
        <f t="shared" ca="1" si="11"/>
        <v>56</v>
      </c>
    </row>
    <row r="30" spans="1:11" ht="15" customHeight="1" x14ac:dyDescent="0.3">
      <c r="A30" s="222" t="s">
        <v>35</v>
      </c>
      <c r="B30" s="223" t="s">
        <v>20</v>
      </c>
      <c r="C30" s="50" t="s">
        <v>36</v>
      </c>
      <c r="D30" s="301">
        <f t="shared" ca="1" si="6"/>
        <v>634</v>
      </c>
      <c r="E30" s="301">
        <f t="shared" ca="1" si="7"/>
        <v>50</v>
      </c>
      <c r="F30" s="293"/>
      <c r="G30" s="301">
        <f t="shared" ca="1" si="8"/>
        <v>907</v>
      </c>
      <c r="H30" s="301">
        <f t="shared" ca="1" si="9"/>
        <v>66</v>
      </c>
      <c r="I30" s="293"/>
      <c r="J30" s="301">
        <f t="shared" ca="1" si="10"/>
        <v>1541</v>
      </c>
      <c r="K30" s="301">
        <f t="shared" ca="1" si="11"/>
        <v>60</v>
      </c>
    </row>
    <row r="31" spans="1:11" ht="15" customHeight="1" x14ac:dyDescent="0.3">
      <c r="A31" s="222" t="s">
        <v>37</v>
      </c>
      <c r="B31" s="223" t="s">
        <v>20</v>
      </c>
      <c r="C31" s="50" t="s">
        <v>38</v>
      </c>
      <c r="D31" s="301">
        <f t="shared" ca="1" si="6"/>
        <v>677</v>
      </c>
      <c r="E31" s="301">
        <f t="shared" ca="1" si="7"/>
        <v>46</v>
      </c>
      <c r="F31" s="293"/>
      <c r="G31" s="301">
        <f t="shared" ca="1" si="8"/>
        <v>857</v>
      </c>
      <c r="H31" s="301">
        <f t="shared" ca="1" si="9"/>
        <v>67</v>
      </c>
      <c r="I31" s="293"/>
      <c r="J31" s="301">
        <f t="shared" ca="1" si="10"/>
        <v>1534</v>
      </c>
      <c r="K31" s="301">
        <f t="shared" ca="1" si="11"/>
        <v>57</v>
      </c>
    </row>
    <row r="32" spans="1:11" ht="15" customHeight="1" x14ac:dyDescent="0.3">
      <c r="A32" s="222" t="s">
        <v>39</v>
      </c>
      <c r="B32" s="223" t="s">
        <v>20</v>
      </c>
      <c r="C32" s="50" t="s">
        <v>40</v>
      </c>
      <c r="D32" s="301">
        <f t="shared" ca="1" si="6"/>
        <v>800</v>
      </c>
      <c r="E32" s="301">
        <f t="shared" ca="1" si="7"/>
        <v>35</v>
      </c>
      <c r="F32" s="293"/>
      <c r="G32" s="301">
        <f t="shared" ca="1" si="8"/>
        <v>1453</v>
      </c>
      <c r="H32" s="301">
        <f t="shared" ca="1" si="9"/>
        <v>64</v>
      </c>
      <c r="I32" s="293"/>
      <c r="J32" s="301">
        <f t="shared" ca="1" si="10"/>
        <v>2253</v>
      </c>
      <c r="K32" s="301">
        <f t="shared" ca="1" si="11"/>
        <v>54</v>
      </c>
    </row>
    <row r="33" spans="1:11" ht="15" customHeight="1" x14ac:dyDescent="0.3">
      <c r="A33" s="222" t="s">
        <v>41</v>
      </c>
      <c r="B33" s="223" t="s">
        <v>20</v>
      </c>
      <c r="C33" s="50" t="s">
        <v>42</v>
      </c>
      <c r="D33" s="301">
        <f t="shared" ca="1" si="6"/>
        <v>1165</v>
      </c>
      <c r="E33" s="301">
        <f t="shared" ca="1" si="7"/>
        <v>47</v>
      </c>
      <c r="F33" s="293"/>
      <c r="G33" s="301">
        <f t="shared" ca="1" si="8"/>
        <v>1812</v>
      </c>
      <c r="H33" s="301">
        <f t="shared" ca="1" si="9"/>
        <v>69</v>
      </c>
      <c r="I33" s="293"/>
      <c r="J33" s="301">
        <f t="shared" ca="1" si="10"/>
        <v>2977</v>
      </c>
      <c r="K33" s="301">
        <f t="shared" ca="1" si="11"/>
        <v>61</v>
      </c>
    </row>
    <row r="34" spans="1:11" ht="15" customHeight="1" x14ac:dyDescent="0.3">
      <c r="A34" s="222" t="s">
        <v>45</v>
      </c>
      <c r="B34" s="223" t="s">
        <v>44</v>
      </c>
      <c r="C34" s="50" t="s">
        <v>46</v>
      </c>
      <c r="D34" s="301">
        <f t="shared" ca="1" si="6"/>
        <v>762</v>
      </c>
      <c r="E34" s="301">
        <f t="shared" ca="1" si="7"/>
        <v>42</v>
      </c>
      <c r="F34" s="293"/>
      <c r="G34" s="301">
        <f t="shared" ca="1" si="8"/>
        <v>1338</v>
      </c>
      <c r="H34" s="301">
        <f t="shared" ca="1" si="9"/>
        <v>57</v>
      </c>
      <c r="I34" s="293"/>
      <c r="J34" s="301">
        <f t="shared" ca="1" si="10"/>
        <v>2100</v>
      </c>
      <c r="K34" s="301">
        <f t="shared" ca="1" si="11"/>
        <v>51</v>
      </c>
    </row>
    <row r="35" spans="1:11" ht="15" customHeight="1" x14ac:dyDescent="0.3">
      <c r="A35" s="222" t="s">
        <v>47</v>
      </c>
      <c r="B35" s="223" t="s">
        <v>44</v>
      </c>
      <c r="C35" s="50" t="s">
        <v>48</v>
      </c>
      <c r="D35" s="301">
        <f t="shared" ca="1" si="6"/>
        <v>796</v>
      </c>
      <c r="E35" s="301">
        <f t="shared" ca="1" si="7"/>
        <v>37</v>
      </c>
      <c r="F35" s="293"/>
      <c r="G35" s="301">
        <f t="shared" ca="1" si="8"/>
        <v>873</v>
      </c>
      <c r="H35" s="301">
        <f t="shared" ca="1" si="9"/>
        <v>59</v>
      </c>
      <c r="I35" s="293"/>
      <c r="J35" s="301">
        <f t="shared" ca="1" si="10"/>
        <v>1669</v>
      </c>
      <c r="K35" s="301">
        <f t="shared" ca="1" si="11"/>
        <v>48</v>
      </c>
    </row>
    <row r="36" spans="1:11" ht="15" customHeight="1" x14ac:dyDescent="0.3">
      <c r="A36" s="222" t="s">
        <v>49</v>
      </c>
      <c r="B36" s="223" t="s">
        <v>44</v>
      </c>
      <c r="C36" s="50" t="s">
        <v>50</v>
      </c>
      <c r="D36" s="301">
        <f t="shared" ca="1" si="6"/>
        <v>1266</v>
      </c>
      <c r="E36" s="301">
        <f t="shared" ca="1" si="7"/>
        <v>42</v>
      </c>
      <c r="F36" s="293"/>
      <c r="G36" s="301">
        <f t="shared" ca="1" si="8"/>
        <v>2274</v>
      </c>
      <c r="H36" s="301">
        <f t="shared" ca="1" si="9"/>
        <v>64</v>
      </c>
      <c r="I36" s="293"/>
      <c r="J36" s="301">
        <f t="shared" ca="1" si="10"/>
        <v>3540</v>
      </c>
      <c r="K36" s="301">
        <f t="shared" ca="1" si="11"/>
        <v>56</v>
      </c>
    </row>
    <row r="37" spans="1:11" ht="15" customHeight="1" x14ac:dyDescent="0.3">
      <c r="A37" s="222" t="s">
        <v>51</v>
      </c>
      <c r="B37" s="223" t="s">
        <v>44</v>
      </c>
      <c r="C37" s="50" t="s">
        <v>52</v>
      </c>
      <c r="D37" s="301">
        <f t="shared" ca="1" si="6"/>
        <v>668</v>
      </c>
      <c r="E37" s="301">
        <f t="shared" ca="1" si="7"/>
        <v>37</v>
      </c>
      <c r="F37" s="293"/>
      <c r="G37" s="301">
        <f t="shared" ca="1" si="8"/>
        <v>1572</v>
      </c>
      <c r="H37" s="301">
        <f t="shared" ca="1" si="9"/>
        <v>62</v>
      </c>
      <c r="I37" s="293"/>
      <c r="J37" s="301">
        <f t="shared" ca="1" si="10"/>
        <v>2240</v>
      </c>
      <c r="K37" s="301">
        <f t="shared" ca="1" si="11"/>
        <v>55</v>
      </c>
    </row>
    <row r="38" spans="1:11" ht="15" customHeight="1" x14ac:dyDescent="0.3">
      <c r="A38" s="222" t="s">
        <v>53</v>
      </c>
      <c r="B38" s="223" t="s">
        <v>44</v>
      </c>
      <c r="C38" s="50" t="s">
        <v>54</v>
      </c>
      <c r="D38" s="301">
        <f t="shared" ca="1" si="6"/>
        <v>821</v>
      </c>
      <c r="E38" s="301">
        <f t="shared" ca="1" si="7"/>
        <v>32</v>
      </c>
      <c r="F38" s="293"/>
      <c r="G38" s="301">
        <f t="shared" ca="1" si="8"/>
        <v>3039</v>
      </c>
      <c r="H38" s="301">
        <f t="shared" ca="1" si="9"/>
        <v>58</v>
      </c>
      <c r="I38" s="293"/>
      <c r="J38" s="301">
        <f t="shared" ca="1" si="10"/>
        <v>3860</v>
      </c>
      <c r="K38" s="301">
        <f t="shared" ca="1" si="11"/>
        <v>52</v>
      </c>
    </row>
    <row r="39" spans="1:11" ht="15" customHeight="1" x14ac:dyDescent="0.3">
      <c r="A39" s="222" t="s">
        <v>55</v>
      </c>
      <c r="B39" s="223" t="s">
        <v>44</v>
      </c>
      <c r="C39" s="50" t="s">
        <v>56</v>
      </c>
      <c r="D39" s="301">
        <f t="shared" ca="1" si="6"/>
        <v>927</v>
      </c>
      <c r="E39" s="301">
        <f t="shared" ca="1" si="7"/>
        <v>34</v>
      </c>
      <c r="F39" s="293"/>
      <c r="G39" s="301">
        <f t="shared" ca="1" si="8"/>
        <v>2706</v>
      </c>
      <c r="H39" s="301">
        <f t="shared" ca="1" si="9"/>
        <v>60</v>
      </c>
      <c r="I39" s="293"/>
      <c r="J39" s="301">
        <f t="shared" ca="1" si="10"/>
        <v>3633</v>
      </c>
      <c r="K39" s="301">
        <f t="shared" ca="1" si="11"/>
        <v>53</v>
      </c>
    </row>
    <row r="40" spans="1:11" ht="15" customHeight="1" x14ac:dyDescent="0.3">
      <c r="A40" s="222" t="s">
        <v>57</v>
      </c>
      <c r="B40" s="223" t="s">
        <v>44</v>
      </c>
      <c r="C40" s="50" t="s">
        <v>58</v>
      </c>
      <c r="D40" s="301">
        <f t="shared" ca="1" si="6"/>
        <v>1200</v>
      </c>
      <c r="E40" s="301">
        <f t="shared" ca="1" si="7"/>
        <v>35</v>
      </c>
      <c r="F40" s="293"/>
      <c r="G40" s="301">
        <f t="shared" ca="1" si="8"/>
        <v>3758</v>
      </c>
      <c r="H40" s="301">
        <f t="shared" ca="1" si="9"/>
        <v>56</v>
      </c>
      <c r="I40" s="293"/>
      <c r="J40" s="301">
        <f t="shared" ca="1" si="10"/>
        <v>4958</v>
      </c>
      <c r="K40" s="301">
        <f t="shared" ca="1" si="11"/>
        <v>51</v>
      </c>
    </row>
    <row r="41" spans="1:11" ht="15" customHeight="1" x14ac:dyDescent="0.3">
      <c r="A41" s="222" t="s">
        <v>59</v>
      </c>
      <c r="B41" s="223" t="s">
        <v>44</v>
      </c>
      <c r="C41" s="50" t="s">
        <v>60</v>
      </c>
      <c r="D41" s="301">
        <f t="shared" ca="1" si="6"/>
        <v>637</v>
      </c>
      <c r="E41" s="301">
        <f t="shared" ca="1" si="7"/>
        <v>33</v>
      </c>
      <c r="F41" s="293"/>
      <c r="G41" s="301">
        <f t="shared" ca="1" si="8"/>
        <v>840</v>
      </c>
      <c r="H41" s="301">
        <f t="shared" ca="1" si="9"/>
        <v>57</v>
      </c>
      <c r="I41" s="293"/>
      <c r="J41" s="301">
        <f t="shared" ca="1" si="10"/>
        <v>1477</v>
      </c>
      <c r="K41" s="301">
        <f t="shared" ca="1" si="11"/>
        <v>47</v>
      </c>
    </row>
    <row r="42" spans="1:11" ht="15" customHeight="1" x14ac:dyDescent="0.3">
      <c r="A42" s="222" t="s">
        <v>61</v>
      </c>
      <c r="B42" s="223" t="s">
        <v>44</v>
      </c>
      <c r="C42" s="50" t="s">
        <v>62</v>
      </c>
      <c r="D42" s="301">
        <f t="shared" ca="1" si="6"/>
        <v>847</v>
      </c>
      <c r="E42" s="301">
        <f t="shared" ca="1" si="7"/>
        <v>39</v>
      </c>
      <c r="F42" s="293"/>
      <c r="G42" s="301">
        <f t="shared" ca="1" si="8"/>
        <v>934</v>
      </c>
      <c r="H42" s="301">
        <f t="shared" ca="1" si="9"/>
        <v>57</v>
      </c>
      <c r="I42" s="293"/>
      <c r="J42" s="301">
        <f t="shared" ca="1" si="10"/>
        <v>1781</v>
      </c>
      <c r="K42" s="301">
        <f t="shared" ca="1" si="11"/>
        <v>48</v>
      </c>
    </row>
    <row r="43" spans="1:11" ht="15" customHeight="1" x14ac:dyDescent="0.3">
      <c r="A43" s="222" t="s">
        <v>63</v>
      </c>
      <c r="B43" s="223" t="s">
        <v>44</v>
      </c>
      <c r="C43" s="50" t="s">
        <v>64</v>
      </c>
      <c r="D43" s="301">
        <f t="shared" ca="1" si="6"/>
        <v>3866</v>
      </c>
      <c r="E43" s="301">
        <f t="shared" ca="1" si="7"/>
        <v>38</v>
      </c>
      <c r="F43" s="293"/>
      <c r="G43" s="301">
        <f t="shared" ca="1" si="8"/>
        <v>9363</v>
      </c>
      <c r="H43" s="301">
        <f t="shared" ca="1" si="9"/>
        <v>61</v>
      </c>
      <c r="I43" s="293"/>
      <c r="J43" s="301">
        <f t="shared" ca="1" si="10"/>
        <v>13229</v>
      </c>
      <c r="K43" s="301">
        <f t="shared" ca="1" si="11"/>
        <v>54</v>
      </c>
    </row>
    <row r="44" spans="1:11" ht="15" customHeight="1" x14ac:dyDescent="0.3">
      <c r="A44" s="222" t="s">
        <v>65</v>
      </c>
      <c r="B44" s="223" t="s">
        <v>44</v>
      </c>
      <c r="C44" s="50" t="s">
        <v>66</v>
      </c>
      <c r="D44" s="301">
        <f t="shared" ca="1" si="6"/>
        <v>2153</v>
      </c>
      <c r="E44" s="301">
        <f t="shared" ca="1" si="7"/>
        <v>33</v>
      </c>
      <c r="F44" s="293"/>
      <c r="G44" s="301">
        <f t="shared" ca="1" si="8"/>
        <v>2507</v>
      </c>
      <c r="H44" s="301">
        <f t="shared" ca="1" si="9"/>
        <v>56</v>
      </c>
      <c r="I44" s="293"/>
      <c r="J44" s="301">
        <f t="shared" ca="1" si="10"/>
        <v>4660</v>
      </c>
      <c r="K44" s="301">
        <f t="shared" ca="1" si="11"/>
        <v>46</v>
      </c>
    </row>
    <row r="45" spans="1:11" ht="15" customHeight="1" x14ac:dyDescent="0.3">
      <c r="A45" s="222" t="s">
        <v>67</v>
      </c>
      <c r="B45" s="223" t="s">
        <v>44</v>
      </c>
      <c r="C45" s="50" t="s">
        <v>68</v>
      </c>
      <c r="D45" s="301">
        <f t="shared" ca="1" si="6"/>
        <v>3155</v>
      </c>
      <c r="E45" s="301">
        <f t="shared" ca="1" si="7"/>
        <v>45</v>
      </c>
      <c r="F45" s="293"/>
      <c r="G45" s="301">
        <f t="shared" ca="1" si="8"/>
        <v>2680</v>
      </c>
      <c r="H45" s="301">
        <f t="shared" ca="1" si="9"/>
        <v>61</v>
      </c>
      <c r="I45" s="293"/>
      <c r="J45" s="301">
        <f t="shared" ca="1" si="10"/>
        <v>5835</v>
      </c>
      <c r="K45" s="301">
        <f t="shared" ca="1" si="11"/>
        <v>52</v>
      </c>
    </row>
    <row r="46" spans="1:11" ht="15" customHeight="1" x14ac:dyDescent="0.3">
      <c r="A46" s="222" t="s">
        <v>69</v>
      </c>
      <c r="B46" s="223" t="s">
        <v>44</v>
      </c>
      <c r="C46" s="50" t="s">
        <v>70</v>
      </c>
      <c r="D46" s="301">
        <f t="shared" ca="1" si="6"/>
        <v>1355</v>
      </c>
      <c r="E46" s="301">
        <f t="shared" ca="1" si="7"/>
        <v>35</v>
      </c>
      <c r="F46" s="293"/>
      <c r="G46" s="301">
        <f t="shared" ca="1" si="8"/>
        <v>1894</v>
      </c>
      <c r="H46" s="301">
        <f t="shared" ca="1" si="9"/>
        <v>55</v>
      </c>
      <c r="I46" s="293"/>
      <c r="J46" s="301">
        <f t="shared" ca="1" si="10"/>
        <v>3249</v>
      </c>
      <c r="K46" s="301">
        <f t="shared" ca="1" si="11"/>
        <v>47</v>
      </c>
    </row>
    <row r="47" spans="1:11" ht="15" customHeight="1" x14ac:dyDescent="0.3">
      <c r="A47" s="222" t="s">
        <v>71</v>
      </c>
      <c r="B47" s="223" t="s">
        <v>44</v>
      </c>
      <c r="C47" s="50" t="s">
        <v>72</v>
      </c>
      <c r="D47" s="301">
        <f t="shared" ca="1" si="6"/>
        <v>1065</v>
      </c>
      <c r="E47" s="301">
        <f t="shared" ca="1" si="7"/>
        <v>40</v>
      </c>
      <c r="F47" s="293"/>
      <c r="G47" s="301">
        <f t="shared" ca="1" si="8"/>
        <v>1615</v>
      </c>
      <c r="H47" s="301">
        <f t="shared" ca="1" si="9"/>
        <v>59</v>
      </c>
      <c r="I47" s="293"/>
      <c r="J47" s="301">
        <f t="shared" ca="1" si="10"/>
        <v>2680</v>
      </c>
      <c r="K47" s="301">
        <f t="shared" ca="1" si="11"/>
        <v>51</v>
      </c>
    </row>
    <row r="48" spans="1:11" s="145" customFormat="1" ht="15" customHeight="1" x14ac:dyDescent="0.3">
      <c r="A48" s="222" t="s">
        <v>73</v>
      </c>
      <c r="B48" s="223" t="s">
        <v>44</v>
      </c>
      <c r="C48" s="50" t="s">
        <v>74</v>
      </c>
      <c r="D48" s="301">
        <f t="shared" ca="1" si="6"/>
        <v>1180</v>
      </c>
      <c r="E48" s="301">
        <f t="shared" ca="1" si="7"/>
        <v>45</v>
      </c>
      <c r="F48" s="293"/>
      <c r="G48" s="301">
        <f t="shared" ca="1" si="8"/>
        <v>1457</v>
      </c>
      <c r="H48" s="301">
        <f t="shared" ca="1" si="9"/>
        <v>67</v>
      </c>
      <c r="I48" s="293"/>
      <c r="J48" s="301">
        <f t="shared" ca="1" si="10"/>
        <v>2637</v>
      </c>
      <c r="K48" s="301">
        <f t="shared" ca="1" si="11"/>
        <v>57</v>
      </c>
    </row>
    <row r="49" spans="1:11" ht="15" customHeight="1" x14ac:dyDescent="0.3">
      <c r="A49" s="222" t="s">
        <v>75</v>
      </c>
      <c r="B49" s="223" t="s">
        <v>44</v>
      </c>
      <c r="C49" s="50" t="s">
        <v>76</v>
      </c>
      <c r="D49" s="301">
        <f t="shared" ca="1" si="6"/>
        <v>818</v>
      </c>
      <c r="E49" s="301">
        <f t="shared" ca="1" si="7"/>
        <v>42</v>
      </c>
      <c r="F49" s="293"/>
      <c r="G49" s="301">
        <f t="shared" ca="1" si="8"/>
        <v>1951</v>
      </c>
      <c r="H49" s="301">
        <f t="shared" ca="1" si="9"/>
        <v>62</v>
      </c>
      <c r="I49" s="293"/>
      <c r="J49" s="301">
        <f t="shared" ca="1" si="10"/>
        <v>2769</v>
      </c>
      <c r="K49" s="301">
        <f t="shared" ca="1" si="11"/>
        <v>56</v>
      </c>
    </row>
    <row r="50" spans="1:11" ht="15" customHeight="1" x14ac:dyDescent="0.2">
      <c r="A50" s="222" t="s">
        <v>77</v>
      </c>
      <c r="B50" s="223" t="s">
        <v>44</v>
      </c>
      <c r="C50" s="50" t="s">
        <v>376</v>
      </c>
      <c r="D50" s="301">
        <f t="shared" ca="1" si="6"/>
        <v>730</v>
      </c>
      <c r="E50" s="301">
        <f t="shared" ca="1" si="7"/>
        <v>39</v>
      </c>
      <c r="F50" s="293"/>
      <c r="G50" s="301">
        <f t="shared" ca="1" si="8"/>
        <v>1230</v>
      </c>
      <c r="H50" s="301">
        <f t="shared" ca="1" si="9"/>
        <v>60</v>
      </c>
      <c r="I50" s="293"/>
      <c r="J50" s="301">
        <f t="shared" ca="1" si="10"/>
        <v>1960</v>
      </c>
      <c r="K50" s="301">
        <f t="shared" ca="1" si="11"/>
        <v>53</v>
      </c>
    </row>
    <row r="51" spans="1:11" ht="15" customHeight="1" x14ac:dyDescent="0.2">
      <c r="A51" s="222" t="s">
        <v>78</v>
      </c>
      <c r="B51" s="223" t="s">
        <v>44</v>
      </c>
      <c r="C51" s="50" t="s">
        <v>79</v>
      </c>
      <c r="D51" s="301">
        <f t="shared" ca="1" si="6"/>
        <v>833</v>
      </c>
      <c r="E51" s="301">
        <f t="shared" ca="1" si="7"/>
        <v>37</v>
      </c>
      <c r="F51" s="293"/>
      <c r="G51" s="301">
        <f t="shared" ca="1" si="8"/>
        <v>2332</v>
      </c>
      <c r="H51" s="301">
        <f t="shared" ca="1" si="9"/>
        <v>65</v>
      </c>
      <c r="I51" s="293"/>
      <c r="J51" s="301">
        <f t="shared" ca="1" si="10"/>
        <v>3165</v>
      </c>
      <c r="K51" s="301">
        <f t="shared" ca="1" si="11"/>
        <v>58</v>
      </c>
    </row>
    <row r="52" spans="1:11" ht="15" customHeight="1" x14ac:dyDescent="0.2">
      <c r="A52" s="222" t="s">
        <v>80</v>
      </c>
      <c r="B52" s="223" t="s">
        <v>44</v>
      </c>
      <c r="C52" s="50" t="s">
        <v>81</v>
      </c>
      <c r="D52" s="301">
        <f t="shared" ca="1" si="6"/>
        <v>964</v>
      </c>
      <c r="E52" s="301">
        <f t="shared" ca="1" si="7"/>
        <v>42</v>
      </c>
      <c r="F52" s="293"/>
      <c r="G52" s="301">
        <f t="shared" ca="1" si="8"/>
        <v>1637</v>
      </c>
      <c r="H52" s="301">
        <f t="shared" ca="1" si="9"/>
        <v>62</v>
      </c>
      <c r="I52" s="293"/>
      <c r="J52" s="301">
        <f t="shared" ca="1" si="10"/>
        <v>2601</v>
      </c>
      <c r="K52" s="301">
        <f t="shared" ca="1" si="11"/>
        <v>55</v>
      </c>
    </row>
    <row r="53" spans="1:11" ht="15" customHeight="1" x14ac:dyDescent="0.2">
      <c r="A53" s="222" t="s">
        <v>82</v>
      </c>
      <c r="B53" s="223" t="s">
        <v>44</v>
      </c>
      <c r="C53" s="50" t="s">
        <v>83</v>
      </c>
      <c r="D53" s="301">
        <f t="shared" ca="1" si="6"/>
        <v>630</v>
      </c>
      <c r="E53" s="301">
        <f t="shared" ca="1" si="7"/>
        <v>44</v>
      </c>
      <c r="F53" s="293"/>
      <c r="G53" s="301">
        <f t="shared" ca="1" si="8"/>
        <v>2071</v>
      </c>
      <c r="H53" s="301">
        <f t="shared" ca="1" si="9"/>
        <v>73</v>
      </c>
      <c r="I53" s="293"/>
      <c r="J53" s="301">
        <f t="shared" ca="1" si="10"/>
        <v>2701</v>
      </c>
      <c r="K53" s="301">
        <f t="shared" ca="1" si="11"/>
        <v>66</v>
      </c>
    </row>
    <row r="54" spans="1:11" ht="15" customHeight="1" x14ac:dyDescent="0.2">
      <c r="A54" s="222" t="s">
        <v>84</v>
      </c>
      <c r="B54" s="223" t="s">
        <v>44</v>
      </c>
      <c r="C54" s="50" t="s">
        <v>85</v>
      </c>
      <c r="D54" s="301">
        <f t="shared" ca="1" si="6"/>
        <v>572</v>
      </c>
      <c r="E54" s="301">
        <f t="shared" ca="1" si="7"/>
        <v>45</v>
      </c>
      <c r="F54" s="293"/>
      <c r="G54" s="301">
        <f t="shared" ca="1" si="8"/>
        <v>1812</v>
      </c>
      <c r="H54" s="301">
        <f t="shared" ca="1" si="9"/>
        <v>66</v>
      </c>
      <c r="I54" s="293"/>
      <c r="J54" s="301">
        <f t="shared" ca="1" si="10"/>
        <v>2384</v>
      </c>
      <c r="K54" s="301">
        <f t="shared" ca="1" si="11"/>
        <v>61</v>
      </c>
    </row>
    <row r="55" spans="1:11" ht="15" customHeight="1" x14ac:dyDescent="0.2">
      <c r="A55" s="222" t="s">
        <v>86</v>
      </c>
      <c r="B55" s="223" t="s">
        <v>44</v>
      </c>
      <c r="C55" s="50" t="s">
        <v>87</v>
      </c>
      <c r="D55" s="301">
        <f t="shared" ca="1" si="6"/>
        <v>1185</v>
      </c>
      <c r="E55" s="301">
        <f t="shared" ca="1" si="7"/>
        <v>42</v>
      </c>
      <c r="F55" s="293"/>
      <c r="G55" s="301">
        <f t="shared" ca="1" si="8"/>
        <v>2390</v>
      </c>
      <c r="H55" s="301">
        <f t="shared" ca="1" si="9"/>
        <v>65</v>
      </c>
      <c r="I55" s="293"/>
      <c r="J55" s="301">
        <f t="shared" ca="1" si="10"/>
        <v>3575</v>
      </c>
      <c r="K55" s="301">
        <f t="shared" ca="1" si="11"/>
        <v>57</v>
      </c>
    </row>
    <row r="56" spans="1:11" ht="15" customHeight="1" x14ac:dyDescent="0.2">
      <c r="A56" s="222" t="s">
        <v>88</v>
      </c>
      <c r="B56" s="223" t="s">
        <v>44</v>
      </c>
      <c r="C56" s="50" t="s">
        <v>89</v>
      </c>
      <c r="D56" s="301">
        <f t="shared" ca="1" si="6"/>
        <v>1310</v>
      </c>
      <c r="E56" s="301">
        <f t="shared" ca="1" si="7"/>
        <v>32</v>
      </c>
      <c r="F56" s="293"/>
      <c r="G56" s="301">
        <f t="shared" ca="1" si="8"/>
        <v>2289</v>
      </c>
      <c r="H56" s="301">
        <f t="shared" ca="1" si="9"/>
        <v>59</v>
      </c>
      <c r="I56" s="293"/>
      <c r="J56" s="301">
        <f t="shared" ca="1" si="10"/>
        <v>3599</v>
      </c>
      <c r="K56" s="301">
        <f t="shared" ca="1" si="11"/>
        <v>49</v>
      </c>
    </row>
    <row r="57" spans="1:11" ht="15" customHeight="1" x14ac:dyDescent="0.2">
      <c r="A57" s="222" t="s">
        <v>91</v>
      </c>
      <c r="B57" s="223" t="s">
        <v>492</v>
      </c>
      <c r="C57" s="50" t="s">
        <v>92</v>
      </c>
      <c r="D57" s="301">
        <f t="shared" ca="1" si="6"/>
        <v>975</v>
      </c>
      <c r="E57" s="301">
        <f t="shared" ca="1" si="7"/>
        <v>41</v>
      </c>
      <c r="F57" s="293"/>
      <c r="G57" s="301">
        <f t="shared" ca="1" si="8"/>
        <v>1606</v>
      </c>
      <c r="H57" s="301">
        <f t="shared" ca="1" si="9"/>
        <v>60</v>
      </c>
      <c r="I57" s="293"/>
      <c r="J57" s="301">
        <f t="shared" ca="1" si="10"/>
        <v>2581</v>
      </c>
      <c r="K57" s="301">
        <f t="shared" ca="1" si="11"/>
        <v>53</v>
      </c>
    </row>
    <row r="58" spans="1:11" ht="15" customHeight="1" x14ac:dyDescent="0.2">
      <c r="A58" s="222" t="s">
        <v>93</v>
      </c>
      <c r="B58" s="223" t="s">
        <v>492</v>
      </c>
      <c r="C58" s="50" t="s">
        <v>94</v>
      </c>
      <c r="D58" s="301">
        <f t="shared" ca="1" si="6"/>
        <v>2841</v>
      </c>
      <c r="E58" s="301">
        <f t="shared" ca="1" si="7"/>
        <v>34</v>
      </c>
      <c r="F58" s="293"/>
      <c r="G58" s="301">
        <f t="shared" ca="1" si="8"/>
        <v>4439</v>
      </c>
      <c r="H58" s="301">
        <f t="shared" ca="1" si="9"/>
        <v>55</v>
      </c>
      <c r="I58" s="293"/>
      <c r="J58" s="301">
        <f t="shared" ca="1" si="10"/>
        <v>7280</v>
      </c>
      <c r="K58" s="301">
        <f t="shared" ca="1" si="11"/>
        <v>47</v>
      </c>
    </row>
    <row r="59" spans="1:11" ht="15" customHeight="1" x14ac:dyDescent="0.2">
      <c r="A59" s="222" t="s">
        <v>95</v>
      </c>
      <c r="B59" s="223" t="s">
        <v>492</v>
      </c>
      <c r="C59" s="50" t="s">
        <v>96</v>
      </c>
      <c r="D59" s="301">
        <f t="shared" ca="1" si="6"/>
        <v>859</v>
      </c>
      <c r="E59" s="301">
        <f t="shared" ca="1" si="7"/>
        <v>29</v>
      </c>
      <c r="F59" s="293"/>
      <c r="G59" s="301">
        <f t="shared" ca="1" si="8"/>
        <v>1783</v>
      </c>
      <c r="H59" s="301">
        <f t="shared" ca="1" si="9"/>
        <v>56</v>
      </c>
      <c r="I59" s="293"/>
      <c r="J59" s="301">
        <f t="shared" ca="1" si="10"/>
        <v>2642</v>
      </c>
      <c r="K59" s="301">
        <f t="shared" ca="1" si="11"/>
        <v>47</v>
      </c>
    </row>
    <row r="60" spans="1:11" ht="15" customHeight="1" x14ac:dyDescent="0.2">
      <c r="A60" s="222" t="s">
        <v>97</v>
      </c>
      <c r="B60" s="223" t="s">
        <v>492</v>
      </c>
      <c r="C60" s="50" t="s">
        <v>98</v>
      </c>
      <c r="D60" s="301">
        <f t="shared" ca="1" si="6"/>
        <v>1399</v>
      </c>
      <c r="E60" s="301">
        <f t="shared" ca="1" si="7"/>
        <v>33</v>
      </c>
      <c r="F60" s="293"/>
      <c r="G60" s="301">
        <f t="shared" ca="1" si="8"/>
        <v>2010</v>
      </c>
      <c r="H60" s="301">
        <f t="shared" ca="1" si="9"/>
        <v>56</v>
      </c>
      <c r="I60" s="293"/>
      <c r="J60" s="301">
        <f t="shared" ca="1" si="10"/>
        <v>3409</v>
      </c>
      <c r="K60" s="301">
        <f t="shared" ca="1" si="11"/>
        <v>46</v>
      </c>
    </row>
    <row r="61" spans="1:11" ht="15" customHeight="1" x14ac:dyDescent="0.2">
      <c r="A61" s="222" t="s">
        <v>99</v>
      </c>
      <c r="B61" s="223" t="s">
        <v>492</v>
      </c>
      <c r="C61" s="50" t="s">
        <v>100</v>
      </c>
      <c r="D61" s="301">
        <f t="shared" ca="1" si="6"/>
        <v>812</v>
      </c>
      <c r="E61" s="301">
        <f t="shared" ca="1" si="7"/>
        <v>35</v>
      </c>
      <c r="F61" s="293"/>
      <c r="G61" s="301">
        <f t="shared" ca="1" si="8"/>
        <v>2661</v>
      </c>
      <c r="H61" s="301">
        <f t="shared" ca="1" si="9"/>
        <v>58</v>
      </c>
      <c r="I61" s="293"/>
      <c r="J61" s="301">
        <f t="shared" ca="1" si="10"/>
        <v>3473</v>
      </c>
      <c r="K61" s="301">
        <f t="shared" ca="1" si="11"/>
        <v>53</v>
      </c>
    </row>
    <row r="62" spans="1:11" ht="15" customHeight="1" x14ac:dyDescent="0.2">
      <c r="A62" s="222" t="s">
        <v>101</v>
      </c>
      <c r="B62" s="223" t="s">
        <v>492</v>
      </c>
      <c r="C62" s="224" t="s">
        <v>102</v>
      </c>
      <c r="D62" s="301">
        <f t="shared" ca="1" si="6"/>
        <v>1394</v>
      </c>
      <c r="E62" s="301">
        <f t="shared" ca="1" si="7"/>
        <v>46</v>
      </c>
      <c r="F62" s="293"/>
      <c r="G62" s="301">
        <f t="shared" ca="1" si="8"/>
        <v>1439</v>
      </c>
      <c r="H62" s="301">
        <f t="shared" ca="1" si="9"/>
        <v>60</v>
      </c>
      <c r="I62" s="293"/>
      <c r="J62" s="301">
        <f t="shared" ca="1" si="10"/>
        <v>2833</v>
      </c>
      <c r="K62" s="301">
        <f t="shared" ca="1" si="11"/>
        <v>53</v>
      </c>
    </row>
    <row r="63" spans="1:11" ht="15" customHeight="1" x14ac:dyDescent="0.2">
      <c r="A63" s="222" t="s">
        <v>103</v>
      </c>
      <c r="B63" s="223" t="s">
        <v>492</v>
      </c>
      <c r="C63" s="50" t="s">
        <v>104</v>
      </c>
      <c r="D63" s="301">
        <f t="shared" ca="1" si="6"/>
        <v>1606</v>
      </c>
      <c r="E63" s="301">
        <f t="shared" ca="1" si="7"/>
        <v>35</v>
      </c>
      <c r="F63" s="293"/>
      <c r="G63" s="301">
        <f t="shared" ca="1" si="8"/>
        <v>3494</v>
      </c>
      <c r="H63" s="301">
        <f t="shared" ca="1" si="9"/>
        <v>55</v>
      </c>
      <c r="I63" s="293"/>
      <c r="J63" s="301">
        <f t="shared" ca="1" si="10"/>
        <v>5100</v>
      </c>
      <c r="K63" s="301">
        <f t="shared" ca="1" si="11"/>
        <v>49</v>
      </c>
    </row>
    <row r="64" spans="1:11" ht="15" customHeight="1" x14ac:dyDescent="0.2">
      <c r="A64" s="222" t="s">
        <v>105</v>
      </c>
      <c r="B64" s="223" t="s">
        <v>492</v>
      </c>
      <c r="C64" s="50" t="s">
        <v>106</v>
      </c>
      <c r="D64" s="301">
        <f t="shared" ca="1" si="6"/>
        <v>3127</v>
      </c>
      <c r="E64" s="301">
        <f t="shared" ca="1" si="7"/>
        <v>31</v>
      </c>
      <c r="F64" s="293"/>
      <c r="G64" s="301">
        <f t="shared" ca="1" si="8"/>
        <v>5177</v>
      </c>
      <c r="H64" s="301">
        <f t="shared" ca="1" si="9"/>
        <v>58</v>
      </c>
      <c r="I64" s="293"/>
      <c r="J64" s="301">
        <f t="shared" ca="1" si="10"/>
        <v>8304</v>
      </c>
      <c r="K64" s="301">
        <f t="shared" ca="1" si="11"/>
        <v>48</v>
      </c>
    </row>
    <row r="65" spans="1:11" ht="15" customHeight="1" x14ac:dyDescent="0.2">
      <c r="A65" s="222" t="s">
        <v>107</v>
      </c>
      <c r="B65" s="223" t="s">
        <v>492</v>
      </c>
      <c r="C65" s="50" t="s">
        <v>108</v>
      </c>
      <c r="D65" s="301">
        <f t="shared" ca="1" si="6"/>
        <v>770</v>
      </c>
      <c r="E65" s="301">
        <f t="shared" ca="1" si="7"/>
        <v>38</v>
      </c>
      <c r="F65" s="293"/>
      <c r="G65" s="301">
        <f t="shared" ca="1" si="8"/>
        <v>1099</v>
      </c>
      <c r="H65" s="301">
        <f t="shared" ca="1" si="9"/>
        <v>59</v>
      </c>
      <c r="I65" s="293"/>
      <c r="J65" s="301">
        <f t="shared" ca="1" si="10"/>
        <v>1869</v>
      </c>
      <c r="K65" s="301">
        <f t="shared" ca="1" si="11"/>
        <v>51</v>
      </c>
    </row>
    <row r="66" spans="1:11" s="145" customFormat="1" ht="15" customHeight="1" x14ac:dyDescent="0.2">
      <c r="A66" s="222" t="s">
        <v>109</v>
      </c>
      <c r="B66" s="223" t="s">
        <v>492</v>
      </c>
      <c r="C66" s="50" t="s">
        <v>110</v>
      </c>
      <c r="D66" s="301">
        <f t="shared" ca="1" si="6"/>
        <v>656</v>
      </c>
      <c r="E66" s="301">
        <f t="shared" ca="1" si="7"/>
        <v>32</v>
      </c>
      <c r="F66" s="293"/>
      <c r="G66" s="301">
        <f t="shared" ca="1" si="8"/>
        <v>1238</v>
      </c>
      <c r="H66" s="301">
        <f t="shared" ca="1" si="9"/>
        <v>57</v>
      </c>
      <c r="I66" s="293"/>
      <c r="J66" s="301">
        <f t="shared" ca="1" si="10"/>
        <v>1894</v>
      </c>
      <c r="K66" s="301">
        <f t="shared" ca="1" si="11"/>
        <v>48</v>
      </c>
    </row>
    <row r="67" spans="1:11" ht="15" customHeight="1" x14ac:dyDescent="0.2">
      <c r="A67" s="222" t="s">
        <v>111</v>
      </c>
      <c r="B67" s="223" t="s">
        <v>492</v>
      </c>
      <c r="C67" s="50" t="s">
        <v>112</v>
      </c>
      <c r="D67" s="301">
        <f t="shared" ca="1" si="6"/>
        <v>1181</v>
      </c>
      <c r="E67" s="301">
        <f t="shared" ca="1" si="7"/>
        <v>32</v>
      </c>
      <c r="F67" s="293"/>
      <c r="G67" s="301">
        <f t="shared" ca="1" si="8"/>
        <v>4697</v>
      </c>
      <c r="H67" s="301">
        <f t="shared" ca="1" si="9"/>
        <v>56</v>
      </c>
      <c r="I67" s="293"/>
      <c r="J67" s="301">
        <f t="shared" ca="1" si="10"/>
        <v>5878</v>
      </c>
      <c r="K67" s="301">
        <f t="shared" ca="1" si="11"/>
        <v>51</v>
      </c>
    </row>
    <row r="68" spans="1:11" ht="15" customHeight="1" x14ac:dyDescent="0.2">
      <c r="A68" s="222" t="s">
        <v>113</v>
      </c>
      <c r="B68" s="223" t="s">
        <v>492</v>
      </c>
      <c r="C68" s="50" t="s">
        <v>114</v>
      </c>
      <c r="D68" s="301">
        <f t="shared" ca="1" si="6"/>
        <v>1111</v>
      </c>
      <c r="E68" s="301">
        <f t="shared" ca="1" si="7"/>
        <v>40</v>
      </c>
      <c r="F68" s="293"/>
      <c r="G68" s="301">
        <f t="shared" ca="1" si="8"/>
        <v>1946</v>
      </c>
      <c r="H68" s="301">
        <f t="shared" ca="1" si="9"/>
        <v>62</v>
      </c>
      <c r="I68" s="293"/>
      <c r="J68" s="301">
        <f t="shared" ca="1" si="10"/>
        <v>3057</v>
      </c>
      <c r="K68" s="301">
        <f t="shared" ca="1" si="11"/>
        <v>54</v>
      </c>
    </row>
    <row r="69" spans="1:11" ht="15" customHeight="1" x14ac:dyDescent="0.2">
      <c r="A69" s="222" t="s">
        <v>115</v>
      </c>
      <c r="B69" s="223" t="s">
        <v>492</v>
      </c>
      <c r="C69" s="50" t="s">
        <v>116</v>
      </c>
      <c r="D69" s="301">
        <f t="shared" ca="1" si="6"/>
        <v>2114</v>
      </c>
      <c r="E69" s="301">
        <f t="shared" ca="1" si="7"/>
        <v>37</v>
      </c>
      <c r="F69" s="293"/>
      <c r="G69" s="301">
        <f t="shared" ca="1" si="8"/>
        <v>3710</v>
      </c>
      <c r="H69" s="301">
        <f t="shared" ca="1" si="9"/>
        <v>61</v>
      </c>
      <c r="I69" s="293"/>
      <c r="J69" s="301">
        <f t="shared" ca="1" si="10"/>
        <v>5824</v>
      </c>
      <c r="K69" s="301">
        <f t="shared" ca="1" si="11"/>
        <v>52</v>
      </c>
    </row>
    <row r="70" spans="1:11" ht="15" customHeight="1" x14ac:dyDescent="0.2">
      <c r="A70" s="222" t="s">
        <v>117</v>
      </c>
      <c r="B70" s="223" t="s">
        <v>492</v>
      </c>
      <c r="C70" s="50" t="s">
        <v>118</v>
      </c>
      <c r="D70" s="301">
        <f t="shared" ca="1" si="6"/>
        <v>1185</v>
      </c>
      <c r="E70" s="301">
        <f t="shared" ca="1" si="7"/>
        <v>33</v>
      </c>
      <c r="F70" s="293"/>
      <c r="G70" s="301">
        <f t="shared" ca="1" si="8"/>
        <v>2418</v>
      </c>
      <c r="H70" s="301">
        <f t="shared" ca="1" si="9"/>
        <v>59</v>
      </c>
      <c r="I70" s="293"/>
      <c r="J70" s="301">
        <f t="shared" ca="1" si="10"/>
        <v>3603</v>
      </c>
      <c r="K70" s="301">
        <f t="shared" ca="1" si="11"/>
        <v>50</v>
      </c>
    </row>
    <row r="71" spans="1:11" ht="15" customHeight="1" x14ac:dyDescent="0.2">
      <c r="A71" s="222" t="s">
        <v>119</v>
      </c>
      <c r="B71" s="223" t="s">
        <v>492</v>
      </c>
      <c r="C71" s="50" t="s">
        <v>120</v>
      </c>
      <c r="D71" s="301">
        <f t="shared" ca="1" si="6"/>
        <v>388</v>
      </c>
      <c r="E71" s="301">
        <f t="shared" ca="1" si="7"/>
        <v>26</v>
      </c>
      <c r="F71" s="293"/>
      <c r="G71" s="301">
        <f t="shared" ca="1" si="8"/>
        <v>1433</v>
      </c>
      <c r="H71" s="301">
        <f t="shared" ca="1" si="9"/>
        <v>59</v>
      </c>
      <c r="I71" s="293"/>
      <c r="J71" s="301">
        <f t="shared" ca="1" si="10"/>
        <v>1821</v>
      </c>
      <c r="K71" s="301">
        <f t="shared" ca="1" si="11"/>
        <v>52</v>
      </c>
    </row>
    <row r="72" spans="1:11" ht="15" customHeight="1" x14ac:dyDescent="0.2">
      <c r="A72" s="222" t="s">
        <v>123</v>
      </c>
      <c r="B72" s="223" t="s">
        <v>122</v>
      </c>
      <c r="C72" s="50" t="s">
        <v>124</v>
      </c>
      <c r="D72" s="301">
        <f t="shared" ca="1" si="6"/>
        <v>1109</v>
      </c>
      <c r="E72" s="301">
        <f t="shared" ca="1" si="7"/>
        <v>35</v>
      </c>
      <c r="F72" s="293"/>
      <c r="G72" s="301">
        <f t="shared" ca="1" si="8"/>
        <v>1807</v>
      </c>
      <c r="H72" s="301">
        <f t="shared" ca="1" si="9"/>
        <v>56</v>
      </c>
      <c r="I72" s="293"/>
      <c r="J72" s="301">
        <f t="shared" ca="1" si="10"/>
        <v>2916</v>
      </c>
      <c r="K72" s="301">
        <f t="shared" ca="1" si="11"/>
        <v>48</v>
      </c>
    </row>
    <row r="73" spans="1:11" ht="15" customHeight="1" x14ac:dyDescent="0.2">
      <c r="A73" s="222" t="s">
        <v>125</v>
      </c>
      <c r="B73" s="223" t="s">
        <v>122</v>
      </c>
      <c r="C73" s="50" t="s">
        <v>126</v>
      </c>
      <c r="D73" s="301">
        <f t="shared" ca="1" si="6"/>
        <v>2261</v>
      </c>
      <c r="E73" s="301">
        <f t="shared" ca="1" si="7"/>
        <v>38</v>
      </c>
      <c r="F73" s="293"/>
      <c r="G73" s="301">
        <f t="shared" ca="1" si="8"/>
        <v>5811</v>
      </c>
      <c r="H73" s="301">
        <f t="shared" ca="1" si="9"/>
        <v>60</v>
      </c>
      <c r="I73" s="293"/>
      <c r="J73" s="301">
        <f t="shared" ca="1" si="10"/>
        <v>8072</v>
      </c>
      <c r="K73" s="301">
        <f t="shared" ca="1" si="11"/>
        <v>53</v>
      </c>
    </row>
    <row r="74" spans="1:11" ht="15" customHeight="1" x14ac:dyDescent="0.2">
      <c r="A74" s="222" t="s">
        <v>127</v>
      </c>
      <c r="B74" s="223" t="s">
        <v>122</v>
      </c>
      <c r="C74" s="50" t="s">
        <v>128</v>
      </c>
      <c r="D74" s="301">
        <f t="shared" ca="1" si="6"/>
        <v>1693</v>
      </c>
      <c r="E74" s="301">
        <f t="shared" ca="1" si="7"/>
        <v>43</v>
      </c>
      <c r="F74" s="293"/>
      <c r="G74" s="301">
        <f t="shared" ca="1" si="8"/>
        <v>2275</v>
      </c>
      <c r="H74" s="301">
        <f t="shared" ca="1" si="9"/>
        <v>57</v>
      </c>
      <c r="I74" s="293"/>
      <c r="J74" s="301">
        <f t="shared" ca="1" si="10"/>
        <v>3968</v>
      </c>
      <c r="K74" s="301">
        <f t="shared" ca="1" si="11"/>
        <v>51</v>
      </c>
    </row>
    <row r="75" spans="1:11" ht="15" customHeight="1" x14ac:dyDescent="0.2">
      <c r="A75" s="222" t="s">
        <v>129</v>
      </c>
      <c r="B75" s="223" t="s">
        <v>122</v>
      </c>
      <c r="C75" s="50" t="s">
        <v>130</v>
      </c>
      <c r="D75" s="301">
        <f t="shared" ca="1" si="6"/>
        <v>1528</v>
      </c>
      <c r="E75" s="301">
        <f t="shared" ca="1" si="7"/>
        <v>35</v>
      </c>
      <c r="F75" s="293"/>
      <c r="G75" s="301">
        <f t="shared" ca="1" si="8"/>
        <v>5630</v>
      </c>
      <c r="H75" s="301">
        <f t="shared" ca="1" si="9"/>
        <v>58</v>
      </c>
      <c r="I75" s="293"/>
      <c r="J75" s="301">
        <f t="shared" ca="1" si="10"/>
        <v>7158</v>
      </c>
      <c r="K75" s="301">
        <f t="shared" ca="1" si="11"/>
        <v>53</v>
      </c>
    </row>
    <row r="76" spans="1:11" ht="15" customHeight="1" x14ac:dyDescent="0.2">
      <c r="A76" s="222" t="s">
        <v>131</v>
      </c>
      <c r="B76" s="223" t="s">
        <v>122</v>
      </c>
      <c r="C76" s="50" t="s">
        <v>132</v>
      </c>
      <c r="D76" s="301">
        <f t="shared" ca="1" si="6"/>
        <v>2004</v>
      </c>
      <c r="E76" s="301">
        <f t="shared" ca="1" si="7"/>
        <v>35</v>
      </c>
      <c r="F76" s="293"/>
      <c r="G76" s="301">
        <f t="shared" ca="1" si="8"/>
        <v>5344</v>
      </c>
      <c r="H76" s="301">
        <f t="shared" ca="1" si="9"/>
        <v>57</v>
      </c>
      <c r="I76" s="293"/>
      <c r="J76" s="301">
        <f t="shared" ca="1" si="10"/>
        <v>7348</v>
      </c>
      <c r="K76" s="301">
        <f t="shared" ca="1" si="11"/>
        <v>51</v>
      </c>
    </row>
    <row r="77" spans="1:11" ht="15" customHeight="1" x14ac:dyDescent="0.2">
      <c r="A77" s="222" t="s">
        <v>133</v>
      </c>
      <c r="B77" s="223" t="s">
        <v>122</v>
      </c>
      <c r="C77" s="50" t="s">
        <v>134</v>
      </c>
      <c r="D77" s="301">
        <f t="shared" ca="1" si="6"/>
        <v>2242</v>
      </c>
      <c r="E77" s="301">
        <f t="shared" ca="1" si="7"/>
        <v>32</v>
      </c>
      <c r="F77" s="293"/>
      <c r="G77" s="301">
        <f t="shared" ca="1" si="8"/>
        <v>6177</v>
      </c>
      <c r="H77" s="301">
        <f t="shared" ca="1" si="9"/>
        <v>56</v>
      </c>
      <c r="I77" s="293"/>
      <c r="J77" s="301">
        <f t="shared" ca="1" si="10"/>
        <v>8419</v>
      </c>
      <c r="K77" s="301">
        <f t="shared" ca="1" si="11"/>
        <v>49</v>
      </c>
    </row>
    <row r="78" spans="1:11" s="145" customFormat="1" ht="15" customHeight="1" x14ac:dyDescent="0.2">
      <c r="A78" s="222" t="s">
        <v>135</v>
      </c>
      <c r="B78" s="223" t="s">
        <v>122</v>
      </c>
      <c r="C78" s="50" t="s">
        <v>136</v>
      </c>
      <c r="D78" s="301">
        <f t="shared" ca="1" si="6"/>
        <v>1565</v>
      </c>
      <c r="E78" s="301">
        <f t="shared" ca="1" si="7"/>
        <v>41</v>
      </c>
      <c r="F78" s="293"/>
      <c r="G78" s="301">
        <f t="shared" ca="1" si="8"/>
        <v>1541</v>
      </c>
      <c r="H78" s="301">
        <f t="shared" ca="1" si="9"/>
        <v>59</v>
      </c>
      <c r="I78" s="293"/>
      <c r="J78" s="301">
        <f t="shared" ca="1" si="10"/>
        <v>3106</v>
      </c>
      <c r="K78" s="301">
        <f t="shared" ca="1" si="11"/>
        <v>50</v>
      </c>
    </row>
    <row r="79" spans="1:11" ht="15" customHeight="1" x14ac:dyDescent="0.2">
      <c r="A79" s="222" t="s">
        <v>137</v>
      </c>
      <c r="B79" s="223" t="s">
        <v>122</v>
      </c>
      <c r="C79" s="50" t="s">
        <v>138</v>
      </c>
      <c r="D79" s="301">
        <f t="shared" ca="1" si="6"/>
        <v>2315</v>
      </c>
      <c r="E79" s="301">
        <f t="shared" ca="1" si="7"/>
        <v>36</v>
      </c>
      <c r="F79" s="293"/>
      <c r="G79" s="301">
        <f t="shared" ca="1" si="8"/>
        <v>6095</v>
      </c>
      <c r="H79" s="301">
        <f t="shared" ca="1" si="9"/>
        <v>61</v>
      </c>
      <c r="I79" s="293"/>
      <c r="J79" s="301">
        <f t="shared" ca="1" si="10"/>
        <v>8410</v>
      </c>
      <c r="K79" s="301">
        <f t="shared" ca="1" si="11"/>
        <v>54</v>
      </c>
    </row>
    <row r="80" spans="1:11" ht="15" customHeight="1" x14ac:dyDescent="0.2">
      <c r="A80" s="222" t="s">
        <v>139</v>
      </c>
      <c r="B80" s="223" t="s">
        <v>122</v>
      </c>
      <c r="C80" s="50" t="s">
        <v>140</v>
      </c>
      <c r="D80" s="301">
        <f t="shared" ca="1" si="6"/>
        <v>70</v>
      </c>
      <c r="E80" s="301">
        <f t="shared" ca="1" si="7"/>
        <v>39</v>
      </c>
      <c r="F80" s="293"/>
      <c r="G80" s="301">
        <f t="shared" ca="1" si="8"/>
        <v>305</v>
      </c>
      <c r="H80" s="301">
        <f t="shared" ca="1" si="9"/>
        <v>57</v>
      </c>
      <c r="I80" s="293"/>
      <c r="J80" s="301">
        <f t="shared" ca="1" si="10"/>
        <v>375</v>
      </c>
      <c r="K80" s="301">
        <f t="shared" ca="1" si="11"/>
        <v>53</v>
      </c>
    </row>
    <row r="81" spans="1:11" ht="15" customHeight="1" x14ac:dyDescent="0.2">
      <c r="A81" s="222" t="s">
        <v>141</v>
      </c>
      <c r="B81" s="223" t="s">
        <v>339</v>
      </c>
      <c r="C81" s="50" t="s">
        <v>142</v>
      </c>
      <c r="D81" s="301">
        <f t="shared" ca="1" si="6"/>
        <v>7194</v>
      </c>
      <c r="E81" s="301">
        <f t="shared" ca="1" si="7"/>
        <v>38</v>
      </c>
      <c r="F81" s="293"/>
      <c r="G81" s="301">
        <f t="shared" ca="1" si="8"/>
        <v>7387</v>
      </c>
      <c r="H81" s="301">
        <f t="shared" ca="1" si="9"/>
        <v>56</v>
      </c>
      <c r="I81" s="293"/>
      <c r="J81" s="301">
        <f t="shared" ca="1" si="10"/>
        <v>14581</v>
      </c>
      <c r="K81" s="301">
        <f t="shared" ca="1" si="11"/>
        <v>47</v>
      </c>
    </row>
    <row r="82" spans="1:11" ht="15" customHeight="1" x14ac:dyDescent="0.2">
      <c r="A82" s="222" t="s">
        <v>143</v>
      </c>
      <c r="B82" s="223" t="s">
        <v>339</v>
      </c>
      <c r="C82" s="50" t="s">
        <v>144</v>
      </c>
      <c r="D82" s="301">
        <f t="shared" ca="1" si="6"/>
        <v>1481</v>
      </c>
      <c r="E82" s="301">
        <f t="shared" ca="1" si="7"/>
        <v>38</v>
      </c>
      <c r="F82" s="293"/>
      <c r="G82" s="301">
        <f t="shared" ca="1" si="8"/>
        <v>2310</v>
      </c>
      <c r="H82" s="301">
        <f t="shared" ca="1" si="9"/>
        <v>56</v>
      </c>
      <c r="I82" s="293"/>
      <c r="J82" s="301">
        <f t="shared" ca="1" si="10"/>
        <v>3791</v>
      </c>
      <c r="K82" s="301">
        <f t="shared" ca="1" si="11"/>
        <v>49</v>
      </c>
    </row>
    <row r="83" spans="1:11" ht="15" customHeight="1" x14ac:dyDescent="0.2">
      <c r="A83" s="222" t="s">
        <v>145</v>
      </c>
      <c r="B83" s="223" t="s">
        <v>339</v>
      </c>
      <c r="C83" s="50" t="s">
        <v>146</v>
      </c>
      <c r="D83" s="301">
        <f t="shared" ca="1" si="6"/>
        <v>1173</v>
      </c>
      <c r="E83" s="301">
        <f t="shared" ca="1" si="7"/>
        <v>32</v>
      </c>
      <c r="F83" s="293"/>
      <c r="G83" s="301">
        <f t="shared" ca="1" si="8"/>
        <v>2505</v>
      </c>
      <c r="H83" s="301">
        <f t="shared" ca="1" si="9"/>
        <v>56</v>
      </c>
      <c r="I83" s="293"/>
      <c r="J83" s="301">
        <f t="shared" ca="1" si="10"/>
        <v>3678</v>
      </c>
      <c r="K83" s="301">
        <f t="shared" ca="1" si="11"/>
        <v>49</v>
      </c>
    </row>
    <row r="84" spans="1:11" ht="15" customHeight="1" x14ac:dyDescent="0.2">
      <c r="A84" s="222" t="s">
        <v>147</v>
      </c>
      <c r="B84" s="223" t="s">
        <v>339</v>
      </c>
      <c r="C84" s="225" t="s">
        <v>148</v>
      </c>
      <c r="D84" s="301">
        <f t="shared" ca="1" si="6"/>
        <v>409</v>
      </c>
      <c r="E84" s="301">
        <f t="shared" ca="1" si="7"/>
        <v>35</v>
      </c>
      <c r="F84" s="293"/>
      <c r="G84" s="301">
        <f t="shared" ca="1" si="8"/>
        <v>1365</v>
      </c>
      <c r="H84" s="301">
        <f t="shared" ca="1" si="9"/>
        <v>57</v>
      </c>
      <c r="I84" s="293"/>
      <c r="J84" s="301">
        <f t="shared" ca="1" si="10"/>
        <v>1774</v>
      </c>
      <c r="K84" s="301">
        <f t="shared" ca="1" si="11"/>
        <v>52</v>
      </c>
    </row>
    <row r="85" spans="1:11" ht="15" customHeight="1" x14ac:dyDescent="0.2">
      <c r="A85" s="222" t="s">
        <v>149</v>
      </c>
      <c r="B85" s="223" t="s">
        <v>339</v>
      </c>
      <c r="C85" s="50" t="s">
        <v>150</v>
      </c>
      <c r="D85" s="301">
        <f t="shared" ca="1" si="6"/>
        <v>1780</v>
      </c>
      <c r="E85" s="301">
        <f t="shared" ca="1" si="7"/>
        <v>39</v>
      </c>
      <c r="F85" s="293"/>
      <c r="G85" s="301">
        <f t="shared" ca="1" si="8"/>
        <v>2298</v>
      </c>
      <c r="H85" s="301">
        <f t="shared" ca="1" si="9"/>
        <v>60</v>
      </c>
      <c r="I85" s="293"/>
      <c r="J85" s="301">
        <f t="shared" ca="1" si="10"/>
        <v>4078</v>
      </c>
      <c r="K85" s="301">
        <f t="shared" ca="1" si="11"/>
        <v>51</v>
      </c>
    </row>
    <row r="86" spans="1:11" ht="15" customHeight="1" x14ac:dyDescent="0.2">
      <c r="A86" s="222" t="s">
        <v>151</v>
      </c>
      <c r="B86" s="223" t="s">
        <v>339</v>
      </c>
      <c r="C86" s="50" t="s">
        <v>152</v>
      </c>
      <c r="D86" s="301">
        <f t="shared" ca="1" si="6"/>
        <v>706</v>
      </c>
      <c r="E86" s="301">
        <f t="shared" ca="1" si="7"/>
        <v>33</v>
      </c>
      <c r="F86" s="293"/>
      <c r="G86" s="301">
        <f t="shared" ca="1" si="8"/>
        <v>2224</v>
      </c>
      <c r="H86" s="301">
        <f t="shared" ca="1" si="9"/>
        <v>57</v>
      </c>
      <c r="I86" s="293"/>
      <c r="J86" s="301">
        <f t="shared" ca="1" si="10"/>
        <v>2930</v>
      </c>
      <c r="K86" s="301">
        <f t="shared" ca="1" si="11"/>
        <v>51</v>
      </c>
    </row>
    <row r="87" spans="1:11" ht="15" customHeight="1" x14ac:dyDescent="0.2">
      <c r="A87" s="222" t="s">
        <v>153</v>
      </c>
      <c r="B87" s="223" t="s">
        <v>339</v>
      </c>
      <c r="C87" s="50" t="s">
        <v>154</v>
      </c>
      <c r="D87" s="301">
        <f t="shared" ref="D87:D150" ca="1" si="12">VLOOKUP(TRIM($C87),INDIRECT($O$9),14+$O$10,FALSE)</f>
        <v>665</v>
      </c>
      <c r="E87" s="301">
        <f t="shared" ref="E87:E150" ca="1" si="13">VLOOKUP(TRIM($C87),INDIRECT($O$9),13+$O$10,FALSE)</f>
        <v>40</v>
      </c>
      <c r="F87" s="293"/>
      <c r="G87" s="301">
        <f t="shared" ref="G87:G150" ca="1" si="14">VLOOKUP(TRIM($C87),INDIRECT($O$9),4+$O$10,FALSE)</f>
        <v>1882</v>
      </c>
      <c r="H87" s="301">
        <f t="shared" ref="H87:H150" ca="1" si="15">VLOOKUP(TRIM($C87),INDIRECT($O$9),3+$O$10,FALSE)</f>
        <v>65</v>
      </c>
      <c r="I87" s="293"/>
      <c r="J87" s="301">
        <f t="shared" ref="J87:J150" ca="1" si="16">VLOOKUP(TRIM($C87),INDIRECT($O$9),24+$O$10,FALSE)</f>
        <v>2547</v>
      </c>
      <c r="K87" s="301">
        <f t="shared" ref="K87:K150" ca="1" si="17">VLOOKUP(TRIM($C87),INDIRECT($O$9),23+$O$10,FALSE)</f>
        <v>58</v>
      </c>
    </row>
    <row r="88" spans="1:11" ht="15" customHeight="1" x14ac:dyDescent="0.2">
      <c r="A88" s="222" t="s">
        <v>155</v>
      </c>
      <c r="B88" s="223" t="s">
        <v>339</v>
      </c>
      <c r="C88" s="50" t="s">
        <v>156</v>
      </c>
      <c r="D88" s="301">
        <f t="shared" ca="1" si="12"/>
        <v>2278</v>
      </c>
      <c r="E88" s="301">
        <f t="shared" ca="1" si="13"/>
        <v>34</v>
      </c>
      <c r="F88" s="293"/>
      <c r="G88" s="301">
        <f t="shared" ca="1" si="14"/>
        <v>6750</v>
      </c>
      <c r="H88" s="301">
        <f t="shared" ca="1" si="15"/>
        <v>60</v>
      </c>
      <c r="I88" s="293"/>
      <c r="J88" s="301">
        <f t="shared" ca="1" si="16"/>
        <v>9028</v>
      </c>
      <c r="K88" s="301">
        <f t="shared" ca="1" si="17"/>
        <v>53</v>
      </c>
    </row>
    <row r="89" spans="1:11" ht="15" customHeight="1" x14ac:dyDescent="0.2">
      <c r="A89" s="222" t="s">
        <v>157</v>
      </c>
      <c r="B89" s="223" t="s">
        <v>339</v>
      </c>
      <c r="C89" s="50" t="s">
        <v>158</v>
      </c>
      <c r="D89" s="301">
        <f t="shared" ca="1" si="12"/>
        <v>1307</v>
      </c>
      <c r="E89" s="301">
        <f t="shared" ca="1" si="13"/>
        <v>35</v>
      </c>
      <c r="F89" s="293"/>
      <c r="G89" s="301">
        <f t="shared" ca="1" si="14"/>
        <v>1590</v>
      </c>
      <c r="H89" s="301">
        <f t="shared" ca="1" si="15"/>
        <v>54</v>
      </c>
      <c r="I89" s="293"/>
      <c r="J89" s="301">
        <f t="shared" ca="1" si="16"/>
        <v>2897</v>
      </c>
      <c r="K89" s="301">
        <f t="shared" ca="1" si="17"/>
        <v>45</v>
      </c>
    </row>
    <row r="90" spans="1:11" ht="15" customHeight="1" x14ac:dyDescent="0.2">
      <c r="A90" s="222" t="s">
        <v>159</v>
      </c>
      <c r="B90" s="223" t="s">
        <v>339</v>
      </c>
      <c r="C90" s="50" t="s">
        <v>160</v>
      </c>
      <c r="D90" s="301">
        <f t="shared" ca="1" si="12"/>
        <v>749</v>
      </c>
      <c r="E90" s="301">
        <f t="shared" ca="1" si="13"/>
        <v>43</v>
      </c>
      <c r="F90" s="293"/>
      <c r="G90" s="301">
        <f t="shared" ca="1" si="14"/>
        <v>1329</v>
      </c>
      <c r="H90" s="301">
        <f t="shared" ca="1" si="15"/>
        <v>63</v>
      </c>
      <c r="I90" s="293"/>
      <c r="J90" s="301">
        <f t="shared" ca="1" si="16"/>
        <v>2078</v>
      </c>
      <c r="K90" s="301">
        <f t="shared" ca="1" si="17"/>
        <v>56</v>
      </c>
    </row>
    <row r="91" spans="1:11" ht="15" customHeight="1" x14ac:dyDescent="0.2">
      <c r="A91" s="222" t="s">
        <v>161</v>
      </c>
      <c r="B91" s="223" t="s">
        <v>339</v>
      </c>
      <c r="C91" s="50" t="s">
        <v>162</v>
      </c>
      <c r="D91" s="301">
        <f t="shared" ca="1" si="12"/>
        <v>1434</v>
      </c>
      <c r="E91" s="301">
        <f t="shared" ca="1" si="13"/>
        <v>37</v>
      </c>
      <c r="F91" s="293"/>
      <c r="G91" s="301">
        <f t="shared" ca="1" si="14"/>
        <v>1978</v>
      </c>
      <c r="H91" s="301">
        <f t="shared" ca="1" si="15"/>
        <v>59</v>
      </c>
      <c r="I91" s="293"/>
      <c r="J91" s="301">
        <f t="shared" ca="1" si="16"/>
        <v>3412</v>
      </c>
      <c r="K91" s="301">
        <f t="shared" ca="1" si="17"/>
        <v>50</v>
      </c>
    </row>
    <row r="92" spans="1:11" ht="15" customHeight="1" x14ac:dyDescent="0.2">
      <c r="A92" s="222" t="s">
        <v>163</v>
      </c>
      <c r="B92" s="223" t="s">
        <v>339</v>
      </c>
      <c r="C92" s="50" t="s">
        <v>164</v>
      </c>
      <c r="D92" s="301">
        <f t="shared" ca="1" si="12"/>
        <v>1357</v>
      </c>
      <c r="E92" s="301">
        <f t="shared" ca="1" si="13"/>
        <v>38</v>
      </c>
      <c r="F92" s="293"/>
      <c r="G92" s="301">
        <f t="shared" ca="1" si="14"/>
        <v>4450</v>
      </c>
      <c r="H92" s="301">
        <f t="shared" ca="1" si="15"/>
        <v>63</v>
      </c>
      <c r="I92" s="293"/>
      <c r="J92" s="301">
        <f t="shared" ca="1" si="16"/>
        <v>5807</v>
      </c>
      <c r="K92" s="301">
        <f t="shared" ca="1" si="17"/>
        <v>57</v>
      </c>
    </row>
    <row r="93" spans="1:11" ht="15" customHeight="1" x14ac:dyDescent="0.2">
      <c r="A93" s="222" t="s">
        <v>165</v>
      </c>
      <c r="B93" s="223" t="s">
        <v>339</v>
      </c>
      <c r="C93" s="50" t="s">
        <v>166</v>
      </c>
      <c r="D93" s="301">
        <f t="shared" ca="1" si="12"/>
        <v>1312</v>
      </c>
      <c r="E93" s="301">
        <f t="shared" ca="1" si="13"/>
        <v>42</v>
      </c>
      <c r="F93" s="293"/>
      <c r="G93" s="301">
        <f t="shared" ca="1" si="14"/>
        <v>1571</v>
      </c>
      <c r="H93" s="301">
        <f t="shared" ca="1" si="15"/>
        <v>62</v>
      </c>
      <c r="I93" s="293"/>
      <c r="J93" s="301">
        <f t="shared" ca="1" si="16"/>
        <v>2883</v>
      </c>
      <c r="K93" s="301">
        <f t="shared" ca="1" si="17"/>
        <v>53</v>
      </c>
    </row>
    <row r="94" spans="1:11" ht="15" customHeight="1" x14ac:dyDescent="0.2">
      <c r="A94" s="222" t="s">
        <v>167</v>
      </c>
      <c r="B94" s="223" t="s">
        <v>339</v>
      </c>
      <c r="C94" s="50" t="s">
        <v>168</v>
      </c>
      <c r="D94" s="301">
        <f t="shared" ca="1" si="12"/>
        <v>1503</v>
      </c>
      <c r="E94" s="301">
        <f t="shared" ca="1" si="13"/>
        <v>30</v>
      </c>
      <c r="F94" s="293"/>
      <c r="G94" s="301">
        <f t="shared" ca="1" si="14"/>
        <v>4439</v>
      </c>
      <c r="H94" s="301">
        <f t="shared" ca="1" si="15"/>
        <v>55</v>
      </c>
      <c r="I94" s="293"/>
      <c r="J94" s="301">
        <f t="shared" ca="1" si="16"/>
        <v>5942</v>
      </c>
      <c r="K94" s="301">
        <f t="shared" ca="1" si="17"/>
        <v>48</v>
      </c>
    </row>
    <row r="95" spans="1:11" s="145" customFormat="1" ht="15" customHeight="1" x14ac:dyDescent="0.2">
      <c r="A95" s="222" t="s">
        <v>169</v>
      </c>
      <c r="B95" s="222" t="s">
        <v>341</v>
      </c>
      <c r="C95" s="50" t="s">
        <v>170</v>
      </c>
      <c r="D95" s="301">
        <f t="shared" ca="1" si="12"/>
        <v>539</v>
      </c>
      <c r="E95" s="301">
        <f t="shared" ca="1" si="13"/>
        <v>27</v>
      </c>
      <c r="F95" s="293"/>
      <c r="G95" s="301">
        <f t="shared" ca="1" si="14"/>
        <v>1394</v>
      </c>
      <c r="H95" s="301">
        <f t="shared" ca="1" si="15"/>
        <v>48</v>
      </c>
      <c r="I95" s="293"/>
      <c r="J95" s="301">
        <f t="shared" ca="1" si="16"/>
        <v>1933</v>
      </c>
      <c r="K95" s="301">
        <f t="shared" ca="1" si="17"/>
        <v>42</v>
      </c>
    </row>
    <row r="96" spans="1:11" ht="15" customHeight="1" x14ac:dyDescent="0.2">
      <c r="A96" s="222" t="s">
        <v>171</v>
      </c>
      <c r="B96" s="222" t="s">
        <v>341</v>
      </c>
      <c r="C96" s="50" t="s">
        <v>172</v>
      </c>
      <c r="D96" s="301">
        <f t="shared" ca="1" si="12"/>
        <v>1388</v>
      </c>
      <c r="E96" s="301">
        <f t="shared" ca="1" si="13"/>
        <v>30</v>
      </c>
      <c r="F96" s="293"/>
      <c r="G96" s="301">
        <f t="shared" ca="1" si="14"/>
        <v>4952</v>
      </c>
      <c r="H96" s="301">
        <f t="shared" ca="1" si="15"/>
        <v>59</v>
      </c>
      <c r="I96" s="293"/>
      <c r="J96" s="301">
        <f t="shared" ca="1" si="16"/>
        <v>6340</v>
      </c>
      <c r="K96" s="301">
        <f t="shared" ca="1" si="17"/>
        <v>53</v>
      </c>
    </row>
    <row r="97" spans="1:11" ht="15" customHeight="1" x14ac:dyDescent="0.2">
      <c r="A97" s="222" t="s">
        <v>173</v>
      </c>
      <c r="B97" s="222" t="s">
        <v>341</v>
      </c>
      <c r="C97" s="50" t="s">
        <v>174</v>
      </c>
      <c r="D97" s="301">
        <f t="shared" ca="1" si="12"/>
        <v>631</v>
      </c>
      <c r="E97" s="301">
        <f t="shared" ca="1" si="13"/>
        <v>29</v>
      </c>
      <c r="F97" s="293"/>
      <c r="G97" s="301">
        <f t="shared" ca="1" si="14"/>
        <v>2442</v>
      </c>
      <c r="H97" s="301">
        <f t="shared" ca="1" si="15"/>
        <v>57</v>
      </c>
      <c r="I97" s="293"/>
      <c r="J97" s="301">
        <f t="shared" ca="1" si="16"/>
        <v>3073</v>
      </c>
      <c r="K97" s="301">
        <f t="shared" ca="1" si="17"/>
        <v>51</v>
      </c>
    </row>
    <row r="98" spans="1:11" ht="15" customHeight="1" x14ac:dyDescent="0.2">
      <c r="A98" s="222" t="s">
        <v>175</v>
      </c>
      <c r="B98" s="222" t="s">
        <v>341</v>
      </c>
      <c r="C98" s="50" t="s">
        <v>176</v>
      </c>
      <c r="D98" s="301">
        <f t="shared" ca="1" si="12"/>
        <v>3903</v>
      </c>
      <c r="E98" s="301">
        <f t="shared" ca="1" si="13"/>
        <v>38</v>
      </c>
      <c r="F98" s="293"/>
      <c r="G98" s="301">
        <f t="shared" ca="1" si="14"/>
        <v>11309</v>
      </c>
      <c r="H98" s="301">
        <f t="shared" ca="1" si="15"/>
        <v>62</v>
      </c>
      <c r="I98" s="293"/>
      <c r="J98" s="301">
        <f t="shared" ca="1" si="16"/>
        <v>15212</v>
      </c>
      <c r="K98" s="301">
        <f t="shared" ca="1" si="17"/>
        <v>56</v>
      </c>
    </row>
    <row r="99" spans="1:11" ht="15" customHeight="1" x14ac:dyDescent="0.2">
      <c r="A99" s="222" t="s">
        <v>177</v>
      </c>
      <c r="B99" s="222" t="s">
        <v>341</v>
      </c>
      <c r="C99" s="50" t="s">
        <v>178</v>
      </c>
      <c r="D99" s="301">
        <f t="shared" ca="1" si="12"/>
        <v>2916</v>
      </c>
      <c r="E99" s="301">
        <f t="shared" ca="1" si="13"/>
        <v>39</v>
      </c>
      <c r="F99" s="293"/>
      <c r="G99" s="301">
        <f t="shared" ca="1" si="14"/>
        <v>9790</v>
      </c>
      <c r="H99" s="301">
        <f t="shared" ca="1" si="15"/>
        <v>65</v>
      </c>
      <c r="I99" s="293"/>
      <c r="J99" s="301">
        <f t="shared" ca="1" si="16"/>
        <v>12706</v>
      </c>
      <c r="K99" s="301">
        <f t="shared" ca="1" si="17"/>
        <v>59</v>
      </c>
    </row>
    <row r="100" spans="1:11" ht="15" customHeight="1" x14ac:dyDescent="0.2">
      <c r="A100" s="222" t="s">
        <v>179</v>
      </c>
      <c r="B100" s="222" t="s">
        <v>341</v>
      </c>
      <c r="C100" s="50" t="s">
        <v>180</v>
      </c>
      <c r="D100" s="301">
        <f t="shared" ca="1" si="12"/>
        <v>1109</v>
      </c>
      <c r="E100" s="301">
        <f t="shared" ca="1" si="13"/>
        <v>38</v>
      </c>
      <c r="F100" s="293"/>
      <c r="G100" s="301">
        <f t="shared" ca="1" si="14"/>
        <v>1838</v>
      </c>
      <c r="H100" s="301">
        <f t="shared" ca="1" si="15"/>
        <v>49</v>
      </c>
      <c r="I100" s="293"/>
      <c r="J100" s="301">
        <f t="shared" ca="1" si="16"/>
        <v>2947</v>
      </c>
      <c r="K100" s="301">
        <f t="shared" ca="1" si="17"/>
        <v>45</v>
      </c>
    </row>
    <row r="101" spans="1:11" ht="15" customHeight="1" x14ac:dyDescent="0.2">
      <c r="A101" s="222" t="s">
        <v>181</v>
      </c>
      <c r="B101" s="222" t="s">
        <v>341</v>
      </c>
      <c r="C101" s="50" t="s">
        <v>182</v>
      </c>
      <c r="D101" s="301">
        <f t="shared" ca="1" si="12"/>
        <v>2395</v>
      </c>
      <c r="E101" s="301">
        <f t="shared" ca="1" si="13"/>
        <v>35</v>
      </c>
      <c r="F101" s="293"/>
      <c r="G101" s="301">
        <f t="shared" ca="1" si="14"/>
        <v>5902</v>
      </c>
      <c r="H101" s="301">
        <f t="shared" ca="1" si="15"/>
        <v>56</v>
      </c>
      <c r="I101" s="293"/>
      <c r="J101" s="301">
        <f t="shared" ca="1" si="16"/>
        <v>8297</v>
      </c>
      <c r="K101" s="301">
        <f t="shared" ca="1" si="17"/>
        <v>50</v>
      </c>
    </row>
    <row r="102" spans="1:11" ht="15" customHeight="1" x14ac:dyDescent="0.2">
      <c r="A102" s="222" t="s">
        <v>183</v>
      </c>
      <c r="B102" s="222" t="s">
        <v>341</v>
      </c>
      <c r="C102" s="50" t="s">
        <v>184</v>
      </c>
      <c r="D102" s="301">
        <f t="shared" ca="1" si="12"/>
        <v>882</v>
      </c>
      <c r="E102" s="301">
        <f t="shared" ca="1" si="13"/>
        <v>29</v>
      </c>
      <c r="F102" s="293"/>
      <c r="G102" s="301">
        <f t="shared" ca="1" si="14"/>
        <v>1612</v>
      </c>
      <c r="H102" s="301">
        <f t="shared" ca="1" si="15"/>
        <v>51</v>
      </c>
      <c r="I102" s="293"/>
      <c r="J102" s="301">
        <f t="shared" ca="1" si="16"/>
        <v>2494</v>
      </c>
      <c r="K102" s="301">
        <f t="shared" ca="1" si="17"/>
        <v>43</v>
      </c>
    </row>
    <row r="103" spans="1:11" ht="15" customHeight="1" x14ac:dyDescent="0.2">
      <c r="A103" s="222" t="s">
        <v>185</v>
      </c>
      <c r="B103" s="222" t="s">
        <v>341</v>
      </c>
      <c r="C103" s="50" t="s">
        <v>377</v>
      </c>
      <c r="D103" s="301">
        <f t="shared" ca="1" si="12"/>
        <v>658</v>
      </c>
      <c r="E103" s="301">
        <f t="shared" ca="1" si="13"/>
        <v>40</v>
      </c>
      <c r="F103" s="293"/>
      <c r="G103" s="301">
        <f t="shared" ca="1" si="14"/>
        <v>1244</v>
      </c>
      <c r="H103" s="301">
        <f t="shared" ca="1" si="15"/>
        <v>64</v>
      </c>
      <c r="I103" s="293"/>
      <c r="J103" s="301">
        <f t="shared" ca="1" si="16"/>
        <v>1902</v>
      </c>
      <c r="K103" s="301">
        <f t="shared" ca="1" si="17"/>
        <v>56</v>
      </c>
    </row>
    <row r="104" spans="1:11" ht="15" customHeight="1" x14ac:dyDescent="0.2">
      <c r="A104" s="222" t="s">
        <v>186</v>
      </c>
      <c r="B104" s="222" t="s">
        <v>341</v>
      </c>
      <c r="C104" s="50" t="s">
        <v>187</v>
      </c>
      <c r="D104" s="301">
        <f t="shared" ca="1" si="12"/>
        <v>2000</v>
      </c>
      <c r="E104" s="301">
        <f t="shared" ca="1" si="13"/>
        <v>33</v>
      </c>
      <c r="F104" s="293"/>
      <c r="G104" s="301">
        <f t="shared" ca="1" si="14"/>
        <v>5482</v>
      </c>
      <c r="H104" s="301">
        <f t="shared" ca="1" si="15"/>
        <v>55</v>
      </c>
      <c r="I104" s="293"/>
      <c r="J104" s="301">
        <f t="shared" ca="1" si="16"/>
        <v>7482</v>
      </c>
      <c r="K104" s="301">
        <f t="shared" ca="1" si="17"/>
        <v>49</v>
      </c>
    </row>
    <row r="105" spans="1:11" ht="15" customHeight="1" x14ac:dyDescent="0.2">
      <c r="A105" s="222" t="s">
        <v>188</v>
      </c>
      <c r="B105" s="222" t="s">
        <v>341</v>
      </c>
      <c r="C105" s="50" t="s">
        <v>189</v>
      </c>
      <c r="D105" s="301">
        <f t="shared" ca="1" si="12"/>
        <v>671</v>
      </c>
      <c r="E105" s="301">
        <f t="shared" ca="1" si="13"/>
        <v>37</v>
      </c>
      <c r="F105" s="293"/>
      <c r="G105" s="301">
        <f t="shared" ca="1" si="14"/>
        <v>1471</v>
      </c>
      <c r="H105" s="301">
        <f t="shared" ca="1" si="15"/>
        <v>58</v>
      </c>
      <c r="I105" s="293"/>
      <c r="J105" s="301">
        <f t="shared" ca="1" si="16"/>
        <v>2142</v>
      </c>
      <c r="K105" s="301">
        <f t="shared" ca="1" si="17"/>
        <v>51</v>
      </c>
    </row>
    <row r="106" spans="1:11" ht="15" customHeight="1" x14ac:dyDescent="0.2">
      <c r="A106" s="222" t="s">
        <v>194</v>
      </c>
      <c r="B106" s="222" t="s">
        <v>191</v>
      </c>
      <c r="C106" s="226" t="s">
        <v>195</v>
      </c>
      <c r="D106" s="301">
        <f t="shared" ca="1" si="12"/>
        <v>861</v>
      </c>
      <c r="E106" s="301">
        <f t="shared" ca="1" si="13"/>
        <v>53</v>
      </c>
      <c r="F106" s="293"/>
      <c r="G106" s="301">
        <f t="shared" ca="1" si="14"/>
        <v>648</v>
      </c>
      <c r="H106" s="301">
        <f t="shared" ca="1" si="15"/>
        <v>72</v>
      </c>
      <c r="I106" s="293"/>
      <c r="J106" s="301">
        <f t="shared" ca="1" si="16"/>
        <v>1509</v>
      </c>
      <c r="K106" s="301">
        <f t="shared" ca="1" si="17"/>
        <v>61</v>
      </c>
    </row>
    <row r="107" spans="1:11" ht="15" customHeight="1" x14ac:dyDescent="0.2">
      <c r="A107" s="222" t="s">
        <v>196</v>
      </c>
      <c r="B107" s="222" t="s">
        <v>191</v>
      </c>
      <c r="C107" s="227" t="s">
        <v>435</v>
      </c>
      <c r="D107" s="301">
        <f t="shared" ca="1" si="12"/>
        <v>12</v>
      </c>
      <c r="E107" s="301" t="str">
        <f t="shared" ca="1" si="13"/>
        <v>x</v>
      </c>
      <c r="F107" s="293"/>
      <c r="G107" s="301">
        <f t="shared" ca="1" si="14"/>
        <v>16</v>
      </c>
      <c r="H107" s="301" t="str">
        <f t="shared" ca="1" si="15"/>
        <v>x</v>
      </c>
      <c r="I107" s="293"/>
      <c r="J107" s="301">
        <f t="shared" ca="1" si="16"/>
        <v>28</v>
      </c>
      <c r="K107" s="301">
        <f t="shared" ca="1" si="17"/>
        <v>89</v>
      </c>
    </row>
    <row r="108" spans="1:11" ht="15" customHeight="1" x14ac:dyDescent="0.2">
      <c r="A108" s="222" t="s">
        <v>197</v>
      </c>
      <c r="B108" s="222" t="s">
        <v>191</v>
      </c>
      <c r="C108" s="227" t="s">
        <v>198</v>
      </c>
      <c r="D108" s="301">
        <f t="shared" ca="1" si="12"/>
        <v>1333</v>
      </c>
      <c r="E108" s="301">
        <f t="shared" ca="1" si="13"/>
        <v>55</v>
      </c>
      <c r="F108" s="293"/>
      <c r="G108" s="301">
        <f t="shared" ca="1" si="14"/>
        <v>1096</v>
      </c>
      <c r="H108" s="301">
        <f t="shared" ca="1" si="15"/>
        <v>74</v>
      </c>
      <c r="I108" s="293"/>
      <c r="J108" s="301">
        <f t="shared" ca="1" si="16"/>
        <v>2429</v>
      </c>
      <c r="K108" s="301">
        <f t="shared" ca="1" si="17"/>
        <v>64</v>
      </c>
    </row>
    <row r="109" spans="1:11" s="145" customFormat="1" ht="15" customHeight="1" x14ac:dyDescent="0.2">
      <c r="A109" s="222" t="s">
        <v>199</v>
      </c>
      <c r="B109" s="222" t="s">
        <v>191</v>
      </c>
      <c r="C109" s="226" t="s">
        <v>200</v>
      </c>
      <c r="D109" s="301">
        <f t="shared" ca="1" si="12"/>
        <v>685</v>
      </c>
      <c r="E109" s="301">
        <f t="shared" ca="1" si="13"/>
        <v>52</v>
      </c>
      <c r="F109" s="293"/>
      <c r="G109" s="301">
        <f t="shared" ca="1" si="14"/>
        <v>585</v>
      </c>
      <c r="H109" s="301">
        <f t="shared" ca="1" si="15"/>
        <v>71</v>
      </c>
      <c r="I109" s="293"/>
      <c r="J109" s="301">
        <f t="shared" ca="1" si="16"/>
        <v>1270</v>
      </c>
      <c r="K109" s="301">
        <f t="shared" ca="1" si="17"/>
        <v>61</v>
      </c>
    </row>
    <row r="110" spans="1:11" ht="15" customHeight="1" x14ac:dyDescent="0.2">
      <c r="A110" s="222" t="s">
        <v>201</v>
      </c>
      <c r="B110" s="222" t="s">
        <v>191</v>
      </c>
      <c r="C110" s="227" t="s">
        <v>202</v>
      </c>
      <c r="D110" s="301">
        <f t="shared" ca="1" si="12"/>
        <v>1279</v>
      </c>
      <c r="E110" s="301">
        <f t="shared" ca="1" si="13"/>
        <v>43</v>
      </c>
      <c r="F110" s="293"/>
      <c r="G110" s="301">
        <f t="shared" ca="1" si="14"/>
        <v>1573</v>
      </c>
      <c r="H110" s="301">
        <f t="shared" ca="1" si="15"/>
        <v>66</v>
      </c>
      <c r="I110" s="293"/>
      <c r="J110" s="301">
        <f t="shared" ca="1" si="16"/>
        <v>2852</v>
      </c>
      <c r="K110" s="301">
        <f t="shared" ca="1" si="17"/>
        <v>56</v>
      </c>
    </row>
    <row r="111" spans="1:11" ht="15" customHeight="1" x14ac:dyDescent="0.2">
      <c r="A111" s="222" t="s">
        <v>203</v>
      </c>
      <c r="B111" s="222" t="s">
        <v>191</v>
      </c>
      <c r="C111" s="227" t="s">
        <v>204</v>
      </c>
      <c r="D111" s="301">
        <f t="shared" ca="1" si="12"/>
        <v>1164</v>
      </c>
      <c r="E111" s="301">
        <f t="shared" ca="1" si="13"/>
        <v>50</v>
      </c>
      <c r="F111" s="293"/>
      <c r="G111" s="301">
        <f t="shared" ca="1" si="14"/>
        <v>597</v>
      </c>
      <c r="H111" s="301">
        <f t="shared" ca="1" si="15"/>
        <v>71</v>
      </c>
      <c r="I111" s="293"/>
      <c r="J111" s="301">
        <f t="shared" ca="1" si="16"/>
        <v>1761</v>
      </c>
      <c r="K111" s="301">
        <f t="shared" ca="1" si="17"/>
        <v>57</v>
      </c>
    </row>
    <row r="112" spans="1:11" ht="15" customHeight="1" x14ac:dyDescent="0.2">
      <c r="A112" s="222" t="s">
        <v>205</v>
      </c>
      <c r="B112" s="222" t="s">
        <v>191</v>
      </c>
      <c r="C112" s="227" t="s">
        <v>206</v>
      </c>
      <c r="D112" s="301">
        <f t="shared" ca="1" si="12"/>
        <v>448</v>
      </c>
      <c r="E112" s="301">
        <f t="shared" ca="1" si="13"/>
        <v>60</v>
      </c>
      <c r="F112" s="293"/>
      <c r="G112" s="301">
        <f t="shared" ca="1" si="14"/>
        <v>465</v>
      </c>
      <c r="H112" s="301">
        <f t="shared" ca="1" si="15"/>
        <v>79</v>
      </c>
      <c r="I112" s="293"/>
      <c r="J112" s="301">
        <f t="shared" ca="1" si="16"/>
        <v>913</v>
      </c>
      <c r="K112" s="301">
        <f t="shared" ca="1" si="17"/>
        <v>70</v>
      </c>
    </row>
    <row r="113" spans="1:11" ht="15" customHeight="1" x14ac:dyDescent="0.2">
      <c r="A113" s="222" t="s">
        <v>207</v>
      </c>
      <c r="B113" s="222" t="s">
        <v>191</v>
      </c>
      <c r="C113" s="227" t="s">
        <v>208</v>
      </c>
      <c r="D113" s="301">
        <f t="shared" ca="1" si="12"/>
        <v>1432</v>
      </c>
      <c r="E113" s="301">
        <f t="shared" ca="1" si="13"/>
        <v>54</v>
      </c>
      <c r="F113" s="293"/>
      <c r="G113" s="301">
        <f t="shared" ca="1" si="14"/>
        <v>1339</v>
      </c>
      <c r="H113" s="301">
        <f t="shared" ca="1" si="15"/>
        <v>70</v>
      </c>
      <c r="I113" s="293"/>
      <c r="J113" s="301">
        <f t="shared" ca="1" si="16"/>
        <v>2771</v>
      </c>
      <c r="K113" s="301">
        <f t="shared" ca="1" si="17"/>
        <v>62</v>
      </c>
    </row>
    <row r="114" spans="1:11" ht="15" customHeight="1" x14ac:dyDescent="0.2">
      <c r="A114" s="222" t="s">
        <v>209</v>
      </c>
      <c r="B114" s="222" t="s">
        <v>191</v>
      </c>
      <c r="C114" s="227" t="s">
        <v>210</v>
      </c>
      <c r="D114" s="301">
        <f t="shared" ca="1" si="12"/>
        <v>1485</v>
      </c>
      <c r="E114" s="301">
        <f t="shared" ca="1" si="13"/>
        <v>44</v>
      </c>
      <c r="F114" s="293"/>
      <c r="G114" s="301">
        <f t="shared" ca="1" si="14"/>
        <v>1700</v>
      </c>
      <c r="H114" s="301">
        <f t="shared" ca="1" si="15"/>
        <v>66</v>
      </c>
      <c r="I114" s="293"/>
      <c r="J114" s="301">
        <f t="shared" ca="1" si="16"/>
        <v>3185</v>
      </c>
      <c r="K114" s="301">
        <f t="shared" ca="1" si="17"/>
        <v>56</v>
      </c>
    </row>
    <row r="115" spans="1:11" ht="15" customHeight="1" x14ac:dyDescent="0.2">
      <c r="A115" s="222" t="s">
        <v>211</v>
      </c>
      <c r="B115" s="222" t="s">
        <v>191</v>
      </c>
      <c r="C115" s="227" t="s">
        <v>212</v>
      </c>
      <c r="D115" s="301">
        <f t="shared" ca="1" si="12"/>
        <v>2242</v>
      </c>
      <c r="E115" s="301">
        <f t="shared" ca="1" si="13"/>
        <v>57</v>
      </c>
      <c r="F115" s="293"/>
      <c r="G115" s="301">
        <f t="shared" ca="1" si="14"/>
        <v>2154</v>
      </c>
      <c r="H115" s="301">
        <f t="shared" ca="1" si="15"/>
        <v>67</v>
      </c>
      <c r="I115" s="293"/>
      <c r="J115" s="301">
        <f t="shared" ca="1" si="16"/>
        <v>4396</v>
      </c>
      <c r="K115" s="301">
        <f t="shared" ca="1" si="17"/>
        <v>62</v>
      </c>
    </row>
    <row r="116" spans="1:11" s="145" customFormat="1" ht="15" customHeight="1" x14ac:dyDescent="0.2">
      <c r="A116" s="222" t="s">
        <v>213</v>
      </c>
      <c r="B116" s="222" t="s">
        <v>191</v>
      </c>
      <c r="C116" s="227" t="s">
        <v>214</v>
      </c>
      <c r="D116" s="301">
        <f t="shared" ca="1" si="12"/>
        <v>1569</v>
      </c>
      <c r="E116" s="301">
        <f t="shared" ca="1" si="13"/>
        <v>50</v>
      </c>
      <c r="F116" s="293"/>
      <c r="G116" s="301">
        <f t="shared" ca="1" si="14"/>
        <v>1490</v>
      </c>
      <c r="H116" s="301">
        <f t="shared" ca="1" si="15"/>
        <v>65</v>
      </c>
      <c r="I116" s="293"/>
      <c r="J116" s="301">
        <f t="shared" ca="1" si="16"/>
        <v>3059</v>
      </c>
      <c r="K116" s="301">
        <f t="shared" ca="1" si="17"/>
        <v>58</v>
      </c>
    </row>
    <row r="117" spans="1:11" ht="15" customHeight="1" x14ac:dyDescent="0.2">
      <c r="A117" s="222" t="s">
        <v>215</v>
      </c>
      <c r="B117" s="222" t="s">
        <v>191</v>
      </c>
      <c r="C117" s="227" t="s">
        <v>216</v>
      </c>
      <c r="D117" s="301">
        <f t="shared" ca="1" si="12"/>
        <v>1897</v>
      </c>
      <c r="E117" s="301">
        <f t="shared" ca="1" si="13"/>
        <v>57</v>
      </c>
      <c r="F117" s="293"/>
      <c r="G117" s="301">
        <f t="shared" ca="1" si="14"/>
        <v>1111</v>
      </c>
      <c r="H117" s="301">
        <f t="shared" ca="1" si="15"/>
        <v>71</v>
      </c>
      <c r="I117" s="293"/>
      <c r="J117" s="301">
        <f t="shared" ca="1" si="16"/>
        <v>3008</v>
      </c>
      <c r="K117" s="301">
        <f t="shared" ca="1" si="17"/>
        <v>62</v>
      </c>
    </row>
    <row r="118" spans="1:11" ht="15" customHeight="1" x14ac:dyDescent="0.2">
      <c r="A118" s="222" t="s">
        <v>217</v>
      </c>
      <c r="B118" s="222" t="s">
        <v>191</v>
      </c>
      <c r="C118" s="227" t="s">
        <v>218</v>
      </c>
      <c r="D118" s="301">
        <f t="shared" ca="1" si="12"/>
        <v>916</v>
      </c>
      <c r="E118" s="301">
        <f t="shared" ca="1" si="13"/>
        <v>47</v>
      </c>
      <c r="F118" s="293"/>
      <c r="G118" s="301">
        <f t="shared" ca="1" si="14"/>
        <v>1282</v>
      </c>
      <c r="H118" s="301">
        <f t="shared" ca="1" si="15"/>
        <v>71</v>
      </c>
      <c r="I118" s="293"/>
      <c r="J118" s="301">
        <f t="shared" ca="1" si="16"/>
        <v>2198</v>
      </c>
      <c r="K118" s="301">
        <f t="shared" ca="1" si="17"/>
        <v>61</v>
      </c>
    </row>
    <row r="119" spans="1:11" ht="15" customHeight="1" x14ac:dyDescent="0.2">
      <c r="A119" s="222" t="s">
        <v>219</v>
      </c>
      <c r="B119" s="222" t="s">
        <v>191</v>
      </c>
      <c r="C119" s="227" t="s">
        <v>220</v>
      </c>
      <c r="D119" s="301">
        <f t="shared" ca="1" si="12"/>
        <v>799</v>
      </c>
      <c r="E119" s="301">
        <f t="shared" ca="1" si="13"/>
        <v>51</v>
      </c>
      <c r="F119" s="293"/>
      <c r="G119" s="301">
        <f t="shared" ca="1" si="14"/>
        <v>621</v>
      </c>
      <c r="H119" s="301">
        <f t="shared" ca="1" si="15"/>
        <v>66</v>
      </c>
      <c r="I119" s="293"/>
      <c r="J119" s="301">
        <f t="shared" ca="1" si="16"/>
        <v>1420</v>
      </c>
      <c r="K119" s="301">
        <f t="shared" ca="1" si="17"/>
        <v>58</v>
      </c>
    </row>
    <row r="120" spans="1:11" ht="15" customHeight="1" x14ac:dyDescent="0.2">
      <c r="A120" s="222" t="s">
        <v>223</v>
      </c>
      <c r="B120" s="222" t="s">
        <v>191</v>
      </c>
      <c r="C120" s="227" t="s">
        <v>224</v>
      </c>
      <c r="D120" s="301">
        <f t="shared" ca="1" si="12"/>
        <v>1357</v>
      </c>
      <c r="E120" s="301">
        <f t="shared" ca="1" si="13"/>
        <v>50</v>
      </c>
      <c r="F120" s="293"/>
      <c r="G120" s="301">
        <f t="shared" ca="1" si="14"/>
        <v>1689</v>
      </c>
      <c r="H120" s="301">
        <f t="shared" ca="1" si="15"/>
        <v>64</v>
      </c>
      <c r="I120" s="293"/>
      <c r="J120" s="301">
        <f t="shared" ca="1" si="16"/>
        <v>3046</v>
      </c>
      <c r="K120" s="301">
        <f t="shared" ca="1" si="17"/>
        <v>58</v>
      </c>
    </row>
    <row r="121" spans="1:11" ht="15" customHeight="1" x14ac:dyDescent="0.2">
      <c r="A121" s="222" t="s">
        <v>225</v>
      </c>
      <c r="B121" s="222" t="s">
        <v>191</v>
      </c>
      <c r="C121" s="227" t="s">
        <v>226</v>
      </c>
      <c r="D121" s="301">
        <f t="shared" ca="1" si="12"/>
        <v>1303</v>
      </c>
      <c r="E121" s="301">
        <f t="shared" ca="1" si="13"/>
        <v>46</v>
      </c>
      <c r="F121" s="293"/>
      <c r="G121" s="301">
        <f t="shared" ca="1" si="14"/>
        <v>2426</v>
      </c>
      <c r="H121" s="301">
        <f t="shared" ca="1" si="15"/>
        <v>66</v>
      </c>
      <c r="I121" s="293"/>
      <c r="J121" s="301">
        <f t="shared" ca="1" si="16"/>
        <v>3729</v>
      </c>
      <c r="K121" s="301">
        <f t="shared" ca="1" si="17"/>
        <v>59</v>
      </c>
    </row>
    <row r="122" spans="1:11" ht="15" customHeight="1" x14ac:dyDescent="0.2">
      <c r="A122" s="222" t="s">
        <v>227</v>
      </c>
      <c r="B122" s="222" t="s">
        <v>191</v>
      </c>
      <c r="C122" s="227" t="s">
        <v>228</v>
      </c>
      <c r="D122" s="301">
        <f t="shared" ca="1" si="12"/>
        <v>767</v>
      </c>
      <c r="E122" s="301">
        <f t="shared" ca="1" si="13"/>
        <v>42</v>
      </c>
      <c r="F122" s="293"/>
      <c r="G122" s="301">
        <f t="shared" ca="1" si="14"/>
        <v>2205</v>
      </c>
      <c r="H122" s="301">
        <f t="shared" ca="1" si="15"/>
        <v>65</v>
      </c>
      <c r="I122" s="293"/>
      <c r="J122" s="301">
        <f t="shared" ca="1" si="16"/>
        <v>2972</v>
      </c>
      <c r="K122" s="301">
        <f t="shared" ca="1" si="17"/>
        <v>59</v>
      </c>
    </row>
    <row r="123" spans="1:11" ht="15" customHeight="1" x14ac:dyDescent="0.2">
      <c r="A123" s="222" t="s">
        <v>229</v>
      </c>
      <c r="B123" s="222" t="s">
        <v>191</v>
      </c>
      <c r="C123" s="227" t="s">
        <v>230</v>
      </c>
      <c r="D123" s="301">
        <f t="shared" ca="1" si="12"/>
        <v>1316</v>
      </c>
      <c r="E123" s="301">
        <f t="shared" ca="1" si="13"/>
        <v>48</v>
      </c>
      <c r="F123" s="293"/>
      <c r="G123" s="301">
        <f t="shared" ca="1" si="14"/>
        <v>2116</v>
      </c>
      <c r="H123" s="301">
        <f t="shared" ca="1" si="15"/>
        <v>59</v>
      </c>
      <c r="I123" s="293"/>
      <c r="J123" s="301">
        <f t="shared" ca="1" si="16"/>
        <v>3432</v>
      </c>
      <c r="K123" s="301">
        <f t="shared" ca="1" si="17"/>
        <v>55</v>
      </c>
    </row>
    <row r="124" spans="1:11" ht="15" customHeight="1" x14ac:dyDescent="0.2">
      <c r="A124" s="222" t="s">
        <v>231</v>
      </c>
      <c r="B124" s="222" t="s">
        <v>191</v>
      </c>
      <c r="C124" s="227" t="s">
        <v>232</v>
      </c>
      <c r="D124" s="301">
        <f t="shared" ca="1" si="12"/>
        <v>853</v>
      </c>
      <c r="E124" s="301">
        <f t="shared" ca="1" si="13"/>
        <v>49</v>
      </c>
      <c r="F124" s="293"/>
      <c r="G124" s="301">
        <f t="shared" ca="1" si="14"/>
        <v>2549</v>
      </c>
      <c r="H124" s="301">
        <f t="shared" ca="1" si="15"/>
        <v>73</v>
      </c>
      <c r="I124" s="293"/>
      <c r="J124" s="301">
        <f t="shared" ca="1" si="16"/>
        <v>3402</v>
      </c>
      <c r="K124" s="301">
        <f t="shared" ca="1" si="17"/>
        <v>67</v>
      </c>
    </row>
    <row r="125" spans="1:11" ht="15" customHeight="1" x14ac:dyDescent="0.2">
      <c r="A125" s="222" t="s">
        <v>233</v>
      </c>
      <c r="B125" s="222" t="s">
        <v>191</v>
      </c>
      <c r="C125" s="227" t="s">
        <v>234</v>
      </c>
      <c r="D125" s="301">
        <f t="shared" ca="1" si="12"/>
        <v>1600</v>
      </c>
      <c r="E125" s="301">
        <f t="shared" ca="1" si="13"/>
        <v>41</v>
      </c>
      <c r="F125" s="293"/>
      <c r="G125" s="301">
        <f t="shared" ca="1" si="14"/>
        <v>2560</v>
      </c>
      <c r="H125" s="301">
        <f t="shared" ca="1" si="15"/>
        <v>64</v>
      </c>
      <c r="I125" s="293"/>
      <c r="J125" s="301">
        <f t="shared" ca="1" si="16"/>
        <v>4160</v>
      </c>
      <c r="K125" s="301">
        <f t="shared" ca="1" si="17"/>
        <v>55</v>
      </c>
    </row>
    <row r="126" spans="1:11" ht="15" customHeight="1" x14ac:dyDescent="0.2">
      <c r="A126" s="222" t="s">
        <v>235</v>
      </c>
      <c r="B126" s="222" t="s">
        <v>191</v>
      </c>
      <c r="C126" s="227" t="s">
        <v>236</v>
      </c>
      <c r="D126" s="301">
        <f t="shared" ca="1" si="12"/>
        <v>1393</v>
      </c>
      <c r="E126" s="301">
        <f t="shared" ca="1" si="13"/>
        <v>44</v>
      </c>
      <c r="F126" s="293"/>
      <c r="G126" s="301">
        <f t="shared" ca="1" si="14"/>
        <v>2456</v>
      </c>
      <c r="H126" s="301">
        <f t="shared" ca="1" si="15"/>
        <v>60</v>
      </c>
      <c r="I126" s="293"/>
      <c r="J126" s="301">
        <f t="shared" ca="1" si="16"/>
        <v>3849</v>
      </c>
      <c r="K126" s="301">
        <f t="shared" ca="1" si="17"/>
        <v>54</v>
      </c>
    </row>
    <row r="127" spans="1:11" ht="15" customHeight="1" x14ac:dyDescent="0.2">
      <c r="A127" s="222" t="s">
        <v>237</v>
      </c>
      <c r="B127" s="222" t="s">
        <v>191</v>
      </c>
      <c r="C127" s="227" t="s">
        <v>238</v>
      </c>
      <c r="D127" s="301">
        <f t="shared" ca="1" si="12"/>
        <v>1813</v>
      </c>
      <c r="E127" s="301">
        <f t="shared" ca="1" si="13"/>
        <v>40</v>
      </c>
      <c r="F127" s="293"/>
      <c r="G127" s="301">
        <f t="shared" ca="1" si="14"/>
        <v>2278</v>
      </c>
      <c r="H127" s="301">
        <f t="shared" ca="1" si="15"/>
        <v>62</v>
      </c>
      <c r="I127" s="293"/>
      <c r="J127" s="301">
        <f t="shared" ca="1" si="16"/>
        <v>4091</v>
      </c>
      <c r="K127" s="301">
        <f t="shared" ca="1" si="17"/>
        <v>52</v>
      </c>
    </row>
    <row r="128" spans="1:11" s="145" customFormat="1" ht="15" customHeight="1" x14ac:dyDescent="0.2">
      <c r="A128" s="222" t="s">
        <v>239</v>
      </c>
      <c r="B128" s="222" t="s">
        <v>191</v>
      </c>
      <c r="C128" s="227" t="s">
        <v>240</v>
      </c>
      <c r="D128" s="301">
        <f t="shared" ca="1" si="12"/>
        <v>1313</v>
      </c>
      <c r="E128" s="301">
        <f t="shared" ca="1" si="13"/>
        <v>52</v>
      </c>
      <c r="F128" s="293"/>
      <c r="G128" s="301">
        <f t="shared" ca="1" si="14"/>
        <v>1617</v>
      </c>
      <c r="H128" s="301">
        <f t="shared" ca="1" si="15"/>
        <v>72</v>
      </c>
      <c r="I128" s="293"/>
      <c r="J128" s="301">
        <f t="shared" ca="1" si="16"/>
        <v>2930</v>
      </c>
      <c r="K128" s="301">
        <f t="shared" ca="1" si="17"/>
        <v>64</v>
      </c>
    </row>
    <row r="129" spans="1:11" ht="15" customHeight="1" x14ac:dyDescent="0.2">
      <c r="A129" s="222" t="s">
        <v>241</v>
      </c>
      <c r="B129" s="222" t="s">
        <v>191</v>
      </c>
      <c r="C129" s="226" t="s">
        <v>242</v>
      </c>
      <c r="D129" s="301">
        <f t="shared" ca="1" si="12"/>
        <v>698</v>
      </c>
      <c r="E129" s="301">
        <f t="shared" ca="1" si="13"/>
        <v>47</v>
      </c>
      <c r="F129" s="293"/>
      <c r="G129" s="301">
        <f t="shared" ca="1" si="14"/>
        <v>1970</v>
      </c>
      <c r="H129" s="301">
        <f t="shared" ca="1" si="15"/>
        <v>67</v>
      </c>
      <c r="I129" s="293"/>
      <c r="J129" s="301">
        <f t="shared" ca="1" si="16"/>
        <v>2668</v>
      </c>
      <c r="K129" s="301">
        <f t="shared" ca="1" si="17"/>
        <v>62</v>
      </c>
    </row>
    <row r="130" spans="1:11" ht="15" customHeight="1" x14ac:dyDescent="0.2">
      <c r="A130" s="222" t="s">
        <v>243</v>
      </c>
      <c r="B130" s="222" t="s">
        <v>191</v>
      </c>
      <c r="C130" s="227" t="s">
        <v>244</v>
      </c>
      <c r="D130" s="301">
        <f t="shared" ca="1" si="12"/>
        <v>840</v>
      </c>
      <c r="E130" s="301">
        <f t="shared" ca="1" si="13"/>
        <v>52</v>
      </c>
      <c r="F130" s="293"/>
      <c r="G130" s="301">
        <f t="shared" ca="1" si="14"/>
        <v>2016</v>
      </c>
      <c r="H130" s="301">
        <f t="shared" ca="1" si="15"/>
        <v>67</v>
      </c>
      <c r="I130" s="293"/>
      <c r="J130" s="301">
        <f t="shared" ca="1" si="16"/>
        <v>2856</v>
      </c>
      <c r="K130" s="301">
        <f t="shared" ca="1" si="17"/>
        <v>63</v>
      </c>
    </row>
    <row r="131" spans="1:11" ht="15" customHeight="1" x14ac:dyDescent="0.2">
      <c r="A131" s="222" t="s">
        <v>245</v>
      </c>
      <c r="B131" s="222" t="s">
        <v>191</v>
      </c>
      <c r="C131" s="227" t="s">
        <v>246</v>
      </c>
      <c r="D131" s="301">
        <f t="shared" ca="1" si="12"/>
        <v>1043</v>
      </c>
      <c r="E131" s="301">
        <f t="shared" ca="1" si="13"/>
        <v>45</v>
      </c>
      <c r="F131" s="293"/>
      <c r="G131" s="301">
        <f t="shared" ca="1" si="14"/>
        <v>2428</v>
      </c>
      <c r="H131" s="301">
        <f t="shared" ca="1" si="15"/>
        <v>63</v>
      </c>
      <c r="I131" s="293"/>
      <c r="J131" s="301">
        <f t="shared" ca="1" si="16"/>
        <v>3471</v>
      </c>
      <c r="K131" s="301">
        <f t="shared" ca="1" si="17"/>
        <v>57</v>
      </c>
    </row>
    <row r="132" spans="1:11" ht="15" customHeight="1" x14ac:dyDescent="0.2">
      <c r="A132" s="222" t="s">
        <v>247</v>
      </c>
      <c r="B132" s="222" t="s">
        <v>191</v>
      </c>
      <c r="C132" s="227" t="s">
        <v>248</v>
      </c>
      <c r="D132" s="301">
        <f t="shared" ca="1" si="12"/>
        <v>934</v>
      </c>
      <c r="E132" s="301">
        <f t="shared" ca="1" si="13"/>
        <v>47</v>
      </c>
      <c r="F132" s="293"/>
      <c r="G132" s="301">
        <f t="shared" ca="1" si="14"/>
        <v>1743</v>
      </c>
      <c r="H132" s="301">
        <f t="shared" ca="1" si="15"/>
        <v>66</v>
      </c>
      <c r="I132" s="293"/>
      <c r="J132" s="301">
        <f t="shared" ca="1" si="16"/>
        <v>2677</v>
      </c>
      <c r="K132" s="301">
        <f t="shared" ca="1" si="17"/>
        <v>59</v>
      </c>
    </row>
    <row r="133" spans="1:11" ht="15" customHeight="1" x14ac:dyDescent="0.2">
      <c r="A133" s="222" t="s">
        <v>249</v>
      </c>
      <c r="B133" s="222" t="s">
        <v>191</v>
      </c>
      <c r="C133" s="227" t="s">
        <v>250</v>
      </c>
      <c r="D133" s="301">
        <f t="shared" ca="1" si="12"/>
        <v>341</v>
      </c>
      <c r="E133" s="301">
        <f t="shared" ca="1" si="13"/>
        <v>38</v>
      </c>
      <c r="F133" s="293"/>
      <c r="G133" s="301">
        <f t="shared" ca="1" si="14"/>
        <v>1367</v>
      </c>
      <c r="H133" s="301">
        <f t="shared" ca="1" si="15"/>
        <v>65</v>
      </c>
      <c r="I133" s="293"/>
      <c r="J133" s="301">
        <f t="shared" ca="1" si="16"/>
        <v>1708</v>
      </c>
      <c r="K133" s="301">
        <f t="shared" ca="1" si="17"/>
        <v>60</v>
      </c>
    </row>
    <row r="134" spans="1:11" ht="15" customHeight="1" x14ac:dyDescent="0.2">
      <c r="A134" s="222" t="s">
        <v>251</v>
      </c>
      <c r="B134" s="222" t="s">
        <v>191</v>
      </c>
      <c r="C134" s="227" t="s">
        <v>252</v>
      </c>
      <c r="D134" s="301">
        <f t="shared" ca="1" si="12"/>
        <v>528</v>
      </c>
      <c r="E134" s="301">
        <f t="shared" ca="1" si="13"/>
        <v>45</v>
      </c>
      <c r="F134" s="293"/>
      <c r="G134" s="301">
        <f t="shared" ca="1" si="14"/>
        <v>1485</v>
      </c>
      <c r="H134" s="301">
        <f t="shared" ca="1" si="15"/>
        <v>61</v>
      </c>
      <c r="I134" s="293"/>
      <c r="J134" s="301">
        <f t="shared" ca="1" si="16"/>
        <v>2013</v>
      </c>
      <c r="K134" s="301">
        <f t="shared" ca="1" si="17"/>
        <v>57</v>
      </c>
    </row>
    <row r="135" spans="1:11" ht="15" customHeight="1" x14ac:dyDescent="0.2">
      <c r="A135" s="222" t="s">
        <v>253</v>
      </c>
      <c r="B135" s="222" t="s">
        <v>191</v>
      </c>
      <c r="C135" s="227" t="s">
        <v>254</v>
      </c>
      <c r="D135" s="301">
        <f t="shared" ca="1" si="12"/>
        <v>1105</v>
      </c>
      <c r="E135" s="301">
        <f t="shared" ca="1" si="13"/>
        <v>47</v>
      </c>
      <c r="F135" s="293"/>
      <c r="G135" s="301">
        <f t="shared" ca="1" si="14"/>
        <v>2564</v>
      </c>
      <c r="H135" s="301">
        <f t="shared" ca="1" si="15"/>
        <v>63</v>
      </c>
      <c r="I135" s="293"/>
      <c r="J135" s="301">
        <f t="shared" ca="1" si="16"/>
        <v>3669</v>
      </c>
      <c r="K135" s="301">
        <f t="shared" ca="1" si="17"/>
        <v>58</v>
      </c>
    </row>
    <row r="136" spans="1:11" ht="15" customHeight="1" x14ac:dyDescent="0.2">
      <c r="A136" s="222" t="s">
        <v>255</v>
      </c>
      <c r="B136" s="222" t="s">
        <v>191</v>
      </c>
      <c r="C136" s="227" t="s">
        <v>256</v>
      </c>
      <c r="D136" s="301">
        <f t="shared" ca="1" si="12"/>
        <v>355</v>
      </c>
      <c r="E136" s="301">
        <f t="shared" ca="1" si="13"/>
        <v>38</v>
      </c>
      <c r="F136" s="293"/>
      <c r="G136" s="301">
        <f t="shared" ca="1" si="14"/>
        <v>1633</v>
      </c>
      <c r="H136" s="301">
        <f t="shared" ca="1" si="15"/>
        <v>73</v>
      </c>
      <c r="I136" s="293"/>
      <c r="J136" s="301">
        <f t="shared" ca="1" si="16"/>
        <v>1988</v>
      </c>
      <c r="K136" s="301">
        <f t="shared" ca="1" si="17"/>
        <v>67</v>
      </c>
    </row>
    <row r="137" spans="1:11" ht="15" customHeight="1" x14ac:dyDescent="0.2">
      <c r="A137" s="222" t="s">
        <v>257</v>
      </c>
      <c r="B137" s="222" t="s">
        <v>191</v>
      </c>
      <c r="C137" s="227" t="s">
        <v>258</v>
      </c>
      <c r="D137" s="301">
        <f t="shared" ca="1" si="12"/>
        <v>501</v>
      </c>
      <c r="E137" s="301">
        <f t="shared" ca="1" si="13"/>
        <v>48</v>
      </c>
      <c r="F137" s="293"/>
      <c r="G137" s="301">
        <f t="shared" ca="1" si="14"/>
        <v>1504</v>
      </c>
      <c r="H137" s="301">
        <f t="shared" ca="1" si="15"/>
        <v>70</v>
      </c>
      <c r="I137" s="293"/>
      <c r="J137" s="301">
        <f t="shared" ca="1" si="16"/>
        <v>2005</v>
      </c>
      <c r="K137" s="301">
        <f t="shared" ca="1" si="17"/>
        <v>65</v>
      </c>
    </row>
    <row r="138" spans="1:11" ht="15" customHeight="1" x14ac:dyDescent="0.2">
      <c r="A138" s="222" t="s">
        <v>259</v>
      </c>
      <c r="B138" s="222" t="s">
        <v>191</v>
      </c>
      <c r="C138" s="227" t="s">
        <v>260</v>
      </c>
      <c r="D138" s="301">
        <f t="shared" ca="1" si="12"/>
        <v>1250</v>
      </c>
      <c r="E138" s="301">
        <f t="shared" ca="1" si="13"/>
        <v>49</v>
      </c>
      <c r="F138" s="293"/>
      <c r="G138" s="301">
        <f t="shared" ca="1" si="14"/>
        <v>1739</v>
      </c>
      <c r="H138" s="301">
        <f t="shared" ca="1" si="15"/>
        <v>62</v>
      </c>
      <c r="I138" s="293"/>
      <c r="J138" s="301">
        <f t="shared" ca="1" si="16"/>
        <v>2989</v>
      </c>
      <c r="K138" s="301">
        <f t="shared" ca="1" si="17"/>
        <v>57</v>
      </c>
    </row>
    <row r="139" spans="1:11" ht="15" customHeight="1" x14ac:dyDescent="0.2">
      <c r="A139" s="222" t="s">
        <v>263</v>
      </c>
      <c r="B139" s="222" t="s">
        <v>262</v>
      </c>
      <c r="C139" s="50" t="s">
        <v>264</v>
      </c>
      <c r="D139" s="301">
        <f t="shared" ca="1" si="12"/>
        <v>277</v>
      </c>
      <c r="E139" s="301">
        <f t="shared" ca="1" si="13"/>
        <v>29</v>
      </c>
      <c r="F139" s="293"/>
      <c r="G139" s="301">
        <f t="shared" ca="1" si="14"/>
        <v>1034</v>
      </c>
      <c r="H139" s="301">
        <f t="shared" ca="1" si="15"/>
        <v>58</v>
      </c>
      <c r="I139" s="293"/>
      <c r="J139" s="301">
        <f t="shared" ca="1" si="16"/>
        <v>1311</v>
      </c>
      <c r="K139" s="301">
        <f t="shared" ca="1" si="17"/>
        <v>52</v>
      </c>
    </row>
    <row r="140" spans="1:11" ht="15" customHeight="1" x14ac:dyDescent="0.2">
      <c r="A140" s="222" t="s">
        <v>265</v>
      </c>
      <c r="B140" s="222" t="s">
        <v>262</v>
      </c>
      <c r="C140" s="50" t="s">
        <v>266</v>
      </c>
      <c r="D140" s="301">
        <f t="shared" ca="1" si="12"/>
        <v>695</v>
      </c>
      <c r="E140" s="301">
        <f t="shared" ca="1" si="13"/>
        <v>38</v>
      </c>
      <c r="F140" s="293"/>
      <c r="G140" s="301">
        <f t="shared" ca="1" si="14"/>
        <v>1701</v>
      </c>
      <c r="H140" s="301">
        <f t="shared" ca="1" si="15"/>
        <v>67</v>
      </c>
      <c r="I140" s="293"/>
      <c r="J140" s="301">
        <f t="shared" ca="1" si="16"/>
        <v>2396</v>
      </c>
      <c r="K140" s="301">
        <f t="shared" ca="1" si="17"/>
        <v>58</v>
      </c>
    </row>
    <row r="141" spans="1:11" ht="15" customHeight="1" x14ac:dyDescent="0.2">
      <c r="A141" s="222" t="s">
        <v>267</v>
      </c>
      <c r="B141" s="222" t="s">
        <v>262</v>
      </c>
      <c r="C141" s="50" t="s">
        <v>268</v>
      </c>
      <c r="D141" s="301">
        <f t="shared" ca="1" si="12"/>
        <v>911</v>
      </c>
      <c r="E141" s="301">
        <f t="shared" ca="1" si="13"/>
        <v>37</v>
      </c>
      <c r="F141" s="293"/>
      <c r="G141" s="301">
        <f t="shared" ca="1" si="14"/>
        <v>4790</v>
      </c>
      <c r="H141" s="301">
        <f t="shared" ca="1" si="15"/>
        <v>60</v>
      </c>
      <c r="I141" s="293"/>
      <c r="J141" s="301">
        <f t="shared" ca="1" si="16"/>
        <v>5701</v>
      </c>
      <c r="K141" s="301">
        <f t="shared" ca="1" si="17"/>
        <v>57</v>
      </c>
    </row>
    <row r="142" spans="1:11" ht="15" customHeight="1" x14ac:dyDescent="0.2">
      <c r="A142" s="222" t="s">
        <v>269</v>
      </c>
      <c r="B142" s="222" t="s">
        <v>262</v>
      </c>
      <c r="C142" s="50" t="s">
        <v>270</v>
      </c>
      <c r="D142" s="301">
        <f t="shared" ca="1" si="12"/>
        <v>1481</v>
      </c>
      <c r="E142" s="301">
        <f t="shared" ca="1" si="13"/>
        <v>35</v>
      </c>
      <c r="F142" s="293"/>
      <c r="G142" s="301">
        <f t="shared" ca="1" si="14"/>
        <v>3553</v>
      </c>
      <c r="H142" s="301">
        <f t="shared" ca="1" si="15"/>
        <v>58</v>
      </c>
      <c r="I142" s="293"/>
      <c r="J142" s="301">
        <f t="shared" ca="1" si="16"/>
        <v>5034</v>
      </c>
      <c r="K142" s="301">
        <f t="shared" ca="1" si="17"/>
        <v>52</v>
      </c>
    </row>
    <row r="143" spans="1:11" ht="15" customHeight="1" x14ac:dyDescent="0.2">
      <c r="A143" s="222" t="s">
        <v>271</v>
      </c>
      <c r="B143" s="222" t="s">
        <v>262</v>
      </c>
      <c r="C143" s="50" t="s">
        <v>272</v>
      </c>
      <c r="D143" s="301">
        <f t="shared" ca="1" si="12"/>
        <v>3170</v>
      </c>
      <c r="E143" s="301">
        <f t="shared" ca="1" si="13"/>
        <v>39</v>
      </c>
      <c r="F143" s="293"/>
      <c r="G143" s="301">
        <f t="shared" ca="1" si="14"/>
        <v>10873</v>
      </c>
      <c r="H143" s="301">
        <f t="shared" ca="1" si="15"/>
        <v>65</v>
      </c>
      <c r="I143" s="293"/>
      <c r="J143" s="301">
        <f t="shared" ca="1" si="16"/>
        <v>14043</v>
      </c>
      <c r="K143" s="301">
        <f t="shared" ca="1" si="17"/>
        <v>59</v>
      </c>
    </row>
    <row r="144" spans="1:11" ht="15" customHeight="1" x14ac:dyDescent="0.2">
      <c r="A144" s="222" t="s">
        <v>273</v>
      </c>
      <c r="B144" s="222" t="s">
        <v>262</v>
      </c>
      <c r="C144" s="50" t="s">
        <v>274</v>
      </c>
      <c r="D144" s="301">
        <f t="shared" ca="1" si="12"/>
        <v>446</v>
      </c>
      <c r="E144" s="301">
        <f t="shared" ca="1" si="13"/>
        <v>38</v>
      </c>
      <c r="F144" s="293"/>
      <c r="G144" s="301">
        <f t="shared" ca="1" si="14"/>
        <v>881</v>
      </c>
      <c r="H144" s="301">
        <f t="shared" ca="1" si="15"/>
        <v>54</v>
      </c>
      <c r="I144" s="293"/>
      <c r="J144" s="301">
        <f t="shared" ca="1" si="16"/>
        <v>1327</v>
      </c>
      <c r="K144" s="301">
        <f t="shared" ca="1" si="17"/>
        <v>49</v>
      </c>
    </row>
    <row r="145" spans="1:11" ht="15" customHeight="1" x14ac:dyDescent="0.2">
      <c r="A145" s="222" t="s">
        <v>275</v>
      </c>
      <c r="B145" s="222" t="s">
        <v>262</v>
      </c>
      <c r="C145" s="50" t="s">
        <v>276</v>
      </c>
      <c r="D145" s="301">
        <f t="shared" ca="1" si="12"/>
        <v>4521</v>
      </c>
      <c r="E145" s="301">
        <f t="shared" ca="1" si="13"/>
        <v>41</v>
      </c>
      <c r="F145" s="293"/>
      <c r="G145" s="301">
        <f t="shared" ca="1" si="14"/>
        <v>11555</v>
      </c>
      <c r="H145" s="301">
        <f t="shared" ca="1" si="15"/>
        <v>65</v>
      </c>
      <c r="I145" s="293"/>
      <c r="J145" s="301">
        <f t="shared" ca="1" si="16"/>
        <v>16076</v>
      </c>
      <c r="K145" s="301">
        <f t="shared" ca="1" si="17"/>
        <v>59</v>
      </c>
    </row>
    <row r="146" spans="1:11" ht="15" customHeight="1" x14ac:dyDescent="0.2">
      <c r="A146" s="222" t="s">
        <v>277</v>
      </c>
      <c r="B146" s="222" t="s">
        <v>262</v>
      </c>
      <c r="C146" s="50" t="s">
        <v>278</v>
      </c>
      <c r="D146" s="301">
        <f t="shared" ca="1" si="12"/>
        <v>1010</v>
      </c>
      <c r="E146" s="301">
        <f t="shared" ca="1" si="13"/>
        <v>35</v>
      </c>
      <c r="F146" s="293"/>
      <c r="G146" s="301">
        <f t="shared" ca="1" si="14"/>
        <v>2077</v>
      </c>
      <c r="H146" s="301">
        <f t="shared" ca="1" si="15"/>
        <v>55</v>
      </c>
      <c r="I146" s="293"/>
      <c r="J146" s="301">
        <f t="shared" ca="1" si="16"/>
        <v>3087</v>
      </c>
      <c r="K146" s="301">
        <f t="shared" ca="1" si="17"/>
        <v>49</v>
      </c>
    </row>
    <row r="147" spans="1:11" ht="15" customHeight="1" x14ac:dyDescent="0.2">
      <c r="A147" s="222" t="s">
        <v>279</v>
      </c>
      <c r="B147" s="222" t="s">
        <v>262</v>
      </c>
      <c r="C147" s="50" t="s">
        <v>280</v>
      </c>
      <c r="D147" s="301">
        <f t="shared" ca="1" si="12"/>
        <v>987</v>
      </c>
      <c r="E147" s="301">
        <f t="shared" ca="1" si="13"/>
        <v>44</v>
      </c>
      <c r="F147" s="293"/>
      <c r="G147" s="301">
        <f t="shared" ca="1" si="14"/>
        <v>2240</v>
      </c>
      <c r="H147" s="301">
        <f t="shared" ca="1" si="15"/>
        <v>61</v>
      </c>
      <c r="I147" s="293"/>
      <c r="J147" s="301">
        <f t="shared" ca="1" si="16"/>
        <v>3227</v>
      </c>
      <c r="K147" s="301">
        <f t="shared" ca="1" si="17"/>
        <v>56</v>
      </c>
    </row>
    <row r="148" spans="1:11" ht="15" customHeight="1" x14ac:dyDescent="0.2">
      <c r="A148" s="222" t="s">
        <v>281</v>
      </c>
      <c r="B148" s="222" t="s">
        <v>262</v>
      </c>
      <c r="C148" s="50" t="s">
        <v>282</v>
      </c>
      <c r="D148" s="301">
        <f t="shared" ca="1" si="12"/>
        <v>1438</v>
      </c>
      <c r="E148" s="301">
        <f t="shared" ca="1" si="13"/>
        <v>29</v>
      </c>
      <c r="F148" s="293"/>
      <c r="G148" s="301">
        <f t="shared" ca="1" si="14"/>
        <v>5253</v>
      </c>
      <c r="H148" s="301">
        <f t="shared" ca="1" si="15"/>
        <v>58</v>
      </c>
      <c r="I148" s="293"/>
      <c r="J148" s="301">
        <f t="shared" ca="1" si="16"/>
        <v>6691</v>
      </c>
      <c r="K148" s="301">
        <f t="shared" ca="1" si="17"/>
        <v>52</v>
      </c>
    </row>
    <row r="149" spans="1:11" ht="15" customHeight="1" x14ac:dyDescent="0.2">
      <c r="A149" s="222" t="s">
        <v>283</v>
      </c>
      <c r="B149" s="222" t="s">
        <v>262</v>
      </c>
      <c r="C149" s="50" t="s">
        <v>284</v>
      </c>
      <c r="D149" s="301">
        <f t="shared" ca="1" si="12"/>
        <v>821</v>
      </c>
      <c r="E149" s="301">
        <f t="shared" ca="1" si="13"/>
        <v>36</v>
      </c>
      <c r="F149" s="293"/>
      <c r="G149" s="301">
        <f t="shared" ca="1" si="14"/>
        <v>1186</v>
      </c>
      <c r="H149" s="301">
        <f t="shared" ca="1" si="15"/>
        <v>57</v>
      </c>
      <c r="I149" s="293"/>
      <c r="J149" s="301">
        <f t="shared" ca="1" si="16"/>
        <v>2007</v>
      </c>
      <c r="K149" s="301">
        <f t="shared" ca="1" si="17"/>
        <v>48</v>
      </c>
    </row>
    <row r="150" spans="1:11" s="145" customFormat="1" ht="15" customHeight="1" x14ac:dyDescent="0.2">
      <c r="A150" s="222" t="s">
        <v>285</v>
      </c>
      <c r="B150" s="222" t="s">
        <v>262</v>
      </c>
      <c r="C150" s="50" t="s">
        <v>13</v>
      </c>
      <c r="D150" s="301">
        <f t="shared" ca="1" si="12"/>
        <v>506</v>
      </c>
      <c r="E150" s="301">
        <f t="shared" ca="1" si="13"/>
        <v>41</v>
      </c>
      <c r="F150" s="293"/>
      <c r="G150" s="301">
        <f t="shared" ca="1" si="14"/>
        <v>971</v>
      </c>
      <c r="H150" s="301">
        <f t="shared" ca="1" si="15"/>
        <v>63</v>
      </c>
      <c r="I150" s="293"/>
      <c r="J150" s="301">
        <f t="shared" ca="1" si="16"/>
        <v>1477</v>
      </c>
      <c r="K150" s="301">
        <f t="shared" ca="1" si="17"/>
        <v>56</v>
      </c>
    </row>
    <row r="151" spans="1:11" ht="15" customHeight="1" x14ac:dyDescent="0.2">
      <c r="A151" s="222" t="s">
        <v>286</v>
      </c>
      <c r="B151" s="222" t="s">
        <v>262</v>
      </c>
      <c r="C151" s="50" t="s">
        <v>287</v>
      </c>
      <c r="D151" s="301">
        <f t="shared" ref="D151:D173" ca="1" si="18">VLOOKUP(TRIM($C151),INDIRECT($O$9),14+$O$10,FALSE)</f>
        <v>561</v>
      </c>
      <c r="E151" s="301">
        <f t="shared" ref="E151:E173" ca="1" si="19">VLOOKUP(TRIM($C151),INDIRECT($O$9),13+$O$10,FALSE)</f>
        <v>44</v>
      </c>
      <c r="F151" s="293"/>
      <c r="G151" s="301">
        <f t="shared" ref="G151:G173" ca="1" si="20">VLOOKUP(TRIM($C151),INDIRECT($O$9),4+$O$10,FALSE)</f>
        <v>1393</v>
      </c>
      <c r="H151" s="301">
        <f t="shared" ref="H151:H173" ca="1" si="21">VLOOKUP(TRIM($C151),INDIRECT($O$9),3+$O$10,FALSE)</f>
        <v>59</v>
      </c>
      <c r="I151" s="293"/>
      <c r="J151" s="301">
        <f t="shared" ref="J151:J173" ca="1" si="22">VLOOKUP(TRIM($C151),INDIRECT($O$9),24+$O$10,FALSE)</f>
        <v>1954</v>
      </c>
      <c r="K151" s="301">
        <f t="shared" ref="K151:K173" ca="1" si="23">VLOOKUP(TRIM($C151),INDIRECT($O$9),23+$O$10,FALSE)</f>
        <v>55</v>
      </c>
    </row>
    <row r="152" spans="1:11" ht="15" customHeight="1" x14ac:dyDescent="0.2">
      <c r="A152" s="222" t="s">
        <v>288</v>
      </c>
      <c r="B152" s="222" t="s">
        <v>262</v>
      </c>
      <c r="C152" s="50" t="s">
        <v>289</v>
      </c>
      <c r="D152" s="301">
        <f t="shared" ca="1" si="18"/>
        <v>874</v>
      </c>
      <c r="E152" s="301">
        <f t="shared" ca="1" si="19"/>
        <v>42</v>
      </c>
      <c r="F152" s="293"/>
      <c r="G152" s="301">
        <f t="shared" ca="1" si="20"/>
        <v>1426</v>
      </c>
      <c r="H152" s="301">
        <f t="shared" ca="1" si="21"/>
        <v>62</v>
      </c>
      <c r="I152" s="293"/>
      <c r="J152" s="301">
        <f t="shared" ca="1" si="22"/>
        <v>2300</v>
      </c>
      <c r="K152" s="301">
        <f t="shared" ca="1" si="23"/>
        <v>54</v>
      </c>
    </row>
    <row r="153" spans="1:11" ht="15" customHeight="1" x14ac:dyDescent="0.2">
      <c r="A153" s="222" t="s">
        <v>290</v>
      </c>
      <c r="B153" s="222" t="s">
        <v>262</v>
      </c>
      <c r="C153" s="50" t="s">
        <v>291</v>
      </c>
      <c r="D153" s="301">
        <f t="shared" ca="1" si="18"/>
        <v>2055</v>
      </c>
      <c r="E153" s="301">
        <f t="shared" ca="1" si="19"/>
        <v>37</v>
      </c>
      <c r="F153" s="293"/>
      <c r="G153" s="301">
        <f t="shared" ca="1" si="20"/>
        <v>9067</v>
      </c>
      <c r="H153" s="301">
        <f t="shared" ca="1" si="21"/>
        <v>65</v>
      </c>
      <c r="I153" s="293"/>
      <c r="J153" s="301">
        <f t="shared" ca="1" si="22"/>
        <v>11122</v>
      </c>
      <c r="K153" s="301">
        <f t="shared" ca="1" si="23"/>
        <v>60</v>
      </c>
    </row>
    <row r="154" spans="1:11" ht="15" customHeight="1" x14ac:dyDescent="0.2">
      <c r="A154" s="222" t="s">
        <v>292</v>
      </c>
      <c r="B154" s="222" t="s">
        <v>262</v>
      </c>
      <c r="C154" s="50" t="s">
        <v>293</v>
      </c>
      <c r="D154" s="301">
        <f t="shared" ca="1" si="18"/>
        <v>306</v>
      </c>
      <c r="E154" s="301">
        <f t="shared" ca="1" si="19"/>
        <v>33</v>
      </c>
      <c r="F154" s="293"/>
      <c r="G154" s="301">
        <f t="shared" ca="1" si="20"/>
        <v>1369</v>
      </c>
      <c r="H154" s="301">
        <f t="shared" ca="1" si="21"/>
        <v>61</v>
      </c>
      <c r="I154" s="293"/>
      <c r="J154" s="301">
        <f t="shared" ca="1" si="22"/>
        <v>1675</v>
      </c>
      <c r="K154" s="301">
        <f t="shared" ca="1" si="23"/>
        <v>56</v>
      </c>
    </row>
    <row r="155" spans="1:11" ht="15" customHeight="1" x14ac:dyDescent="0.2">
      <c r="A155" s="222" t="s">
        <v>294</v>
      </c>
      <c r="B155" s="222" t="s">
        <v>262</v>
      </c>
      <c r="C155" s="50" t="s">
        <v>295</v>
      </c>
      <c r="D155" s="301">
        <f t="shared" ca="1" si="18"/>
        <v>1674</v>
      </c>
      <c r="E155" s="301">
        <f t="shared" ca="1" si="19"/>
        <v>26</v>
      </c>
      <c r="F155" s="293"/>
      <c r="G155" s="301">
        <f t="shared" ca="1" si="20"/>
        <v>6565</v>
      </c>
      <c r="H155" s="301">
        <f t="shared" ca="1" si="21"/>
        <v>50</v>
      </c>
      <c r="I155" s="293"/>
      <c r="J155" s="301">
        <f t="shared" ca="1" si="22"/>
        <v>8239</v>
      </c>
      <c r="K155" s="301">
        <f t="shared" ca="1" si="23"/>
        <v>45</v>
      </c>
    </row>
    <row r="156" spans="1:11" ht="15" customHeight="1" x14ac:dyDescent="0.2">
      <c r="A156" s="222" t="s">
        <v>296</v>
      </c>
      <c r="B156" s="222" t="s">
        <v>262</v>
      </c>
      <c r="C156" s="50" t="s">
        <v>297</v>
      </c>
      <c r="D156" s="301">
        <f t="shared" ca="1" si="18"/>
        <v>255</v>
      </c>
      <c r="E156" s="301">
        <f t="shared" ca="1" si="19"/>
        <v>35</v>
      </c>
      <c r="F156" s="293"/>
      <c r="G156" s="301">
        <f t="shared" ca="1" si="20"/>
        <v>1085</v>
      </c>
      <c r="H156" s="301">
        <f t="shared" ca="1" si="21"/>
        <v>65</v>
      </c>
      <c r="I156" s="293"/>
      <c r="J156" s="301">
        <f t="shared" ca="1" si="22"/>
        <v>1340</v>
      </c>
      <c r="K156" s="301">
        <f t="shared" ca="1" si="23"/>
        <v>59</v>
      </c>
    </row>
    <row r="157" spans="1:11" ht="15" customHeight="1" x14ac:dyDescent="0.2">
      <c r="A157" s="222" t="s">
        <v>298</v>
      </c>
      <c r="B157" s="222" t="s">
        <v>262</v>
      </c>
      <c r="C157" s="50" t="s">
        <v>299</v>
      </c>
      <c r="D157" s="301">
        <f t="shared" ca="1" si="18"/>
        <v>220</v>
      </c>
      <c r="E157" s="301">
        <f t="shared" ca="1" si="19"/>
        <v>39</v>
      </c>
      <c r="F157" s="293"/>
      <c r="G157" s="301">
        <f t="shared" ca="1" si="20"/>
        <v>1648</v>
      </c>
      <c r="H157" s="301">
        <f t="shared" ca="1" si="21"/>
        <v>64</v>
      </c>
      <c r="I157" s="293"/>
      <c r="J157" s="301">
        <f t="shared" ca="1" si="22"/>
        <v>1868</v>
      </c>
      <c r="K157" s="301">
        <f t="shared" ca="1" si="23"/>
        <v>61</v>
      </c>
    </row>
    <row r="158" spans="1:11" ht="15" customHeight="1" x14ac:dyDescent="0.2">
      <c r="A158" s="222" t="s">
        <v>302</v>
      </c>
      <c r="B158" s="222" t="s">
        <v>301</v>
      </c>
      <c r="C158" s="50" t="s">
        <v>303</v>
      </c>
      <c r="D158" s="301">
        <f t="shared" ca="1" si="18"/>
        <v>366</v>
      </c>
      <c r="E158" s="301">
        <f t="shared" ca="1" si="19"/>
        <v>30</v>
      </c>
      <c r="F158" s="293"/>
      <c r="G158" s="301">
        <f t="shared" ca="1" si="20"/>
        <v>1349</v>
      </c>
      <c r="H158" s="301">
        <f t="shared" ca="1" si="21"/>
        <v>61</v>
      </c>
      <c r="I158" s="293"/>
      <c r="J158" s="301">
        <f t="shared" ca="1" si="22"/>
        <v>1715</v>
      </c>
      <c r="K158" s="301">
        <f t="shared" ca="1" si="23"/>
        <v>54</v>
      </c>
    </row>
    <row r="159" spans="1:11" ht="15" customHeight="1" x14ac:dyDescent="0.2">
      <c r="A159" s="222" t="s">
        <v>304</v>
      </c>
      <c r="B159" s="222" t="s">
        <v>301</v>
      </c>
      <c r="C159" s="50" t="s">
        <v>305</v>
      </c>
      <c r="D159" s="301">
        <f t="shared" ca="1" si="18"/>
        <v>442</v>
      </c>
      <c r="E159" s="301">
        <f t="shared" ca="1" si="19"/>
        <v>40</v>
      </c>
      <c r="F159" s="293"/>
      <c r="G159" s="301">
        <f t="shared" ca="1" si="20"/>
        <v>1112</v>
      </c>
      <c r="H159" s="301">
        <f t="shared" ca="1" si="21"/>
        <v>60</v>
      </c>
      <c r="I159" s="293"/>
      <c r="J159" s="301">
        <f t="shared" ca="1" si="22"/>
        <v>1554</v>
      </c>
      <c r="K159" s="301">
        <f t="shared" ca="1" si="23"/>
        <v>54</v>
      </c>
    </row>
    <row r="160" spans="1:11" ht="15" customHeight="1" x14ac:dyDescent="0.2">
      <c r="A160" s="222" t="s">
        <v>306</v>
      </c>
      <c r="B160" s="222" t="s">
        <v>301</v>
      </c>
      <c r="C160" s="228" t="s">
        <v>307</v>
      </c>
      <c r="D160" s="301">
        <f t="shared" ca="1" si="18"/>
        <v>1715</v>
      </c>
      <c r="E160" s="301">
        <f t="shared" ca="1" si="19"/>
        <v>39</v>
      </c>
      <c r="F160" s="293"/>
      <c r="G160" s="301">
        <f t="shared" ca="1" si="20"/>
        <v>2552</v>
      </c>
      <c r="H160" s="301">
        <f t="shared" ca="1" si="21"/>
        <v>64</v>
      </c>
      <c r="I160" s="293"/>
      <c r="J160" s="301">
        <f t="shared" ca="1" si="22"/>
        <v>4267</v>
      </c>
      <c r="K160" s="301">
        <f t="shared" ca="1" si="23"/>
        <v>54</v>
      </c>
    </row>
    <row r="161" spans="1:11" ht="15" customHeight="1" x14ac:dyDescent="0.2">
      <c r="A161" s="222" t="s">
        <v>308</v>
      </c>
      <c r="B161" s="222" t="s">
        <v>301</v>
      </c>
      <c r="C161" s="50" t="s">
        <v>309</v>
      </c>
      <c r="D161" s="301">
        <f t="shared" ca="1" si="18"/>
        <v>1638</v>
      </c>
      <c r="E161" s="301">
        <f t="shared" ca="1" si="19"/>
        <v>37</v>
      </c>
      <c r="F161" s="293"/>
      <c r="G161" s="301">
        <f t="shared" ca="1" si="20"/>
        <v>3893</v>
      </c>
      <c r="H161" s="301">
        <f t="shared" ca="1" si="21"/>
        <v>57</v>
      </c>
      <c r="I161" s="293"/>
      <c r="J161" s="301">
        <f t="shared" ca="1" si="22"/>
        <v>5531</v>
      </c>
      <c r="K161" s="301">
        <f t="shared" ca="1" si="23"/>
        <v>51</v>
      </c>
    </row>
    <row r="162" spans="1:11" ht="15" customHeight="1" x14ac:dyDescent="0.2">
      <c r="A162" s="222" t="s">
        <v>310</v>
      </c>
      <c r="B162" s="222" t="s">
        <v>301</v>
      </c>
      <c r="C162" s="50" t="s">
        <v>311</v>
      </c>
      <c r="D162" s="301">
        <f t="shared" ca="1" si="18"/>
        <v>1814</v>
      </c>
      <c r="E162" s="301">
        <f t="shared" ca="1" si="19"/>
        <v>34</v>
      </c>
      <c r="F162" s="293"/>
      <c r="G162" s="301">
        <f t="shared" ca="1" si="20"/>
        <v>5657</v>
      </c>
      <c r="H162" s="301">
        <f t="shared" ca="1" si="21"/>
        <v>60</v>
      </c>
      <c r="I162" s="293"/>
      <c r="J162" s="301">
        <f t="shared" ca="1" si="22"/>
        <v>7471</v>
      </c>
      <c r="K162" s="301">
        <f t="shared" ca="1" si="23"/>
        <v>54</v>
      </c>
    </row>
    <row r="163" spans="1:11" ht="15" customHeight="1" x14ac:dyDescent="0.2">
      <c r="A163" s="222" t="s">
        <v>312</v>
      </c>
      <c r="B163" s="222" t="s">
        <v>301</v>
      </c>
      <c r="C163" s="50" t="s">
        <v>313</v>
      </c>
      <c r="D163" s="301">
        <f t="shared" ca="1" si="18"/>
        <v>918</v>
      </c>
      <c r="E163" s="301">
        <f t="shared" ca="1" si="19"/>
        <v>28</v>
      </c>
      <c r="F163" s="293"/>
      <c r="G163" s="301">
        <f t="shared" ca="1" si="20"/>
        <v>3130</v>
      </c>
      <c r="H163" s="301">
        <f t="shared" ca="1" si="21"/>
        <v>50</v>
      </c>
      <c r="I163" s="293"/>
      <c r="J163" s="301">
        <f t="shared" ca="1" si="22"/>
        <v>4048</v>
      </c>
      <c r="K163" s="301">
        <f t="shared" ca="1" si="23"/>
        <v>45</v>
      </c>
    </row>
    <row r="164" spans="1:11" ht="15" customHeight="1" x14ac:dyDescent="0.2">
      <c r="A164" s="222" t="s">
        <v>314</v>
      </c>
      <c r="B164" s="222" t="s">
        <v>301</v>
      </c>
      <c r="C164" s="50" t="s">
        <v>315</v>
      </c>
      <c r="D164" s="301">
        <f t="shared" ca="1" si="18"/>
        <v>1476</v>
      </c>
      <c r="E164" s="301">
        <f t="shared" ca="1" si="19"/>
        <v>37</v>
      </c>
      <c r="F164" s="293"/>
      <c r="G164" s="301">
        <f t="shared" ca="1" si="20"/>
        <v>4629</v>
      </c>
      <c r="H164" s="301">
        <f t="shared" ca="1" si="21"/>
        <v>59</v>
      </c>
      <c r="I164" s="293"/>
      <c r="J164" s="301">
        <f t="shared" ca="1" si="22"/>
        <v>6105</v>
      </c>
      <c r="K164" s="301">
        <f t="shared" ca="1" si="23"/>
        <v>54</v>
      </c>
    </row>
    <row r="165" spans="1:11" ht="15" customHeight="1" x14ac:dyDescent="0.2">
      <c r="A165" s="222" t="s">
        <v>316</v>
      </c>
      <c r="B165" s="222" t="s">
        <v>301</v>
      </c>
      <c r="C165" s="50" t="s">
        <v>429</v>
      </c>
      <c r="D165" s="301">
        <f t="shared" ca="1" si="18"/>
        <v>3</v>
      </c>
      <c r="E165" s="301" t="str">
        <f t="shared" ca="1" si="19"/>
        <v>x</v>
      </c>
      <c r="F165" s="293"/>
      <c r="G165" s="301">
        <f t="shared" ca="1" si="20"/>
        <v>17</v>
      </c>
      <c r="H165" s="301" t="str">
        <f t="shared" ca="1" si="21"/>
        <v>x</v>
      </c>
      <c r="I165" s="293"/>
      <c r="J165" s="301">
        <f t="shared" ca="1" si="22"/>
        <v>20</v>
      </c>
      <c r="K165" s="301">
        <f t="shared" ca="1" si="23"/>
        <v>55</v>
      </c>
    </row>
    <row r="166" spans="1:11" ht="15" customHeight="1" x14ac:dyDescent="0.2">
      <c r="A166" s="222" t="s">
        <v>317</v>
      </c>
      <c r="B166" s="222" t="s">
        <v>301</v>
      </c>
      <c r="C166" s="50" t="s">
        <v>318</v>
      </c>
      <c r="D166" s="301">
        <f t="shared" ca="1" si="18"/>
        <v>518</v>
      </c>
      <c r="E166" s="301">
        <f t="shared" ca="1" si="19"/>
        <v>39</v>
      </c>
      <c r="F166" s="293"/>
      <c r="G166" s="301">
        <f t="shared" ca="1" si="20"/>
        <v>1632</v>
      </c>
      <c r="H166" s="301">
        <f t="shared" ca="1" si="21"/>
        <v>62</v>
      </c>
      <c r="I166" s="293"/>
      <c r="J166" s="301">
        <f t="shared" ca="1" si="22"/>
        <v>2150</v>
      </c>
      <c r="K166" s="301">
        <f t="shared" ca="1" si="23"/>
        <v>57</v>
      </c>
    </row>
    <row r="167" spans="1:11" ht="15" customHeight="1" x14ac:dyDescent="0.2">
      <c r="A167" s="222" t="s">
        <v>319</v>
      </c>
      <c r="B167" s="222" t="s">
        <v>301</v>
      </c>
      <c r="C167" s="50" t="s">
        <v>320</v>
      </c>
      <c r="D167" s="301">
        <f t="shared" ca="1" si="18"/>
        <v>928</v>
      </c>
      <c r="E167" s="301">
        <f t="shared" ca="1" si="19"/>
        <v>44</v>
      </c>
      <c r="F167" s="293"/>
      <c r="G167" s="301">
        <f t="shared" ca="1" si="20"/>
        <v>1737</v>
      </c>
      <c r="H167" s="301">
        <f t="shared" ca="1" si="21"/>
        <v>59</v>
      </c>
      <c r="I167" s="293"/>
      <c r="J167" s="301">
        <f t="shared" ca="1" si="22"/>
        <v>2665</v>
      </c>
      <c r="K167" s="301">
        <f t="shared" ca="1" si="23"/>
        <v>54</v>
      </c>
    </row>
    <row r="168" spans="1:11" ht="15" customHeight="1" x14ac:dyDescent="0.2">
      <c r="A168" s="222" t="s">
        <v>321</v>
      </c>
      <c r="B168" s="222" t="s">
        <v>301</v>
      </c>
      <c r="C168" s="50" t="s">
        <v>322</v>
      </c>
      <c r="D168" s="301">
        <f t="shared" ca="1" si="18"/>
        <v>314</v>
      </c>
      <c r="E168" s="301">
        <f t="shared" ca="1" si="19"/>
        <v>33</v>
      </c>
      <c r="F168" s="293"/>
      <c r="G168" s="301">
        <f t="shared" ca="1" si="20"/>
        <v>1006</v>
      </c>
      <c r="H168" s="301">
        <f t="shared" ca="1" si="21"/>
        <v>60</v>
      </c>
      <c r="I168" s="293"/>
      <c r="J168" s="301">
        <f t="shared" ca="1" si="22"/>
        <v>1320</v>
      </c>
      <c r="K168" s="301">
        <f t="shared" ca="1" si="23"/>
        <v>54</v>
      </c>
    </row>
    <row r="169" spans="1:11" ht="15" customHeight="1" x14ac:dyDescent="0.2">
      <c r="A169" s="222" t="s">
        <v>323</v>
      </c>
      <c r="B169" s="222" t="s">
        <v>301</v>
      </c>
      <c r="C169" s="50" t="s">
        <v>324</v>
      </c>
      <c r="D169" s="301">
        <f t="shared" ca="1" si="18"/>
        <v>1352</v>
      </c>
      <c r="E169" s="301">
        <f t="shared" ca="1" si="19"/>
        <v>36</v>
      </c>
      <c r="F169" s="293"/>
      <c r="G169" s="301">
        <f t="shared" ca="1" si="20"/>
        <v>4129</v>
      </c>
      <c r="H169" s="301">
        <f t="shared" ca="1" si="21"/>
        <v>58</v>
      </c>
      <c r="I169" s="293"/>
      <c r="J169" s="301">
        <f t="shared" ca="1" si="22"/>
        <v>5481</v>
      </c>
      <c r="K169" s="301">
        <f t="shared" ca="1" si="23"/>
        <v>52</v>
      </c>
    </row>
    <row r="170" spans="1:11" ht="15" customHeight="1" x14ac:dyDescent="0.2">
      <c r="A170" s="222" t="s">
        <v>325</v>
      </c>
      <c r="B170" s="222" t="s">
        <v>301</v>
      </c>
      <c r="C170" s="50" t="s">
        <v>326</v>
      </c>
      <c r="D170" s="301">
        <f t="shared" ca="1" si="18"/>
        <v>649</v>
      </c>
      <c r="E170" s="301">
        <f t="shared" ca="1" si="19"/>
        <v>34</v>
      </c>
      <c r="F170" s="293"/>
      <c r="G170" s="301">
        <f t="shared" ca="1" si="20"/>
        <v>2437</v>
      </c>
      <c r="H170" s="301">
        <f t="shared" ca="1" si="21"/>
        <v>58</v>
      </c>
      <c r="I170" s="293"/>
      <c r="J170" s="301">
        <f t="shared" ca="1" si="22"/>
        <v>3086</v>
      </c>
      <c r="K170" s="301">
        <f t="shared" ca="1" si="23"/>
        <v>53</v>
      </c>
    </row>
    <row r="171" spans="1:11" ht="15" customHeight="1" x14ac:dyDescent="0.2">
      <c r="A171" s="222" t="s">
        <v>327</v>
      </c>
      <c r="B171" s="222" t="s">
        <v>301</v>
      </c>
      <c r="C171" s="50" t="s">
        <v>328</v>
      </c>
      <c r="D171" s="301">
        <f t="shared" ca="1" si="18"/>
        <v>736</v>
      </c>
      <c r="E171" s="301">
        <f t="shared" ca="1" si="19"/>
        <v>31</v>
      </c>
      <c r="F171" s="293"/>
      <c r="G171" s="301">
        <f t="shared" ca="1" si="20"/>
        <v>1799</v>
      </c>
      <c r="H171" s="301">
        <f t="shared" ca="1" si="21"/>
        <v>52</v>
      </c>
      <c r="I171" s="293"/>
      <c r="J171" s="301">
        <f t="shared" ca="1" si="22"/>
        <v>2535</v>
      </c>
      <c r="K171" s="301">
        <f t="shared" ca="1" si="23"/>
        <v>46</v>
      </c>
    </row>
    <row r="172" spans="1:11" s="145" customFormat="1" ht="15" customHeight="1" x14ac:dyDescent="0.2">
      <c r="A172" s="222" t="s">
        <v>329</v>
      </c>
      <c r="B172" s="222" t="s">
        <v>301</v>
      </c>
      <c r="C172" s="50" t="s">
        <v>330</v>
      </c>
      <c r="D172" s="301">
        <f t="shared" ca="1" si="18"/>
        <v>522</v>
      </c>
      <c r="E172" s="301">
        <f t="shared" ca="1" si="19"/>
        <v>36</v>
      </c>
      <c r="F172" s="293"/>
      <c r="G172" s="301">
        <f t="shared" ca="1" si="20"/>
        <v>865</v>
      </c>
      <c r="H172" s="301">
        <f t="shared" ca="1" si="21"/>
        <v>60</v>
      </c>
      <c r="I172" s="293"/>
      <c r="J172" s="301">
        <f t="shared" ca="1" si="22"/>
        <v>1387</v>
      </c>
      <c r="K172" s="301">
        <f t="shared" ca="1" si="23"/>
        <v>51</v>
      </c>
    </row>
    <row r="173" spans="1:11" s="145" customFormat="1" ht="15" customHeight="1" x14ac:dyDescent="0.2">
      <c r="A173" s="222" t="s">
        <v>331</v>
      </c>
      <c r="B173" s="229" t="s">
        <v>301</v>
      </c>
      <c r="C173" s="56" t="s">
        <v>332</v>
      </c>
      <c r="D173" s="302">
        <f t="shared" ca="1" si="18"/>
        <v>1038</v>
      </c>
      <c r="E173" s="302">
        <f t="shared" ca="1" si="19"/>
        <v>33</v>
      </c>
      <c r="F173" s="303"/>
      <c r="G173" s="302">
        <f t="shared" ca="1" si="20"/>
        <v>3895</v>
      </c>
      <c r="H173" s="302">
        <f t="shared" ca="1" si="21"/>
        <v>59</v>
      </c>
      <c r="I173" s="303"/>
      <c r="J173" s="302">
        <f t="shared" ca="1" si="22"/>
        <v>4933</v>
      </c>
      <c r="K173" s="302">
        <f t="shared" ca="1" si="23"/>
        <v>54</v>
      </c>
    </row>
    <row r="174" spans="1:11" ht="15" x14ac:dyDescent="0.25">
      <c r="A174" s="230"/>
      <c r="B174" s="230"/>
      <c r="C174" s="230"/>
      <c r="K174" s="169" t="s">
        <v>442</v>
      </c>
    </row>
    <row r="175" spans="1:11" ht="15" x14ac:dyDescent="0.25">
      <c r="A175" s="239"/>
      <c r="B175" s="239"/>
      <c r="C175" s="239"/>
      <c r="K175" s="169"/>
    </row>
    <row r="176" spans="1:11" ht="12" customHeight="1" x14ac:dyDescent="0.2">
      <c r="A176" s="358" t="s">
        <v>499</v>
      </c>
      <c r="B176" s="358"/>
      <c r="C176" s="358"/>
      <c r="D176" s="358"/>
      <c r="E176" s="358"/>
      <c r="F176" s="358"/>
      <c r="G176" s="358"/>
      <c r="H176" s="358"/>
      <c r="I176" s="358"/>
      <c r="J176" s="358"/>
      <c r="K176" s="358"/>
    </row>
    <row r="177" spans="1:11" ht="12" customHeight="1" x14ac:dyDescent="0.2">
      <c r="A177" s="246" t="s">
        <v>455</v>
      </c>
      <c r="B177" s="121"/>
      <c r="C177" s="247"/>
      <c r="D177" s="242"/>
      <c r="E177" s="242"/>
      <c r="F177" s="242"/>
      <c r="G177" s="242"/>
      <c r="H177" s="242"/>
      <c r="I177" s="242"/>
      <c r="J177" s="242"/>
      <c r="K177" s="242"/>
    </row>
    <row r="178" spans="1:11" ht="10.9" customHeight="1" x14ac:dyDescent="0.2">
      <c r="A178" s="153" t="s">
        <v>500</v>
      </c>
      <c r="B178" s="153"/>
      <c r="C178" s="153"/>
      <c r="D178" s="242"/>
      <c r="E178" s="242"/>
      <c r="F178" s="242"/>
      <c r="G178" s="242"/>
      <c r="H178" s="242"/>
      <c r="I178" s="242"/>
      <c r="J178" s="242"/>
      <c r="K178" s="242"/>
    </row>
    <row r="179" spans="1:11" ht="12" customHeight="1" x14ac:dyDescent="0.2">
      <c r="A179" s="172" t="s">
        <v>501</v>
      </c>
      <c r="B179" s="153"/>
      <c r="C179" s="153"/>
      <c r="D179" s="242"/>
      <c r="E179" s="242"/>
      <c r="F179" s="242"/>
      <c r="G179" s="242"/>
      <c r="H179" s="242"/>
      <c r="I179" s="242"/>
      <c r="J179" s="242"/>
      <c r="K179" s="242"/>
    </row>
    <row r="180" spans="1:11" s="125" customFormat="1" ht="12" customHeight="1" x14ac:dyDescent="0.2">
      <c r="A180" s="350" t="s">
        <v>502</v>
      </c>
      <c r="B180" s="350"/>
      <c r="C180" s="350"/>
      <c r="D180" s="242"/>
      <c r="E180" s="242"/>
      <c r="F180" s="242"/>
      <c r="G180" s="242"/>
      <c r="H180" s="242"/>
      <c r="I180" s="242"/>
      <c r="J180" s="242"/>
      <c r="K180" s="242"/>
    </row>
    <row r="181" spans="1:11" ht="12" customHeight="1" x14ac:dyDescent="0.2">
      <c r="A181" s="211"/>
      <c r="B181" s="122"/>
      <c r="C181" s="122"/>
      <c r="D181" s="248"/>
      <c r="E181" s="248"/>
      <c r="F181" s="248"/>
      <c r="G181" s="248"/>
      <c r="H181" s="248"/>
      <c r="I181" s="248"/>
      <c r="J181" s="248"/>
      <c r="K181" s="248"/>
    </row>
    <row r="182" spans="1:11" ht="12" customHeight="1" x14ac:dyDescent="0.2">
      <c r="A182" s="240" t="s">
        <v>443</v>
      </c>
      <c r="B182" s="240"/>
      <c r="C182" s="249"/>
      <c r="D182" s="242"/>
      <c r="E182" s="242"/>
      <c r="F182" s="242"/>
      <c r="G182" s="242"/>
      <c r="H182" s="242"/>
      <c r="I182" s="242"/>
      <c r="J182" s="242"/>
      <c r="K182" s="242"/>
    </row>
    <row r="183" spans="1:11" ht="12" customHeight="1" x14ac:dyDescent="0.2">
      <c r="A183" s="153" t="s">
        <v>444</v>
      </c>
      <c r="B183" s="121"/>
      <c r="C183" s="250"/>
      <c r="D183" s="242"/>
      <c r="E183" s="242"/>
      <c r="F183" s="242"/>
      <c r="G183" s="242"/>
      <c r="H183" s="242"/>
      <c r="I183" s="242"/>
      <c r="J183" s="242"/>
      <c r="K183" s="242"/>
    </row>
    <row r="184" spans="1:11" x14ac:dyDescent="0.2">
      <c r="A184" s="231"/>
      <c r="B184" s="232"/>
      <c r="C184" s="153"/>
    </row>
    <row r="185" spans="1:11" x14ac:dyDescent="0.2">
      <c r="A185" s="231"/>
    </row>
    <row r="186" spans="1:11" x14ac:dyDescent="0.2">
      <c r="B186" s="233"/>
    </row>
    <row r="187" spans="1:11" x14ac:dyDescent="0.2">
      <c r="A187" s="234"/>
      <c r="B187" s="232"/>
    </row>
    <row r="188" spans="1:11" x14ac:dyDescent="0.2">
      <c r="A188" s="231"/>
    </row>
    <row r="196" spans="1:3" x14ac:dyDescent="0.2">
      <c r="A196" s="351"/>
      <c r="B196" s="193"/>
    </row>
    <row r="197" spans="1:3" x14ac:dyDescent="0.2">
      <c r="A197" s="351"/>
      <c r="B197" s="137"/>
    </row>
    <row r="198" spans="1:3" x14ac:dyDescent="0.2">
      <c r="A198" s="138"/>
      <c r="B198" s="139"/>
      <c r="C198" s="193"/>
    </row>
    <row r="199" spans="1:3" x14ac:dyDescent="0.2">
      <c r="A199" s="138"/>
      <c r="B199" s="139"/>
      <c r="C199" s="140"/>
    </row>
    <row r="200" spans="1:3" x14ac:dyDescent="0.2">
      <c r="A200" s="141"/>
      <c r="B200" s="139"/>
      <c r="C200" s="142"/>
    </row>
    <row r="201" spans="1:3" x14ac:dyDescent="0.2">
      <c r="A201" s="146"/>
      <c r="B201" s="139"/>
      <c r="C201" s="142"/>
    </row>
    <row r="202" spans="1:3" x14ac:dyDescent="0.2">
      <c r="A202" s="146"/>
      <c r="B202" s="139"/>
      <c r="C202" s="142"/>
    </row>
    <row r="203" spans="1:3" x14ac:dyDescent="0.2">
      <c r="A203" s="146"/>
      <c r="B203" s="139"/>
      <c r="C203" s="142"/>
    </row>
    <row r="204" spans="1:3" x14ac:dyDescent="0.2">
      <c r="A204" s="146"/>
      <c r="B204" s="139"/>
      <c r="C204" s="142"/>
    </row>
    <row r="205" spans="1:3" x14ac:dyDescent="0.2">
      <c r="A205" s="146"/>
      <c r="B205" s="139"/>
      <c r="C205" s="142"/>
    </row>
    <row r="206" spans="1:3" x14ac:dyDescent="0.2">
      <c r="A206" s="146"/>
      <c r="B206" s="139"/>
      <c r="C206" s="142"/>
    </row>
    <row r="207" spans="1:3" x14ac:dyDescent="0.2">
      <c r="A207" s="146"/>
      <c r="B207" s="139"/>
      <c r="C207" s="142"/>
    </row>
    <row r="208" spans="1:3" x14ac:dyDescent="0.2">
      <c r="A208" s="146"/>
      <c r="B208" s="139"/>
      <c r="C208" s="142"/>
    </row>
    <row r="209" spans="1:3" x14ac:dyDescent="0.2">
      <c r="A209" s="146"/>
      <c r="B209" s="139"/>
      <c r="C209" s="142"/>
    </row>
    <row r="210" spans="1:3" x14ac:dyDescent="0.2">
      <c r="A210" s="146"/>
      <c r="B210" s="139"/>
      <c r="C210" s="142"/>
    </row>
    <row r="211" spans="1:3" x14ac:dyDescent="0.2">
      <c r="A211" s="146"/>
      <c r="B211" s="139"/>
      <c r="C211" s="142"/>
    </row>
    <row r="212" spans="1:3" x14ac:dyDescent="0.2">
      <c r="A212" s="146"/>
      <c r="B212" s="139"/>
      <c r="C212" s="142"/>
    </row>
    <row r="213" spans="1:3" x14ac:dyDescent="0.2">
      <c r="A213" s="146"/>
      <c r="B213" s="139"/>
      <c r="C213" s="142"/>
    </row>
    <row r="214" spans="1:3" x14ac:dyDescent="0.2">
      <c r="A214" s="146"/>
      <c r="B214" s="139"/>
      <c r="C214" s="142"/>
    </row>
    <row r="215" spans="1:3" x14ac:dyDescent="0.2">
      <c r="A215" s="141"/>
      <c r="B215" s="139"/>
      <c r="C215" s="142"/>
    </row>
    <row r="216" spans="1:3" x14ac:dyDescent="0.2">
      <c r="A216" s="146"/>
      <c r="B216" s="139"/>
      <c r="C216" s="142"/>
    </row>
    <row r="217" spans="1:3" x14ac:dyDescent="0.2">
      <c r="A217" s="146"/>
      <c r="B217" s="139"/>
      <c r="C217" s="142"/>
    </row>
    <row r="218" spans="1:3" x14ac:dyDescent="0.2">
      <c r="A218" s="146"/>
      <c r="B218" s="139"/>
      <c r="C218" s="142"/>
    </row>
    <row r="219" spans="1:3" x14ac:dyDescent="0.2">
      <c r="A219" s="146"/>
      <c r="B219" s="139"/>
      <c r="C219" s="142"/>
    </row>
    <row r="220" spans="1:3" x14ac:dyDescent="0.2">
      <c r="A220" s="146"/>
      <c r="B220" s="139"/>
      <c r="C220" s="142"/>
    </row>
    <row r="221" spans="1:3" x14ac:dyDescent="0.2">
      <c r="A221" s="146"/>
      <c r="B221" s="139"/>
      <c r="C221" s="142"/>
    </row>
    <row r="222" spans="1:3" x14ac:dyDescent="0.2">
      <c r="A222" s="146"/>
      <c r="B222" s="139"/>
      <c r="C222" s="142"/>
    </row>
    <row r="223" spans="1:3" x14ac:dyDescent="0.2">
      <c r="A223" s="146"/>
      <c r="B223" s="139"/>
      <c r="C223" s="142"/>
    </row>
    <row r="224" spans="1:3" x14ac:dyDescent="0.2">
      <c r="A224" s="146"/>
      <c r="B224" s="139"/>
      <c r="C224" s="142"/>
    </row>
    <row r="225" spans="1:3" x14ac:dyDescent="0.2">
      <c r="A225" s="146"/>
      <c r="B225" s="139"/>
      <c r="C225" s="142"/>
    </row>
    <row r="226" spans="1:3" x14ac:dyDescent="0.2">
      <c r="A226" s="146"/>
      <c r="B226" s="139"/>
      <c r="C226" s="142"/>
    </row>
    <row r="227" spans="1:3" x14ac:dyDescent="0.2">
      <c r="A227" s="146"/>
      <c r="B227" s="139"/>
      <c r="C227" s="142"/>
    </row>
    <row r="228" spans="1:3" x14ac:dyDescent="0.2">
      <c r="A228" s="146"/>
      <c r="B228" s="139"/>
      <c r="C228" s="142"/>
    </row>
    <row r="229" spans="1:3" x14ac:dyDescent="0.2">
      <c r="A229" s="146"/>
      <c r="B229" s="139"/>
      <c r="C229" s="142"/>
    </row>
    <row r="230" spans="1:3" x14ac:dyDescent="0.2">
      <c r="A230" s="146"/>
      <c r="B230" s="139"/>
      <c r="C230" s="142"/>
    </row>
    <row r="231" spans="1:3" x14ac:dyDescent="0.2">
      <c r="A231" s="146"/>
      <c r="B231" s="139"/>
      <c r="C231" s="142"/>
    </row>
    <row r="232" spans="1:3" x14ac:dyDescent="0.2">
      <c r="A232" s="146"/>
      <c r="B232" s="139"/>
      <c r="C232" s="142"/>
    </row>
    <row r="233" spans="1:3" x14ac:dyDescent="0.2">
      <c r="A233" s="146"/>
      <c r="B233" s="139"/>
      <c r="C233" s="142"/>
    </row>
    <row r="234" spans="1:3" x14ac:dyDescent="0.2">
      <c r="A234" s="146"/>
      <c r="B234" s="139"/>
      <c r="C234" s="142"/>
    </row>
    <row r="235" spans="1:3" x14ac:dyDescent="0.2">
      <c r="A235" s="146"/>
      <c r="B235" s="139"/>
      <c r="C235" s="142"/>
    </row>
    <row r="236" spans="1:3" x14ac:dyDescent="0.2">
      <c r="A236" s="146"/>
      <c r="B236" s="139"/>
      <c r="C236" s="142"/>
    </row>
    <row r="237" spans="1:3" x14ac:dyDescent="0.2">
      <c r="A237" s="146"/>
      <c r="B237" s="139"/>
      <c r="C237" s="142"/>
    </row>
    <row r="238" spans="1:3" x14ac:dyDescent="0.2">
      <c r="A238" s="146"/>
      <c r="B238" s="139"/>
      <c r="C238" s="142"/>
    </row>
    <row r="239" spans="1:3" x14ac:dyDescent="0.2">
      <c r="A239" s="146"/>
      <c r="B239" s="139"/>
      <c r="C239" s="142"/>
    </row>
    <row r="240" spans="1:3" x14ac:dyDescent="0.2">
      <c r="A240" s="147"/>
      <c r="B240" s="139"/>
      <c r="C240" s="142"/>
    </row>
    <row r="241" spans="1:3" x14ac:dyDescent="0.2">
      <c r="A241" s="141"/>
      <c r="B241" s="139"/>
      <c r="C241" s="142"/>
    </row>
    <row r="242" spans="1:3" x14ac:dyDescent="0.2">
      <c r="A242" s="146"/>
      <c r="B242" s="139"/>
      <c r="C242" s="142"/>
    </row>
    <row r="243" spans="1:3" x14ac:dyDescent="0.2">
      <c r="A243" s="146"/>
      <c r="B243" s="139"/>
      <c r="C243" s="142"/>
    </row>
    <row r="244" spans="1:3" x14ac:dyDescent="0.2">
      <c r="A244" s="146"/>
      <c r="B244" s="139"/>
      <c r="C244" s="142"/>
    </row>
    <row r="245" spans="1:3" x14ac:dyDescent="0.2">
      <c r="A245" s="146"/>
      <c r="B245" s="139"/>
      <c r="C245" s="142"/>
    </row>
    <row r="246" spans="1:3" x14ac:dyDescent="0.2">
      <c r="A246" s="146"/>
      <c r="B246" s="139"/>
      <c r="C246" s="142"/>
    </row>
    <row r="247" spans="1:3" x14ac:dyDescent="0.2">
      <c r="A247" s="146"/>
      <c r="B247" s="139"/>
      <c r="C247" s="142"/>
    </row>
    <row r="248" spans="1:3" x14ac:dyDescent="0.2">
      <c r="A248" s="146"/>
      <c r="B248" s="139"/>
      <c r="C248" s="142"/>
    </row>
    <row r="249" spans="1:3" x14ac:dyDescent="0.2">
      <c r="A249" s="146"/>
      <c r="B249" s="139"/>
      <c r="C249" s="142"/>
    </row>
    <row r="250" spans="1:3" x14ac:dyDescent="0.2">
      <c r="A250" s="146"/>
      <c r="B250" s="139"/>
      <c r="C250" s="142"/>
    </row>
    <row r="251" spans="1:3" x14ac:dyDescent="0.2">
      <c r="A251" s="146"/>
      <c r="B251" s="139"/>
      <c r="C251" s="142"/>
    </row>
    <row r="252" spans="1:3" x14ac:dyDescent="0.2">
      <c r="A252" s="146"/>
      <c r="B252" s="139"/>
      <c r="C252" s="142"/>
    </row>
    <row r="253" spans="1:3" x14ac:dyDescent="0.2">
      <c r="A253" s="146"/>
      <c r="B253" s="139"/>
      <c r="C253" s="142"/>
    </row>
    <row r="254" spans="1:3" x14ac:dyDescent="0.2">
      <c r="A254" s="146"/>
      <c r="B254" s="139"/>
      <c r="C254" s="142"/>
    </row>
    <row r="255" spans="1:3" x14ac:dyDescent="0.2">
      <c r="A255" s="146"/>
      <c r="B255" s="139"/>
      <c r="C255" s="142"/>
    </row>
    <row r="256" spans="1:3" x14ac:dyDescent="0.2">
      <c r="A256" s="146"/>
      <c r="B256" s="139"/>
      <c r="C256" s="142"/>
    </row>
    <row r="257" spans="1:3" x14ac:dyDescent="0.2">
      <c r="A257" s="146"/>
      <c r="B257" s="139"/>
      <c r="C257" s="142"/>
    </row>
    <row r="258" spans="1:3" x14ac:dyDescent="0.2">
      <c r="A258" s="147"/>
      <c r="B258" s="139"/>
      <c r="C258" s="142"/>
    </row>
    <row r="259" spans="1:3" x14ac:dyDescent="0.2">
      <c r="A259" s="141"/>
      <c r="B259" s="139"/>
      <c r="C259" s="142"/>
    </row>
    <row r="260" spans="1:3" x14ac:dyDescent="0.2">
      <c r="A260" s="146"/>
      <c r="B260" s="139"/>
      <c r="C260" s="142"/>
    </row>
    <row r="261" spans="1:3" x14ac:dyDescent="0.2">
      <c r="A261" s="146"/>
      <c r="B261" s="139"/>
      <c r="C261" s="142"/>
    </row>
    <row r="262" spans="1:3" x14ac:dyDescent="0.2">
      <c r="A262" s="146"/>
      <c r="B262" s="139"/>
      <c r="C262" s="142"/>
    </row>
    <row r="263" spans="1:3" x14ac:dyDescent="0.2">
      <c r="A263" s="146"/>
      <c r="B263" s="139"/>
      <c r="C263" s="142"/>
    </row>
    <row r="264" spans="1:3" x14ac:dyDescent="0.2">
      <c r="A264" s="146"/>
      <c r="B264" s="139"/>
      <c r="C264" s="142"/>
    </row>
    <row r="265" spans="1:3" x14ac:dyDescent="0.2">
      <c r="A265" s="146"/>
      <c r="B265" s="139"/>
      <c r="C265" s="142"/>
    </row>
    <row r="266" spans="1:3" x14ac:dyDescent="0.2">
      <c r="A266" s="146"/>
      <c r="B266" s="139"/>
      <c r="C266" s="142"/>
    </row>
    <row r="267" spans="1:3" x14ac:dyDescent="0.2">
      <c r="A267" s="146"/>
      <c r="B267" s="139"/>
      <c r="C267" s="142"/>
    </row>
    <row r="268" spans="1:3" x14ac:dyDescent="0.2">
      <c r="A268" s="146"/>
      <c r="B268" s="139"/>
      <c r="C268" s="142"/>
    </row>
    <row r="269" spans="1:3" x14ac:dyDescent="0.2">
      <c r="A269" s="146"/>
      <c r="B269" s="139"/>
      <c r="C269" s="142"/>
    </row>
    <row r="270" spans="1:3" x14ac:dyDescent="0.2">
      <c r="A270" s="147"/>
      <c r="B270" s="139"/>
      <c r="C270" s="142"/>
    </row>
    <row r="271" spans="1:3" x14ac:dyDescent="0.2">
      <c r="A271" s="141"/>
      <c r="B271" s="139"/>
      <c r="C271" s="142"/>
    </row>
    <row r="272" spans="1:3" x14ac:dyDescent="0.2">
      <c r="A272" s="146"/>
      <c r="B272" s="139"/>
      <c r="C272" s="142"/>
    </row>
    <row r="273" spans="1:3" x14ac:dyDescent="0.2">
      <c r="A273" s="146"/>
      <c r="B273" s="139"/>
      <c r="C273" s="142"/>
    </row>
    <row r="274" spans="1:3" x14ac:dyDescent="0.2">
      <c r="A274" s="146"/>
      <c r="B274" s="139"/>
      <c r="C274" s="142"/>
    </row>
    <row r="275" spans="1:3" x14ac:dyDescent="0.2">
      <c r="A275" s="146"/>
      <c r="B275" s="139"/>
      <c r="C275" s="142"/>
    </row>
    <row r="276" spans="1:3" x14ac:dyDescent="0.2">
      <c r="A276" s="146"/>
      <c r="B276" s="139"/>
      <c r="C276" s="142"/>
    </row>
    <row r="277" spans="1:3" x14ac:dyDescent="0.2">
      <c r="A277" s="146"/>
      <c r="B277" s="139"/>
      <c r="C277" s="142"/>
    </row>
    <row r="278" spans="1:3" x14ac:dyDescent="0.2">
      <c r="A278" s="146"/>
      <c r="B278" s="139"/>
      <c r="C278" s="142"/>
    </row>
    <row r="279" spans="1:3" x14ac:dyDescent="0.2">
      <c r="A279" s="146"/>
      <c r="B279" s="139"/>
      <c r="C279" s="142"/>
    </row>
    <row r="280" spans="1:3" x14ac:dyDescent="0.2">
      <c r="A280" s="146"/>
      <c r="B280" s="139"/>
      <c r="C280" s="142"/>
    </row>
    <row r="281" spans="1:3" x14ac:dyDescent="0.2">
      <c r="A281" s="146"/>
      <c r="B281" s="139"/>
      <c r="C281" s="142"/>
    </row>
    <row r="282" spans="1:3" x14ac:dyDescent="0.2">
      <c r="A282" s="146"/>
      <c r="B282" s="139"/>
      <c r="C282" s="142"/>
    </row>
    <row r="283" spans="1:3" x14ac:dyDescent="0.2">
      <c r="A283" s="146"/>
      <c r="B283" s="139"/>
      <c r="C283" s="142"/>
    </row>
    <row r="284" spans="1:3" x14ac:dyDescent="0.2">
      <c r="A284" s="146"/>
      <c r="B284" s="139"/>
      <c r="C284" s="142"/>
    </row>
    <row r="285" spans="1:3" x14ac:dyDescent="0.2">
      <c r="A285" s="146"/>
      <c r="B285" s="139"/>
      <c r="C285" s="142"/>
    </row>
    <row r="286" spans="1:3" x14ac:dyDescent="0.2">
      <c r="A286" s="146"/>
      <c r="B286" s="139"/>
      <c r="C286" s="142"/>
    </row>
    <row r="287" spans="1:3" x14ac:dyDescent="0.2">
      <c r="A287" s="147"/>
      <c r="B287" s="139"/>
      <c r="C287" s="142"/>
    </row>
    <row r="288" spans="1:3" x14ac:dyDescent="0.2">
      <c r="A288" s="141"/>
      <c r="B288" s="139"/>
      <c r="C288" s="142"/>
    </row>
    <row r="289" spans="1:3" x14ac:dyDescent="0.2">
      <c r="A289" s="141"/>
      <c r="B289" s="139"/>
      <c r="C289" s="142"/>
    </row>
    <row r="290" spans="1:3" x14ac:dyDescent="0.2">
      <c r="A290" s="146"/>
      <c r="B290" s="139"/>
      <c r="C290" s="142"/>
    </row>
    <row r="291" spans="1:3" x14ac:dyDescent="0.2">
      <c r="A291" s="146"/>
      <c r="B291" s="139"/>
      <c r="C291" s="142"/>
    </row>
    <row r="292" spans="1:3" x14ac:dyDescent="0.2">
      <c r="A292" s="146"/>
      <c r="B292" s="139"/>
      <c r="C292" s="142"/>
    </row>
    <row r="293" spans="1:3" x14ac:dyDescent="0.2">
      <c r="A293" s="146"/>
      <c r="B293" s="139"/>
      <c r="C293" s="142"/>
    </row>
    <row r="294" spans="1:3" x14ac:dyDescent="0.2">
      <c r="A294" s="146"/>
      <c r="B294" s="139"/>
      <c r="C294" s="142"/>
    </row>
    <row r="295" spans="1:3" x14ac:dyDescent="0.2">
      <c r="A295" s="146"/>
      <c r="B295" s="139"/>
      <c r="C295" s="142"/>
    </row>
    <row r="296" spans="1:3" x14ac:dyDescent="0.2">
      <c r="A296" s="146"/>
      <c r="B296" s="139"/>
      <c r="C296" s="142"/>
    </row>
    <row r="297" spans="1:3" x14ac:dyDescent="0.2">
      <c r="A297" s="146"/>
      <c r="B297" s="139"/>
      <c r="C297" s="142"/>
    </row>
    <row r="298" spans="1:3" x14ac:dyDescent="0.2">
      <c r="A298" s="146"/>
      <c r="B298" s="139"/>
      <c r="C298" s="142"/>
    </row>
    <row r="299" spans="1:3" x14ac:dyDescent="0.2">
      <c r="A299" s="146"/>
      <c r="B299" s="139"/>
      <c r="C299" s="142"/>
    </row>
    <row r="300" spans="1:3" x14ac:dyDescent="0.2">
      <c r="A300" s="146"/>
      <c r="B300" s="139"/>
      <c r="C300" s="142"/>
    </row>
    <row r="301" spans="1:3" x14ac:dyDescent="0.2">
      <c r="A301" s="147"/>
      <c r="B301" s="139"/>
      <c r="C301" s="142"/>
    </row>
    <row r="302" spans="1:3" x14ac:dyDescent="0.2">
      <c r="A302" s="148"/>
      <c r="B302" s="139"/>
      <c r="C302" s="142"/>
    </row>
    <row r="303" spans="1:3" x14ac:dyDescent="0.2">
      <c r="A303" s="148"/>
      <c r="B303" s="139"/>
      <c r="C303" s="142"/>
    </row>
    <row r="304" spans="1:3" x14ac:dyDescent="0.2">
      <c r="A304" s="9"/>
      <c r="B304" s="139"/>
      <c r="C304" s="142"/>
    </row>
    <row r="305" spans="1:3" x14ac:dyDescent="0.2">
      <c r="A305" s="149"/>
      <c r="B305" s="139"/>
      <c r="C305" s="142"/>
    </row>
    <row r="306" spans="1:3" x14ac:dyDescent="0.2">
      <c r="A306" s="150"/>
      <c r="B306" s="139"/>
      <c r="C306" s="142"/>
    </row>
    <row r="307" spans="1:3" x14ac:dyDescent="0.2">
      <c r="A307" s="151"/>
      <c r="B307" s="139"/>
      <c r="C307" s="142"/>
    </row>
    <row r="308" spans="1:3" x14ac:dyDescent="0.2">
      <c r="A308" s="149"/>
      <c r="B308" s="139"/>
      <c r="C308" s="142"/>
    </row>
    <row r="309" spans="1:3" x14ac:dyDescent="0.2">
      <c r="A309" s="151"/>
      <c r="B309" s="139"/>
      <c r="C309" s="142"/>
    </row>
    <row r="310" spans="1:3" x14ac:dyDescent="0.2">
      <c r="A310" s="151"/>
      <c r="B310" s="139"/>
      <c r="C310" s="142"/>
    </row>
    <row r="311" spans="1:3" x14ac:dyDescent="0.2">
      <c r="A311" s="151"/>
      <c r="B311" s="139"/>
      <c r="C311" s="142"/>
    </row>
    <row r="312" spans="1:3" x14ac:dyDescent="0.2">
      <c r="A312" s="151"/>
      <c r="B312" s="139"/>
      <c r="C312" s="142"/>
    </row>
    <row r="313" spans="1:3" x14ac:dyDescent="0.2">
      <c r="A313" s="151"/>
      <c r="B313" s="139"/>
      <c r="C313" s="142"/>
    </row>
    <row r="314" spans="1:3" x14ac:dyDescent="0.2">
      <c r="A314" s="151"/>
      <c r="B314" s="139"/>
      <c r="C314" s="142"/>
    </row>
    <row r="315" spans="1:3" x14ac:dyDescent="0.2">
      <c r="A315" s="151"/>
      <c r="B315" s="139"/>
      <c r="C315" s="142"/>
    </row>
    <row r="316" spans="1:3" x14ac:dyDescent="0.2">
      <c r="A316" s="151"/>
      <c r="B316" s="139"/>
      <c r="C316" s="142"/>
    </row>
    <row r="317" spans="1:3" x14ac:dyDescent="0.2">
      <c r="A317" s="151"/>
      <c r="B317" s="139"/>
      <c r="C317" s="142"/>
    </row>
    <row r="318" spans="1:3" x14ac:dyDescent="0.2">
      <c r="A318" s="151"/>
      <c r="B318" s="139"/>
      <c r="C318" s="142"/>
    </row>
    <row r="319" spans="1:3" x14ac:dyDescent="0.2">
      <c r="A319" s="151"/>
      <c r="B319" s="139"/>
      <c r="C319" s="142"/>
    </row>
    <row r="320" spans="1:3" x14ac:dyDescent="0.2">
      <c r="A320" s="9"/>
      <c r="B320" s="139"/>
      <c r="C320" s="142"/>
    </row>
    <row r="321" spans="1:3" x14ac:dyDescent="0.2">
      <c r="A321" s="151"/>
      <c r="B321" s="139"/>
      <c r="C321" s="142"/>
    </row>
    <row r="322" spans="1:3" x14ac:dyDescent="0.2">
      <c r="A322" s="151"/>
      <c r="B322" s="139"/>
      <c r="C322" s="142"/>
    </row>
    <row r="323" spans="1:3" x14ac:dyDescent="0.2">
      <c r="A323" s="151"/>
      <c r="B323" s="139"/>
      <c r="C323" s="142"/>
    </row>
    <row r="324" spans="1:3" x14ac:dyDescent="0.2">
      <c r="A324" s="151"/>
      <c r="B324" s="139"/>
      <c r="C324" s="142"/>
    </row>
    <row r="325" spans="1:3" x14ac:dyDescent="0.2">
      <c r="A325" s="151"/>
      <c r="B325" s="139"/>
      <c r="C325" s="142"/>
    </row>
    <row r="326" spans="1:3" x14ac:dyDescent="0.2">
      <c r="A326" s="151"/>
      <c r="B326" s="139"/>
      <c r="C326" s="142"/>
    </row>
    <row r="327" spans="1:3" x14ac:dyDescent="0.2">
      <c r="A327" s="151"/>
      <c r="B327" s="139"/>
      <c r="C327" s="142"/>
    </row>
    <row r="328" spans="1:3" x14ac:dyDescent="0.2">
      <c r="A328" s="151"/>
      <c r="B328" s="139"/>
      <c r="C328" s="142"/>
    </row>
    <row r="329" spans="1:3" x14ac:dyDescent="0.2">
      <c r="A329" s="151"/>
      <c r="B329" s="139"/>
      <c r="C329" s="142"/>
    </row>
    <row r="330" spans="1:3" x14ac:dyDescent="0.2">
      <c r="A330" s="149"/>
      <c r="B330" s="139"/>
      <c r="C330" s="142"/>
    </row>
    <row r="331" spans="1:3" x14ac:dyDescent="0.2">
      <c r="A331" s="151"/>
      <c r="B331" s="139"/>
      <c r="C331" s="142"/>
    </row>
    <row r="332" spans="1:3" x14ac:dyDescent="0.2">
      <c r="A332" s="151"/>
      <c r="B332" s="139"/>
      <c r="C332" s="142"/>
    </row>
    <row r="333" spans="1:3" x14ac:dyDescent="0.2">
      <c r="A333" s="151"/>
      <c r="B333" s="139"/>
      <c r="C333" s="142"/>
    </row>
    <row r="334" spans="1:3" x14ac:dyDescent="0.2">
      <c r="A334" s="151"/>
      <c r="B334" s="139"/>
      <c r="C334" s="142"/>
    </row>
    <row r="335" spans="1:3" x14ac:dyDescent="0.2">
      <c r="A335" s="151"/>
      <c r="B335" s="139"/>
      <c r="C335" s="142"/>
    </row>
    <row r="336" spans="1:3" x14ac:dyDescent="0.2">
      <c r="A336" s="151"/>
      <c r="B336" s="139"/>
      <c r="C336" s="142"/>
    </row>
    <row r="337" spans="1:3" x14ac:dyDescent="0.2">
      <c r="A337" s="151"/>
      <c r="B337" s="139"/>
      <c r="C337" s="142"/>
    </row>
    <row r="338" spans="1:3" x14ac:dyDescent="0.2">
      <c r="A338" s="151"/>
      <c r="B338" s="139"/>
      <c r="C338" s="142"/>
    </row>
    <row r="339" spans="1:3" x14ac:dyDescent="0.2">
      <c r="A339" s="151"/>
      <c r="B339" s="139"/>
      <c r="C339" s="142"/>
    </row>
    <row r="340" spans="1:3" x14ac:dyDescent="0.2">
      <c r="A340" s="151"/>
      <c r="B340" s="139"/>
      <c r="C340" s="142"/>
    </row>
    <row r="341" spans="1:3" x14ac:dyDescent="0.2">
      <c r="A341" s="141"/>
      <c r="B341" s="139"/>
      <c r="C341" s="142"/>
    </row>
    <row r="342" spans="1:3" x14ac:dyDescent="0.2">
      <c r="A342" s="146"/>
      <c r="B342" s="139"/>
      <c r="C342" s="142"/>
    </row>
    <row r="343" spans="1:3" x14ac:dyDescent="0.2">
      <c r="A343" s="146"/>
      <c r="B343" s="139"/>
      <c r="C343" s="142"/>
    </row>
    <row r="344" spans="1:3" x14ac:dyDescent="0.2">
      <c r="A344" s="146"/>
      <c r="B344" s="139"/>
      <c r="C344" s="142"/>
    </row>
    <row r="345" spans="1:3" x14ac:dyDescent="0.2">
      <c r="A345" s="146"/>
      <c r="B345" s="139"/>
      <c r="C345" s="142"/>
    </row>
    <row r="346" spans="1:3" x14ac:dyDescent="0.2">
      <c r="A346" s="146"/>
      <c r="B346" s="139"/>
      <c r="C346" s="142"/>
    </row>
    <row r="347" spans="1:3" x14ac:dyDescent="0.2">
      <c r="A347" s="146"/>
      <c r="B347" s="139"/>
      <c r="C347" s="142"/>
    </row>
    <row r="348" spans="1:3" x14ac:dyDescent="0.2">
      <c r="A348" s="146"/>
      <c r="B348" s="139"/>
      <c r="C348" s="142"/>
    </row>
    <row r="349" spans="1:3" x14ac:dyDescent="0.2">
      <c r="A349" s="146"/>
      <c r="B349" s="139"/>
      <c r="C349" s="142"/>
    </row>
    <row r="350" spans="1:3" x14ac:dyDescent="0.2">
      <c r="A350" s="146"/>
      <c r="B350" s="139"/>
      <c r="C350" s="142"/>
    </row>
    <row r="351" spans="1:3" x14ac:dyDescent="0.2">
      <c r="A351" s="146"/>
      <c r="B351" s="139"/>
      <c r="C351" s="142"/>
    </row>
    <row r="352" spans="1:3" x14ac:dyDescent="0.2">
      <c r="A352" s="146"/>
      <c r="B352" s="139"/>
      <c r="C352" s="142"/>
    </row>
    <row r="353" spans="1:3" x14ac:dyDescent="0.2">
      <c r="A353" s="146"/>
      <c r="B353" s="139"/>
      <c r="C353" s="142"/>
    </row>
    <row r="354" spans="1:3" x14ac:dyDescent="0.2">
      <c r="A354" s="146"/>
      <c r="B354" s="139"/>
      <c r="C354" s="142"/>
    </row>
    <row r="355" spans="1:3" x14ac:dyDescent="0.2">
      <c r="A355" s="146"/>
      <c r="B355" s="139"/>
      <c r="C355" s="142"/>
    </row>
    <row r="356" spans="1:3" x14ac:dyDescent="0.2">
      <c r="A356" s="146"/>
      <c r="B356" s="139"/>
      <c r="C356" s="142"/>
    </row>
    <row r="357" spans="1:3" x14ac:dyDescent="0.2">
      <c r="A357" s="146"/>
      <c r="B357" s="139"/>
      <c r="C357" s="142"/>
    </row>
    <row r="358" spans="1:3" x14ac:dyDescent="0.2">
      <c r="A358" s="146"/>
      <c r="B358" s="139"/>
      <c r="C358" s="142"/>
    </row>
    <row r="359" spans="1:3" x14ac:dyDescent="0.2">
      <c r="A359" s="146"/>
      <c r="B359" s="139"/>
      <c r="C359" s="142"/>
    </row>
    <row r="360" spans="1:3" x14ac:dyDescent="0.2">
      <c r="A360" s="146"/>
      <c r="B360" s="139"/>
      <c r="C360" s="142"/>
    </row>
    <row r="361" spans="1:3" x14ac:dyDescent="0.2">
      <c r="A361" s="146"/>
      <c r="B361" s="139"/>
      <c r="C361" s="142"/>
    </row>
    <row r="362" spans="1:3" x14ac:dyDescent="0.2">
      <c r="A362" s="147"/>
      <c r="B362" s="139"/>
      <c r="C362" s="142"/>
    </row>
    <row r="363" spans="1:3" x14ac:dyDescent="0.2">
      <c r="A363" s="141"/>
      <c r="B363" s="139"/>
      <c r="C363" s="142"/>
    </row>
    <row r="364" spans="1:3" x14ac:dyDescent="0.2">
      <c r="A364" s="146"/>
      <c r="B364" s="139"/>
      <c r="C364" s="142"/>
    </row>
    <row r="365" spans="1:3" x14ac:dyDescent="0.2">
      <c r="A365" s="146"/>
      <c r="B365" s="139"/>
      <c r="C365" s="142"/>
    </row>
    <row r="366" spans="1:3" x14ac:dyDescent="0.2">
      <c r="A366" s="146"/>
      <c r="B366" s="139"/>
      <c r="C366" s="142"/>
    </row>
    <row r="367" spans="1:3" x14ac:dyDescent="0.2">
      <c r="A367" s="146"/>
      <c r="B367" s="139"/>
      <c r="C367" s="142"/>
    </row>
    <row r="368" spans="1:3" x14ac:dyDescent="0.2">
      <c r="A368" s="146"/>
      <c r="B368" s="139"/>
      <c r="C368" s="142"/>
    </row>
    <row r="369" spans="1:3" x14ac:dyDescent="0.2">
      <c r="A369" s="146"/>
      <c r="B369" s="139"/>
      <c r="C369" s="142"/>
    </row>
    <row r="370" spans="1:3" x14ac:dyDescent="0.2">
      <c r="A370" s="146"/>
      <c r="B370" s="139"/>
      <c r="C370" s="142"/>
    </row>
    <row r="371" spans="1:3" x14ac:dyDescent="0.2">
      <c r="A371" s="146"/>
      <c r="B371" s="139"/>
      <c r="C371" s="142"/>
    </row>
    <row r="372" spans="1:3" x14ac:dyDescent="0.2">
      <c r="A372" s="146"/>
      <c r="B372" s="139"/>
      <c r="C372" s="142"/>
    </row>
    <row r="373" spans="1:3" x14ac:dyDescent="0.2">
      <c r="A373" s="146"/>
      <c r="B373" s="139"/>
      <c r="C373" s="142"/>
    </row>
    <row r="374" spans="1:3" x14ac:dyDescent="0.2">
      <c r="A374" s="146"/>
      <c r="B374" s="139"/>
      <c r="C374" s="142"/>
    </row>
    <row r="375" spans="1:3" x14ac:dyDescent="0.2">
      <c r="A375" s="146"/>
      <c r="B375" s="139"/>
      <c r="C375" s="142"/>
    </row>
    <row r="376" spans="1:3" x14ac:dyDescent="0.2">
      <c r="A376" s="146"/>
      <c r="B376" s="139"/>
      <c r="C376" s="142"/>
    </row>
    <row r="377" spans="1:3" x14ac:dyDescent="0.2">
      <c r="A377" s="146"/>
      <c r="B377" s="139"/>
      <c r="C377" s="142"/>
    </row>
    <row r="378" spans="1:3" x14ac:dyDescent="0.2">
      <c r="A378" s="146"/>
      <c r="B378" s="139"/>
      <c r="C378" s="142"/>
    </row>
    <row r="379" spans="1:3" x14ac:dyDescent="0.2">
      <c r="A379" s="146"/>
      <c r="B379" s="139"/>
      <c r="C379" s="142"/>
    </row>
    <row r="380" spans="1:3" x14ac:dyDescent="0.2">
      <c r="A380" s="146"/>
      <c r="B380" s="139"/>
      <c r="C380" s="142"/>
    </row>
    <row r="381" spans="1:3" x14ac:dyDescent="0.2">
      <c r="C381" s="142"/>
    </row>
    <row r="382" spans="1:3" x14ac:dyDescent="0.2">
      <c r="C382" s="142"/>
    </row>
    <row r="383" spans="1:3" x14ac:dyDescent="0.2">
      <c r="B383" s="111"/>
      <c r="C383" s="111"/>
    </row>
  </sheetData>
  <mergeCells count="23">
    <mergeCell ref="B17:C17"/>
    <mergeCell ref="B18:C18"/>
    <mergeCell ref="B11:C11"/>
    <mergeCell ref="B12:C12"/>
    <mergeCell ref="B13:C13"/>
    <mergeCell ref="B14:C14"/>
    <mergeCell ref="B15:C15"/>
    <mergeCell ref="A180:C180"/>
    <mergeCell ref="A196:A197"/>
    <mergeCell ref="H3:K3"/>
    <mergeCell ref="I4:K4"/>
    <mergeCell ref="A176:K176"/>
    <mergeCell ref="A6:A7"/>
    <mergeCell ref="D6:E6"/>
    <mergeCell ref="F6:F7"/>
    <mergeCell ref="G6:H6"/>
    <mergeCell ref="J6:K6"/>
    <mergeCell ref="B8:C8"/>
    <mergeCell ref="B19:C19"/>
    <mergeCell ref="B20:C20"/>
    <mergeCell ref="B9:C9"/>
    <mergeCell ref="B10:C10"/>
    <mergeCell ref="B16:C16"/>
  </mergeCells>
  <conditionalFormatting sqref="B198:B380 C200:C382">
    <cfRule type="cellIs" dxfId="10" priority="18" stopIfTrue="1" operator="equal">
      <formula>"x"</formula>
    </cfRule>
  </conditionalFormatting>
  <conditionalFormatting sqref="C158">
    <cfRule type="cellIs" dxfId="9" priority="17" stopIfTrue="1" operator="equal">
      <formula>"x"</formula>
    </cfRule>
  </conditionalFormatting>
  <dataValidations count="1">
    <dataValidation type="list" allowBlank="1" showInputMessage="1" showErrorMessage="1" sqref="I4:K4">
      <formula1>$O$1:$O$5</formula1>
    </dataValidation>
  </dataValidations>
  <pageMargins left="0.70866141732283472" right="0.70866141732283472" top="0.74803149606299213" bottom="0.74803149606299213" header="0.31496062992125984" footer="0.31496062992125984"/>
  <pageSetup paperSize="9" scale="47" orientation="landscape" horizont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9"/>
  <sheetViews>
    <sheetView workbookViewId="0"/>
  </sheetViews>
  <sheetFormatPr defaultRowHeight="15" x14ac:dyDescent="0.25"/>
  <sheetData>
    <row r="1" spans="1:32" ht="14.25" x14ac:dyDescent="0.4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2" ht="14.25" x14ac:dyDescent="0.45">
      <c r="C2">
        <v>0</v>
      </c>
      <c r="D2">
        <v>1</v>
      </c>
      <c r="E2">
        <v>2</v>
      </c>
      <c r="F2">
        <v>3</v>
      </c>
      <c r="G2">
        <v>4</v>
      </c>
      <c r="H2">
        <v>5</v>
      </c>
      <c r="I2">
        <v>6</v>
      </c>
      <c r="J2">
        <v>7</v>
      </c>
      <c r="K2">
        <v>8</v>
      </c>
      <c r="L2">
        <v>9</v>
      </c>
      <c r="M2">
        <v>10</v>
      </c>
      <c r="N2">
        <v>11</v>
      </c>
      <c r="O2">
        <v>12</v>
      </c>
      <c r="P2">
        <v>13</v>
      </c>
      <c r="Q2">
        <v>14</v>
      </c>
      <c r="R2">
        <v>15</v>
      </c>
      <c r="S2">
        <v>16</v>
      </c>
      <c r="T2">
        <v>17</v>
      </c>
      <c r="U2">
        <v>18</v>
      </c>
      <c r="V2">
        <v>19</v>
      </c>
      <c r="W2">
        <v>20</v>
      </c>
      <c r="X2">
        <v>21</v>
      </c>
      <c r="Y2">
        <v>22</v>
      </c>
      <c r="Z2">
        <v>23</v>
      </c>
      <c r="AA2">
        <v>24</v>
      </c>
      <c r="AB2">
        <v>25</v>
      </c>
      <c r="AC2">
        <v>26</v>
      </c>
      <c r="AD2">
        <v>27</v>
      </c>
      <c r="AE2">
        <v>28</v>
      </c>
      <c r="AF2">
        <v>29</v>
      </c>
    </row>
    <row r="7" spans="1:32" ht="14.25" x14ac:dyDescent="0.45">
      <c r="C7" t="s">
        <v>547</v>
      </c>
      <c r="M7" t="s">
        <v>548</v>
      </c>
      <c r="W7" t="s">
        <v>549</v>
      </c>
    </row>
    <row r="8" spans="1:32" ht="14.25" x14ac:dyDescent="0.45">
      <c r="C8" t="s">
        <v>529</v>
      </c>
      <c r="E8" t="s">
        <v>530</v>
      </c>
      <c r="G8" t="s">
        <v>531</v>
      </c>
      <c r="I8" t="s">
        <v>532</v>
      </c>
      <c r="K8" t="s">
        <v>550</v>
      </c>
      <c r="M8" t="s">
        <v>529</v>
      </c>
      <c r="O8" t="s">
        <v>530</v>
      </c>
      <c r="Q8" t="s">
        <v>531</v>
      </c>
      <c r="S8" t="s">
        <v>532</v>
      </c>
      <c r="U8" t="s">
        <v>550</v>
      </c>
      <c r="W8" t="s">
        <v>529</v>
      </c>
      <c r="Y8" t="s">
        <v>530</v>
      </c>
      <c r="AA8" t="s">
        <v>531</v>
      </c>
      <c r="AC8" t="s">
        <v>532</v>
      </c>
      <c r="AE8" t="s">
        <v>550</v>
      </c>
    </row>
    <row r="9" spans="1:32" ht="14.25" x14ac:dyDescent="0.45">
      <c r="C9">
        <v>1</v>
      </c>
      <c r="E9">
        <v>1</v>
      </c>
      <c r="G9">
        <v>1</v>
      </c>
      <c r="I9">
        <v>1</v>
      </c>
      <c r="K9">
        <v>1</v>
      </c>
      <c r="M9">
        <v>1</v>
      </c>
      <c r="O9">
        <v>1</v>
      </c>
      <c r="Q9">
        <v>1</v>
      </c>
      <c r="S9">
        <v>1</v>
      </c>
      <c r="U9">
        <v>1</v>
      </c>
      <c r="W9">
        <v>1</v>
      </c>
      <c r="Y9">
        <v>1</v>
      </c>
      <c r="AA9">
        <v>1</v>
      </c>
      <c r="AC9">
        <v>1</v>
      </c>
      <c r="AE9">
        <v>1</v>
      </c>
    </row>
    <row r="10" spans="1:32" ht="14.25" x14ac:dyDescent="0.45">
      <c r="C10" t="s">
        <v>535</v>
      </c>
      <c r="E10" t="s">
        <v>536</v>
      </c>
      <c r="G10" t="s">
        <v>537</v>
      </c>
      <c r="I10" t="s">
        <v>538</v>
      </c>
      <c r="K10" t="s">
        <v>539</v>
      </c>
      <c r="M10" t="s">
        <v>535</v>
      </c>
      <c r="O10" t="s">
        <v>536</v>
      </c>
      <c r="Q10" t="s">
        <v>537</v>
      </c>
      <c r="S10" t="s">
        <v>538</v>
      </c>
      <c r="U10" t="s">
        <v>539</v>
      </c>
      <c r="W10" t="s">
        <v>535</v>
      </c>
      <c r="Y10" t="s">
        <v>536</v>
      </c>
      <c r="AA10" t="s">
        <v>537</v>
      </c>
      <c r="AC10" t="s">
        <v>538</v>
      </c>
      <c r="AE10" t="s">
        <v>539</v>
      </c>
    </row>
    <row r="11" spans="1:32" ht="14.25" x14ac:dyDescent="0.45">
      <c r="C11">
        <v>1</v>
      </c>
      <c r="D11" t="s">
        <v>380</v>
      </c>
      <c r="E11">
        <v>1</v>
      </c>
      <c r="F11" t="s">
        <v>380</v>
      </c>
      <c r="G11">
        <v>1</v>
      </c>
      <c r="H11" t="s">
        <v>380</v>
      </c>
      <c r="I11">
        <v>1</v>
      </c>
      <c r="J11" t="s">
        <v>380</v>
      </c>
      <c r="K11">
        <v>1</v>
      </c>
      <c r="L11" t="s">
        <v>380</v>
      </c>
      <c r="M11">
        <v>1</v>
      </c>
      <c r="N11" t="s">
        <v>380</v>
      </c>
      <c r="O11">
        <v>1</v>
      </c>
      <c r="P11" t="s">
        <v>380</v>
      </c>
      <c r="Q11">
        <v>1</v>
      </c>
      <c r="R11" t="s">
        <v>380</v>
      </c>
      <c r="S11">
        <v>1</v>
      </c>
      <c r="T11" t="s">
        <v>380</v>
      </c>
      <c r="U11">
        <v>1</v>
      </c>
      <c r="V11" t="s">
        <v>380</v>
      </c>
      <c r="W11">
        <v>1</v>
      </c>
      <c r="X11" t="s">
        <v>380</v>
      </c>
      <c r="Y11">
        <v>1</v>
      </c>
      <c r="Z11" t="s">
        <v>380</v>
      </c>
      <c r="AB11" t="s">
        <v>380</v>
      </c>
      <c r="AC11">
        <v>1</v>
      </c>
      <c r="AD11" t="s">
        <v>380</v>
      </c>
      <c r="AE11">
        <v>1</v>
      </c>
      <c r="AF11" t="s">
        <v>380</v>
      </c>
    </row>
    <row r="13" spans="1:32" ht="14.25" x14ac:dyDescent="0.45">
      <c r="C13" t="s">
        <v>380</v>
      </c>
      <c r="D13" t="s">
        <v>380</v>
      </c>
      <c r="E13" t="s">
        <v>380</v>
      </c>
      <c r="F13" t="s">
        <v>380</v>
      </c>
      <c r="G13" t="s">
        <v>380</v>
      </c>
      <c r="H13" t="s">
        <v>380</v>
      </c>
      <c r="I13" t="s">
        <v>380</v>
      </c>
      <c r="J13" t="s">
        <v>380</v>
      </c>
      <c r="K13" t="s">
        <v>380</v>
      </c>
      <c r="L13" t="s">
        <v>380</v>
      </c>
      <c r="M13" t="s">
        <v>380</v>
      </c>
      <c r="N13" t="s">
        <v>380</v>
      </c>
      <c r="O13" t="s">
        <v>380</v>
      </c>
      <c r="P13" t="s">
        <v>380</v>
      </c>
      <c r="Q13" t="s">
        <v>380</v>
      </c>
      <c r="R13" t="s">
        <v>380</v>
      </c>
      <c r="S13" t="s">
        <v>380</v>
      </c>
      <c r="T13" t="s">
        <v>380</v>
      </c>
      <c r="U13" t="s">
        <v>380</v>
      </c>
      <c r="V13" t="s">
        <v>380</v>
      </c>
      <c r="W13" t="s">
        <v>380</v>
      </c>
      <c r="X13" t="s">
        <v>380</v>
      </c>
      <c r="Y13" t="s">
        <v>380</v>
      </c>
      <c r="Z13" t="s">
        <v>380</v>
      </c>
      <c r="AA13" t="s">
        <v>380</v>
      </c>
      <c r="AB13" t="s">
        <v>380</v>
      </c>
      <c r="AC13" t="s">
        <v>380</v>
      </c>
      <c r="AD13" t="s">
        <v>380</v>
      </c>
      <c r="AE13" t="s">
        <v>380</v>
      </c>
      <c r="AF13" t="s">
        <v>380</v>
      </c>
    </row>
    <row r="14" spans="1:32" ht="14.25" x14ac:dyDescent="0.45">
      <c r="C14" t="s">
        <v>540</v>
      </c>
      <c r="D14" t="s">
        <v>540</v>
      </c>
      <c r="E14" t="s">
        <v>540</v>
      </c>
      <c r="F14" t="s">
        <v>540</v>
      </c>
      <c r="G14" t="s">
        <v>540</v>
      </c>
      <c r="H14" t="s">
        <v>540</v>
      </c>
      <c r="I14" t="s">
        <v>540</v>
      </c>
      <c r="J14" t="s">
        <v>540</v>
      </c>
      <c r="K14" t="s">
        <v>540</v>
      </c>
      <c r="L14" t="s">
        <v>540</v>
      </c>
      <c r="M14" t="s">
        <v>540</v>
      </c>
      <c r="N14" t="s">
        <v>540</v>
      </c>
      <c r="O14" t="s">
        <v>540</v>
      </c>
      <c r="P14" t="s">
        <v>540</v>
      </c>
      <c r="Q14" t="s">
        <v>540</v>
      </c>
      <c r="R14" t="s">
        <v>540</v>
      </c>
      <c r="S14" t="s">
        <v>540</v>
      </c>
      <c r="T14" t="s">
        <v>540</v>
      </c>
      <c r="U14" t="s">
        <v>540</v>
      </c>
      <c r="V14" t="s">
        <v>540</v>
      </c>
      <c r="W14" t="s">
        <v>540</v>
      </c>
      <c r="X14" t="s">
        <v>540</v>
      </c>
      <c r="Y14" t="s">
        <v>540</v>
      </c>
      <c r="Z14" t="s">
        <v>540</v>
      </c>
      <c r="AA14" t="s">
        <v>540</v>
      </c>
      <c r="AB14" t="s">
        <v>540</v>
      </c>
      <c r="AC14" t="s">
        <v>540</v>
      </c>
      <c r="AD14" t="s">
        <v>540</v>
      </c>
      <c r="AE14" t="s">
        <v>540</v>
      </c>
      <c r="AF14" t="s">
        <v>540</v>
      </c>
    </row>
    <row r="15" spans="1:32" ht="14.25" x14ac:dyDescent="0.45">
      <c r="A15" t="s">
        <v>27</v>
      </c>
      <c r="B15" t="s">
        <v>27</v>
      </c>
      <c r="C15">
        <v>56</v>
      </c>
      <c r="D15">
        <v>270</v>
      </c>
      <c r="E15">
        <v>67</v>
      </c>
      <c r="F15">
        <v>270</v>
      </c>
      <c r="G15">
        <v>59</v>
      </c>
      <c r="H15">
        <v>270</v>
      </c>
      <c r="I15">
        <v>65</v>
      </c>
      <c r="J15">
        <v>270</v>
      </c>
      <c r="K15">
        <v>39</v>
      </c>
      <c r="L15">
        <v>270</v>
      </c>
      <c r="M15">
        <v>69</v>
      </c>
      <c r="N15">
        <v>824</v>
      </c>
      <c r="O15">
        <v>79</v>
      </c>
      <c r="P15">
        <v>824</v>
      </c>
      <c r="Q15">
        <v>76</v>
      </c>
      <c r="R15">
        <v>824</v>
      </c>
      <c r="S15">
        <v>77</v>
      </c>
      <c r="T15">
        <v>824</v>
      </c>
      <c r="U15">
        <v>58</v>
      </c>
      <c r="V15">
        <v>824</v>
      </c>
      <c r="W15">
        <v>66</v>
      </c>
      <c r="X15">
        <v>1094</v>
      </c>
      <c r="Y15">
        <v>76</v>
      </c>
      <c r="Z15">
        <v>1094</v>
      </c>
      <c r="AA15">
        <v>72</v>
      </c>
      <c r="AB15">
        <v>1094</v>
      </c>
      <c r="AC15">
        <v>74</v>
      </c>
      <c r="AD15">
        <v>1094</v>
      </c>
      <c r="AE15">
        <v>53</v>
      </c>
      <c r="AF15">
        <v>1094</v>
      </c>
    </row>
    <row r="16" spans="1:32" ht="14.25" x14ac:dyDescent="0.45">
      <c r="A16" t="s">
        <v>29</v>
      </c>
      <c r="B16" t="s">
        <v>29</v>
      </c>
      <c r="C16">
        <v>48</v>
      </c>
      <c r="D16">
        <v>540</v>
      </c>
      <c r="E16">
        <v>57</v>
      </c>
      <c r="F16">
        <v>540</v>
      </c>
      <c r="G16">
        <v>56</v>
      </c>
      <c r="H16">
        <v>540</v>
      </c>
      <c r="I16">
        <v>57</v>
      </c>
      <c r="J16">
        <v>540</v>
      </c>
      <c r="K16">
        <v>35</v>
      </c>
      <c r="L16">
        <v>540</v>
      </c>
      <c r="M16">
        <v>69</v>
      </c>
      <c r="N16">
        <v>1201</v>
      </c>
      <c r="O16">
        <v>74</v>
      </c>
      <c r="P16">
        <v>1201</v>
      </c>
      <c r="Q16">
        <v>77</v>
      </c>
      <c r="R16">
        <v>1201</v>
      </c>
      <c r="S16">
        <v>76</v>
      </c>
      <c r="T16">
        <v>1201</v>
      </c>
      <c r="U16">
        <v>56</v>
      </c>
      <c r="V16">
        <v>1201</v>
      </c>
      <c r="W16">
        <v>62</v>
      </c>
      <c r="X16">
        <v>1741</v>
      </c>
      <c r="Y16">
        <v>69</v>
      </c>
      <c r="Z16">
        <v>1741</v>
      </c>
      <c r="AA16">
        <v>71</v>
      </c>
      <c r="AB16">
        <v>1741</v>
      </c>
      <c r="AC16">
        <v>70</v>
      </c>
      <c r="AD16">
        <v>1741</v>
      </c>
      <c r="AE16">
        <v>49</v>
      </c>
      <c r="AF16">
        <v>1741</v>
      </c>
    </row>
    <row r="17" spans="1:32" ht="14.25" x14ac:dyDescent="0.45">
      <c r="A17" t="s">
        <v>36</v>
      </c>
      <c r="B17" t="s">
        <v>36</v>
      </c>
      <c r="C17">
        <v>58</v>
      </c>
      <c r="D17">
        <v>322</v>
      </c>
      <c r="E17">
        <v>65</v>
      </c>
      <c r="F17">
        <v>322</v>
      </c>
      <c r="G17">
        <v>62</v>
      </c>
      <c r="H17">
        <v>322</v>
      </c>
      <c r="I17">
        <v>64</v>
      </c>
      <c r="J17">
        <v>322</v>
      </c>
      <c r="K17">
        <v>44</v>
      </c>
      <c r="L17">
        <v>322</v>
      </c>
      <c r="M17">
        <v>76</v>
      </c>
      <c r="N17">
        <v>1220</v>
      </c>
      <c r="O17">
        <v>83</v>
      </c>
      <c r="P17">
        <v>1219</v>
      </c>
      <c r="Q17">
        <v>82</v>
      </c>
      <c r="R17">
        <v>1220</v>
      </c>
      <c r="S17">
        <v>81</v>
      </c>
      <c r="T17">
        <v>1220</v>
      </c>
      <c r="U17">
        <v>64</v>
      </c>
      <c r="V17">
        <v>1219</v>
      </c>
      <c r="W17">
        <v>72</v>
      </c>
      <c r="X17">
        <v>1542</v>
      </c>
      <c r="Y17">
        <v>79</v>
      </c>
      <c r="Z17">
        <v>1541</v>
      </c>
      <c r="AA17">
        <v>78</v>
      </c>
      <c r="AB17">
        <v>1542</v>
      </c>
      <c r="AC17">
        <v>77</v>
      </c>
      <c r="AD17">
        <v>1542</v>
      </c>
      <c r="AE17">
        <v>60</v>
      </c>
      <c r="AF17">
        <v>1541</v>
      </c>
    </row>
    <row r="18" spans="1:32" ht="14.25" x14ac:dyDescent="0.45">
      <c r="A18" t="s">
        <v>40</v>
      </c>
      <c r="B18" t="s">
        <v>40</v>
      </c>
      <c r="C18">
        <v>44</v>
      </c>
      <c r="D18">
        <v>457</v>
      </c>
      <c r="E18">
        <v>62</v>
      </c>
      <c r="F18">
        <v>457</v>
      </c>
      <c r="G18">
        <v>53</v>
      </c>
      <c r="H18">
        <v>457</v>
      </c>
      <c r="I18">
        <v>58</v>
      </c>
      <c r="J18">
        <v>457</v>
      </c>
      <c r="K18">
        <v>33</v>
      </c>
      <c r="L18">
        <v>457</v>
      </c>
      <c r="M18">
        <v>71</v>
      </c>
      <c r="N18">
        <v>1796</v>
      </c>
      <c r="O18">
        <v>80</v>
      </c>
      <c r="P18">
        <v>1796</v>
      </c>
      <c r="Q18">
        <v>77</v>
      </c>
      <c r="R18">
        <v>1796</v>
      </c>
      <c r="S18">
        <v>80</v>
      </c>
      <c r="T18">
        <v>1796</v>
      </c>
      <c r="U18">
        <v>59</v>
      </c>
      <c r="V18">
        <v>1796</v>
      </c>
      <c r="W18">
        <v>66</v>
      </c>
      <c r="X18">
        <v>2253</v>
      </c>
      <c r="Y18">
        <v>76</v>
      </c>
      <c r="Z18">
        <v>2253</v>
      </c>
      <c r="AA18">
        <v>72</v>
      </c>
      <c r="AB18">
        <v>2253</v>
      </c>
      <c r="AC18">
        <v>76</v>
      </c>
      <c r="AD18">
        <v>2253</v>
      </c>
      <c r="AE18">
        <v>54</v>
      </c>
      <c r="AF18">
        <v>2253</v>
      </c>
    </row>
    <row r="19" spans="1:32" ht="14.25" x14ac:dyDescent="0.45">
      <c r="A19" t="s">
        <v>24</v>
      </c>
      <c r="B19" t="s">
        <v>24</v>
      </c>
      <c r="C19">
        <v>53</v>
      </c>
      <c r="D19">
        <v>211</v>
      </c>
      <c r="E19">
        <v>56</v>
      </c>
      <c r="F19">
        <v>211</v>
      </c>
      <c r="G19">
        <v>56</v>
      </c>
      <c r="H19">
        <v>211</v>
      </c>
      <c r="I19">
        <v>56</v>
      </c>
      <c r="J19">
        <v>211</v>
      </c>
      <c r="K19">
        <v>36</v>
      </c>
      <c r="L19">
        <v>211</v>
      </c>
      <c r="M19">
        <v>72</v>
      </c>
      <c r="N19">
        <v>1018</v>
      </c>
      <c r="O19">
        <v>78</v>
      </c>
      <c r="P19">
        <v>1018</v>
      </c>
      <c r="Q19">
        <v>78</v>
      </c>
      <c r="R19">
        <v>1018</v>
      </c>
      <c r="S19">
        <v>79</v>
      </c>
      <c r="T19">
        <v>1018</v>
      </c>
      <c r="U19">
        <v>61</v>
      </c>
      <c r="V19">
        <v>1018</v>
      </c>
      <c r="W19">
        <v>69</v>
      </c>
      <c r="X19">
        <v>1229</v>
      </c>
      <c r="Y19">
        <v>74</v>
      </c>
      <c r="Z19">
        <v>1229</v>
      </c>
      <c r="AA19">
        <v>74</v>
      </c>
      <c r="AB19">
        <v>1229</v>
      </c>
      <c r="AC19">
        <v>75</v>
      </c>
      <c r="AD19">
        <v>1229</v>
      </c>
      <c r="AE19">
        <v>56</v>
      </c>
      <c r="AF19">
        <v>1229</v>
      </c>
    </row>
    <row r="20" spans="1:32" ht="14.25" x14ac:dyDescent="0.45">
      <c r="A20" t="s">
        <v>60</v>
      </c>
      <c r="B20" t="s">
        <v>60</v>
      </c>
      <c r="C20">
        <v>50</v>
      </c>
      <c r="D20">
        <v>405</v>
      </c>
      <c r="E20">
        <v>51</v>
      </c>
      <c r="F20">
        <v>405</v>
      </c>
      <c r="G20">
        <v>52</v>
      </c>
      <c r="H20">
        <v>405</v>
      </c>
      <c r="I20">
        <v>58</v>
      </c>
      <c r="J20">
        <v>405</v>
      </c>
      <c r="K20">
        <v>31</v>
      </c>
      <c r="L20">
        <v>405</v>
      </c>
      <c r="M20">
        <v>68</v>
      </c>
      <c r="N20">
        <v>1072</v>
      </c>
      <c r="O20">
        <v>71</v>
      </c>
      <c r="P20">
        <v>1072</v>
      </c>
      <c r="Q20">
        <v>70</v>
      </c>
      <c r="R20">
        <v>1072</v>
      </c>
      <c r="S20">
        <v>75</v>
      </c>
      <c r="T20">
        <v>1072</v>
      </c>
      <c r="U20">
        <v>53</v>
      </c>
      <c r="V20">
        <v>1072</v>
      </c>
      <c r="W20">
        <v>63</v>
      </c>
      <c r="X20">
        <v>1477</v>
      </c>
      <c r="Y20">
        <v>66</v>
      </c>
      <c r="Z20">
        <v>1477</v>
      </c>
      <c r="AA20">
        <v>65</v>
      </c>
      <c r="AB20">
        <v>1477</v>
      </c>
      <c r="AC20">
        <v>70</v>
      </c>
      <c r="AD20">
        <v>1477</v>
      </c>
      <c r="AE20">
        <v>47</v>
      </c>
      <c r="AF20">
        <v>1477</v>
      </c>
    </row>
    <row r="21" spans="1:32" ht="14.25" x14ac:dyDescent="0.45">
      <c r="A21" t="s">
        <v>85</v>
      </c>
      <c r="B21" t="s">
        <v>85</v>
      </c>
      <c r="C21">
        <v>50</v>
      </c>
      <c r="D21">
        <v>263</v>
      </c>
      <c r="E21">
        <v>57</v>
      </c>
      <c r="F21">
        <v>263</v>
      </c>
      <c r="G21">
        <v>54</v>
      </c>
      <c r="H21">
        <v>263</v>
      </c>
      <c r="I21">
        <v>53</v>
      </c>
      <c r="J21">
        <v>263</v>
      </c>
      <c r="K21">
        <v>38</v>
      </c>
      <c r="L21">
        <v>263</v>
      </c>
      <c r="M21">
        <v>74</v>
      </c>
      <c r="N21">
        <v>2121</v>
      </c>
      <c r="O21">
        <v>83</v>
      </c>
      <c r="P21">
        <v>2121</v>
      </c>
      <c r="Q21">
        <v>78</v>
      </c>
      <c r="R21">
        <v>2121</v>
      </c>
      <c r="S21">
        <v>79</v>
      </c>
      <c r="T21">
        <v>2121</v>
      </c>
      <c r="U21">
        <v>64</v>
      </c>
      <c r="V21">
        <v>2121</v>
      </c>
      <c r="W21">
        <v>71</v>
      </c>
      <c r="X21">
        <v>2384</v>
      </c>
      <c r="Y21">
        <v>80</v>
      </c>
      <c r="Z21">
        <v>2384</v>
      </c>
      <c r="AA21">
        <v>76</v>
      </c>
      <c r="AB21">
        <v>2384</v>
      </c>
      <c r="AC21">
        <v>76</v>
      </c>
      <c r="AD21">
        <v>2384</v>
      </c>
      <c r="AE21">
        <v>61</v>
      </c>
      <c r="AF21">
        <v>2384</v>
      </c>
    </row>
    <row r="22" spans="1:32" ht="14.25" x14ac:dyDescent="0.45">
      <c r="A22" t="s">
        <v>46</v>
      </c>
      <c r="B22" t="s">
        <v>46</v>
      </c>
      <c r="C22">
        <v>54</v>
      </c>
      <c r="D22">
        <v>367</v>
      </c>
      <c r="E22">
        <v>66</v>
      </c>
      <c r="F22">
        <v>364</v>
      </c>
      <c r="G22">
        <v>65</v>
      </c>
      <c r="H22">
        <v>366</v>
      </c>
      <c r="I22">
        <v>63</v>
      </c>
      <c r="J22">
        <v>366</v>
      </c>
      <c r="K22">
        <v>42</v>
      </c>
      <c r="L22">
        <v>364</v>
      </c>
      <c r="M22">
        <v>64</v>
      </c>
      <c r="N22">
        <v>1737</v>
      </c>
      <c r="O22">
        <v>76</v>
      </c>
      <c r="P22">
        <v>1736</v>
      </c>
      <c r="Q22">
        <v>75</v>
      </c>
      <c r="R22">
        <v>1737</v>
      </c>
      <c r="S22">
        <v>76</v>
      </c>
      <c r="T22">
        <v>1737</v>
      </c>
      <c r="U22">
        <v>53</v>
      </c>
      <c r="V22">
        <v>1736</v>
      </c>
      <c r="W22">
        <v>62</v>
      </c>
      <c r="X22">
        <v>2104</v>
      </c>
      <c r="Y22">
        <v>74</v>
      </c>
      <c r="Z22">
        <v>2100</v>
      </c>
      <c r="AA22">
        <v>73</v>
      </c>
      <c r="AB22">
        <v>2103</v>
      </c>
      <c r="AC22">
        <v>74</v>
      </c>
      <c r="AD22">
        <v>2103</v>
      </c>
      <c r="AE22">
        <v>51</v>
      </c>
      <c r="AF22">
        <v>2100</v>
      </c>
    </row>
    <row r="23" spans="1:32" ht="14.25" x14ac:dyDescent="0.45">
      <c r="A23" t="s">
        <v>48</v>
      </c>
      <c r="B23" t="s">
        <v>48</v>
      </c>
      <c r="C23">
        <v>46</v>
      </c>
      <c r="D23">
        <v>428</v>
      </c>
      <c r="E23">
        <v>67</v>
      </c>
      <c r="F23">
        <v>428</v>
      </c>
      <c r="G23">
        <v>58</v>
      </c>
      <c r="H23">
        <v>428</v>
      </c>
      <c r="I23">
        <v>55</v>
      </c>
      <c r="J23">
        <v>428</v>
      </c>
      <c r="K23">
        <v>32</v>
      </c>
      <c r="L23">
        <v>428</v>
      </c>
      <c r="M23">
        <v>66</v>
      </c>
      <c r="N23">
        <v>1241</v>
      </c>
      <c r="O23">
        <v>80</v>
      </c>
      <c r="P23">
        <v>1241</v>
      </c>
      <c r="Q23">
        <v>73</v>
      </c>
      <c r="R23">
        <v>1241</v>
      </c>
      <c r="S23">
        <v>74</v>
      </c>
      <c r="T23">
        <v>1241</v>
      </c>
      <c r="U23">
        <v>54</v>
      </c>
      <c r="V23">
        <v>1241</v>
      </c>
      <c r="W23">
        <v>61</v>
      </c>
      <c r="X23">
        <v>1669</v>
      </c>
      <c r="Y23">
        <v>77</v>
      </c>
      <c r="Z23">
        <v>1669</v>
      </c>
      <c r="AA23">
        <v>69</v>
      </c>
      <c r="AB23">
        <v>1669</v>
      </c>
      <c r="AC23">
        <v>69</v>
      </c>
      <c r="AD23">
        <v>1669</v>
      </c>
      <c r="AE23">
        <v>48</v>
      </c>
      <c r="AF23">
        <v>1669</v>
      </c>
    </row>
    <row r="24" spans="1:32" ht="14.25" x14ac:dyDescent="0.45">
      <c r="A24" t="s">
        <v>541</v>
      </c>
      <c r="B24" t="s">
        <v>541</v>
      </c>
      <c r="C24">
        <v>55</v>
      </c>
      <c r="D24">
        <v>748</v>
      </c>
      <c r="E24">
        <v>68</v>
      </c>
      <c r="F24">
        <v>748</v>
      </c>
      <c r="G24">
        <v>58</v>
      </c>
      <c r="H24">
        <v>748</v>
      </c>
      <c r="I24">
        <v>58</v>
      </c>
      <c r="J24">
        <v>748</v>
      </c>
      <c r="K24">
        <v>43</v>
      </c>
      <c r="L24">
        <v>748</v>
      </c>
      <c r="M24">
        <v>68</v>
      </c>
      <c r="N24">
        <v>2086</v>
      </c>
      <c r="O24">
        <v>83</v>
      </c>
      <c r="P24">
        <v>2085</v>
      </c>
      <c r="Q24">
        <v>73</v>
      </c>
      <c r="R24">
        <v>2086</v>
      </c>
      <c r="S24">
        <v>75</v>
      </c>
      <c r="T24">
        <v>2086</v>
      </c>
      <c r="U24">
        <v>57</v>
      </c>
      <c r="V24">
        <v>2085</v>
      </c>
      <c r="W24">
        <v>64</v>
      </c>
      <c r="X24">
        <v>2834</v>
      </c>
      <c r="Y24">
        <v>79</v>
      </c>
      <c r="Z24">
        <v>2833</v>
      </c>
      <c r="AA24">
        <v>69</v>
      </c>
      <c r="AB24">
        <v>2834</v>
      </c>
      <c r="AC24">
        <v>70</v>
      </c>
      <c r="AD24">
        <v>2834</v>
      </c>
      <c r="AE24">
        <v>53</v>
      </c>
      <c r="AF24">
        <v>2833</v>
      </c>
    </row>
    <row r="25" spans="1:32" ht="14.25" x14ac:dyDescent="0.45">
      <c r="A25" t="s">
        <v>100</v>
      </c>
      <c r="B25" t="s">
        <v>100</v>
      </c>
      <c r="C25">
        <v>46</v>
      </c>
      <c r="D25">
        <v>432</v>
      </c>
      <c r="E25">
        <v>60</v>
      </c>
      <c r="F25">
        <v>432</v>
      </c>
      <c r="G25">
        <v>52</v>
      </c>
      <c r="H25">
        <v>432</v>
      </c>
      <c r="I25">
        <v>56</v>
      </c>
      <c r="J25">
        <v>432</v>
      </c>
      <c r="K25">
        <v>34</v>
      </c>
      <c r="L25">
        <v>432</v>
      </c>
      <c r="M25">
        <v>68</v>
      </c>
      <c r="N25">
        <v>3041</v>
      </c>
      <c r="O25">
        <v>78</v>
      </c>
      <c r="P25">
        <v>3041</v>
      </c>
      <c r="Q25">
        <v>70</v>
      </c>
      <c r="R25">
        <v>3041</v>
      </c>
      <c r="S25">
        <v>74</v>
      </c>
      <c r="T25">
        <v>3041</v>
      </c>
      <c r="U25">
        <v>56</v>
      </c>
      <c r="V25">
        <v>3041</v>
      </c>
      <c r="W25">
        <v>66</v>
      </c>
      <c r="X25">
        <v>3473</v>
      </c>
      <c r="Y25">
        <v>76</v>
      </c>
      <c r="Z25">
        <v>3473</v>
      </c>
      <c r="AA25">
        <v>68</v>
      </c>
      <c r="AB25">
        <v>3473</v>
      </c>
      <c r="AC25">
        <v>71</v>
      </c>
      <c r="AD25">
        <v>3473</v>
      </c>
      <c r="AE25">
        <v>53</v>
      </c>
      <c r="AF25">
        <v>3473</v>
      </c>
    </row>
    <row r="26" spans="1:32" ht="14.25" x14ac:dyDescent="0.45">
      <c r="A26" t="s">
        <v>108</v>
      </c>
      <c r="B26" t="s">
        <v>108</v>
      </c>
      <c r="C26">
        <v>40</v>
      </c>
      <c r="D26">
        <v>363</v>
      </c>
      <c r="E26">
        <v>62</v>
      </c>
      <c r="F26">
        <v>363</v>
      </c>
      <c r="G26">
        <v>52</v>
      </c>
      <c r="H26">
        <v>363</v>
      </c>
      <c r="I26">
        <v>52</v>
      </c>
      <c r="J26">
        <v>363</v>
      </c>
      <c r="K26">
        <v>29</v>
      </c>
      <c r="L26">
        <v>363</v>
      </c>
      <c r="M26">
        <v>64</v>
      </c>
      <c r="N26">
        <v>1507</v>
      </c>
      <c r="O26">
        <v>84</v>
      </c>
      <c r="P26">
        <v>1506</v>
      </c>
      <c r="Q26">
        <v>74</v>
      </c>
      <c r="R26">
        <v>1507</v>
      </c>
      <c r="S26">
        <v>76</v>
      </c>
      <c r="T26">
        <v>1507</v>
      </c>
      <c r="U26">
        <v>56</v>
      </c>
      <c r="V26">
        <v>1506</v>
      </c>
      <c r="W26">
        <v>59</v>
      </c>
      <c r="X26">
        <v>1870</v>
      </c>
      <c r="Y26">
        <v>80</v>
      </c>
      <c r="Z26">
        <v>1869</v>
      </c>
      <c r="AA26">
        <v>69</v>
      </c>
      <c r="AB26">
        <v>1870</v>
      </c>
      <c r="AC26">
        <v>71</v>
      </c>
      <c r="AD26">
        <v>1870</v>
      </c>
      <c r="AE26">
        <v>51</v>
      </c>
      <c r="AF26">
        <v>1869</v>
      </c>
    </row>
    <row r="27" spans="1:32" ht="14.25" x14ac:dyDescent="0.45">
      <c r="A27" t="s">
        <v>110</v>
      </c>
      <c r="B27" t="s">
        <v>110</v>
      </c>
      <c r="C27">
        <v>39</v>
      </c>
      <c r="D27">
        <v>295</v>
      </c>
      <c r="E27">
        <v>62</v>
      </c>
      <c r="F27">
        <v>295</v>
      </c>
      <c r="G27">
        <v>46</v>
      </c>
      <c r="H27">
        <v>295</v>
      </c>
      <c r="I27">
        <v>53</v>
      </c>
      <c r="J27">
        <v>295</v>
      </c>
      <c r="K27">
        <v>26</v>
      </c>
      <c r="L27">
        <v>295</v>
      </c>
      <c r="M27">
        <v>61</v>
      </c>
      <c r="N27">
        <v>1600</v>
      </c>
      <c r="O27">
        <v>80</v>
      </c>
      <c r="P27">
        <v>1599</v>
      </c>
      <c r="Q27">
        <v>71</v>
      </c>
      <c r="R27">
        <v>1600</v>
      </c>
      <c r="S27">
        <v>73</v>
      </c>
      <c r="T27">
        <v>1600</v>
      </c>
      <c r="U27">
        <v>52</v>
      </c>
      <c r="V27">
        <v>1599</v>
      </c>
      <c r="W27">
        <v>57</v>
      </c>
      <c r="X27">
        <v>1895</v>
      </c>
      <c r="Y27">
        <v>78</v>
      </c>
      <c r="Z27">
        <v>1894</v>
      </c>
      <c r="AA27">
        <v>67</v>
      </c>
      <c r="AB27">
        <v>1895</v>
      </c>
      <c r="AC27">
        <v>70</v>
      </c>
      <c r="AD27">
        <v>1895</v>
      </c>
      <c r="AE27">
        <v>48</v>
      </c>
      <c r="AF27">
        <v>1894</v>
      </c>
    </row>
    <row r="28" spans="1:32" ht="14.25" x14ac:dyDescent="0.45">
      <c r="A28" t="s">
        <v>120</v>
      </c>
      <c r="B28" t="s">
        <v>120</v>
      </c>
      <c r="C28">
        <v>38</v>
      </c>
      <c r="D28">
        <v>168</v>
      </c>
      <c r="E28">
        <v>42</v>
      </c>
      <c r="F28">
        <v>168</v>
      </c>
      <c r="G28">
        <v>43</v>
      </c>
      <c r="H28">
        <v>168</v>
      </c>
      <c r="I28">
        <v>39</v>
      </c>
      <c r="J28">
        <v>168</v>
      </c>
      <c r="K28">
        <v>23</v>
      </c>
      <c r="L28">
        <v>168</v>
      </c>
      <c r="M28">
        <v>68</v>
      </c>
      <c r="N28">
        <v>1653</v>
      </c>
      <c r="O28">
        <v>74</v>
      </c>
      <c r="P28">
        <v>1653</v>
      </c>
      <c r="Q28">
        <v>72</v>
      </c>
      <c r="R28">
        <v>1653</v>
      </c>
      <c r="S28">
        <v>73</v>
      </c>
      <c r="T28">
        <v>1653</v>
      </c>
      <c r="U28">
        <v>55</v>
      </c>
      <c r="V28">
        <v>1653</v>
      </c>
      <c r="W28">
        <v>66</v>
      </c>
      <c r="X28">
        <v>1821</v>
      </c>
      <c r="Y28">
        <v>71</v>
      </c>
      <c r="Z28">
        <v>1821</v>
      </c>
      <c r="AA28">
        <v>69</v>
      </c>
      <c r="AB28">
        <v>1821</v>
      </c>
      <c r="AC28">
        <v>70</v>
      </c>
      <c r="AD28">
        <v>1821</v>
      </c>
      <c r="AE28">
        <v>52</v>
      </c>
      <c r="AF28">
        <v>1821</v>
      </c>
    </row>
    <row r="29" spans="1:32" ht="14.25" x14ac:dyDescent="0.45">
      <c r="A29" t="s">
        <v>124</v>
      </c>
      <c r="B29" t="s">
        <v>124</v>
      </c>
      <c r="C29">
        <v>47</v>
      </c>
      <c r="D29">
        <v>569</v>
      </c>
      <c r="E29">
        <v>57</v>
      </c>
      <c r="F29">
        <v>569</v>
      </c>
      <c r="G29">
        <v>49</v>
      </c>
      <c r="H29">
        <v>569</v>
      </c>
      <c r="I29">
        <v>55</v>
      </c>
      <c r="J29">
        <v>569</v>
      </c>
      <c r="K29">
        <v>32</v>
      </c>
      <c r="L29">
        <v>569</v>
      </c>
      <c r="M29">
        <v>64</v>
      </c>
      <c r="N29">
        <v>2347</v>
      </c>
      <c r="O29">
        <v>75</v>
      </c>
      <c r="P29">
        <v>2347</v>
      </c>
      <c r="Q29">
        <v>68</v>
      </c>
      <c r="R29">
        <v>2347</v>
      </c>
      <c r="S29">
        <v>72</v>
      </c>
      <c r="T29">
        <v>2347</v>
      </c>
      <c r="U29">
        <v>52</v>
      </c>
      <c r="V29">
        <v>2347</v>
      </c>
      <c r="W29">
        <v>61</v>
      </c>
      <c r="X29">
        <v>2916</v>
      </c>
      <c r="Y29">
        <v>72</v>
      </c>
      <c r="Z29">
        <v>2916</v>
      </c>
      <c r="AA29">
        <v>64</v>
      </c>
      <c r="AB29">
        <v>2916</v>
      </c>
      <c r="AC29">
        <v>69</v>
      </c>
      <c r="AD29">
        <v>2916</v>
      </c>
      <c r="AE29">
        <v>48</v>
      </c>
      <c r="AF29">
        <v>2916</v>
      </c>
    </row>
    <row r="30" spans="1:32" ht="14.25" x14ac:dyDescent="0.45">
      <c r="A30" t="s">
        <v>128</v>
      </c>
      <c r="B30" t="s">
        <v>128</v>
      </c>
      <c r="C30">
        <v>48</v>
      </c>
      <c r="D30">
        <v>818</v>
      </c>
      <c r="E30">
        <v>70</v>
      </c>
      <c r="F30">
        <v>817</v>
      </c>
      <c r="G30">
        <v>56</v>
      </c>
      <c r="H30">
        <v>818</v>
      </c>
      <c r="I30">
        <v>61</v>
      </c>
      <c r="J30">
        <v>818</v>
      </c>
      <c r="K30">
        <v>38</v>
      </c>
      <c r="L30">
        <v>817</v>
      </c>
      <c r="M30">
        <v>62</v>
      </c>
      <c r="N30">
        <v>3151</v>
      </c>
      <c r="O30">
        <v>80</v>
      </c>
      <c r="P30">
        <v>3151</v>
      </c>
      <c r="Q30">
        <v>74</v>
      </c>
      <c r="R30">
        <v>3151</v>
      </c>
      <c r="S30">
        <v>75</v>
      </c>
      <c r="T30">
        <v>3151</v>
      </c>
      <c r="U30">
        <v>54</v>
      </c>
      <c r="V30">
        <v>3151</v>
      </c>
      <c r="W30">
        <v>59</v>
      </c>
      <c r="X30">
        <v>3969</v>
      </c>
      <c r="Y30">
        <v>78</v>
      </c>
      <c r="Z30">
        <v>3968</v>
      </c>
      <c r="AA30">
        <v>71</v>
      </c>
      <c r="AB30">
        <v>3969</v>
      </c>
      <c r="AC30">
        <v>72</v>
      </c>
      <c r="AD30">
        <v>3969</v>
      </c>
      <c r="AE30">
        <v>51</v>
      </c>
      <c r="AF30">
        <v>3968</v>
      </c>
    </row>
    <row r="31" spans="1:32" ht="14.25" x14ac:dyDescent="0.45">
      <c r="A31" t="s">
        <v>140</v>
      </c>
      <c r="B31" t="s">
        <v>140</v>
      </c>
      <c r="C31">
        <v>60</v>
      </c>
      <c r="D31">
        <v>30</v>
      </c>
      <c r="E31">
        <v>73</v>
      </c>
      <c r="F31">
        <v>30</v>
      </c>
      <c r="G31">
        <v>50</v>
      </c>
      <c r="H31">
        <v>30</v>
      </c>
      <c r="I31">
        <v>63</v>
      </c>
      <c r="J31">
        <v>30</v>
      </c>
      <c r="K31">
        <v>47</v>
      </c>
      <c r="L31">
        <v>30</v>
      </c>
      <c r="M31">
        <v>72</v>
      </c>
      <c r="N31">
        <v>345</v>
      </c>
      <c r="O31">
        <v>74</v>
      </c>
      <c r="P31">
        <v>345</v>
      </c>
      <c r="Q31">
        <v>70</v>
      </c>
      <c r="R31">
        <v>345</v>
      </c>
      <c r="S31">
        <v>77</v>
      </c>
      <c r="T31">
        <v>345</v>
      </c>
      <c r="U31">
        <v>54</v>
      </c>
      <c r="V31">
        <v>345</v>
      </c>
      <c r="W31">
        <v>71</v>
      </c>
      <c r="X31">
        <v>375</v>
      </c>
      <c r="Y31">
        <v>74</v>
      </c>
      <c r="Z31">
        <v>375</v>
      </c>
      <c r="AA31">
        <v>68</v>
      </c>
      <c r="AB31">
        <v>375</v>
      </c>
      <c r="AC31">
        <v>75</v>
      </c>
      <c r="AD31">
        <v>375</v>
      </c>
      <c r="AE31">
        <v>53</v>
      </c>
      <c r="AF31">
        <v>375</v>
      </c>
    </row>
    <row r="32" spans="1:32" ht="14.25" x14ac:dyDescent="0.45">
      <c r="A32" t="s">
        <v>136</v>
      </c>
      <c r="B32" t="s">
        <v>136</v>
      </c>
      <c r="C32">
        <v>50</v>
      </c>
      <c r="D32">
        <v>832</v>
      </c>
      <c r="E32">
        <v>61</v>
      </c>
      <c r="F32">
        <v>832</v>
      </c>
      <c r="G32">
        <v>57</v>
      </c>
      <c r="H32">
        <v>832</v>
      </c>
      <c r="I32">
        <v>59</v>
      </c>
      <c r="J32">
        <v>832</v>
      </c>
      <c r="K32">
        <v>37</v>
      </c>
      <c r="L32">
        <v>832</v>
      </c>
      <c r="M32">
        <v>66</v>
      </c>
      <c r="N32">
        <v>2276</v>
      </c>
      <c r="O32">
        <v>76</v>
      </c>
      <c r="P32">
        <v>2274</v>
      </c>
      <c r="Q32">
        <v>74</v>
      </c>
      <c r="R32">
        <v>2276</v>
      </c>
      <c r="S32">
        <v>75</v>
      </c>
      <c r="T32">
        <v>2276</v>
      </c>
      <c r="U32">
        <v>55</v>
      </c>
      <c r="V32">
        <v>2274</v>
      </c>
      <c r="W32">
        <v>61</v>
      </c>
      <c r="X32">
        <v>3108</v>
      </c>
      <c r="Y32">
        <v>72</v>
      </c>
      <c r="Z32">
        <v>3106</v>
      </c>
      <c r="AA32">
        <v>70</v>
      </c>
      <c r="AB32">
        <v>3108</v>
      </c>
      <c r="AC32">
        <v>70</v>
      </c>
      <c r="AD32">
        <v>3108</v>
      </c>
      <c r="AE32">
        <v>50</v>
      </c>
      <c r="AF32">
        <v>3106</v>
      </c>
    </row>
    <row r="33" spans="1:32" ht="14.25" x14ac:dyDescent="0.45">
      <c r="A33" t="s">
        <v>148</v>
      </c>
      <c r="B33" t="s">
        <v>551</v>
      </c>
      <c r="C33">
        <v>53</v>
      </c>
      <c r="D33">
        <v>166</v>
      </c>
      <c r="E33">
        <v>54</v>
      </c>
      <c r="F33">
        <v>166</v>
      </c>
      <c r="G33">
        <v>45</v>
      </c>
      <c r="H33">
        <v>166</v>
      </c>
      <c r="I33">
        <v>59</v>
      </c>
      <c r="J33">
        <v>166</v>
      </c>
      <c r="K33">
        <v>32</v>
      </c>
      <c r="L33">
        <v>166</v>
      </c>
      <c r="M33">
        <v>70</v>
      </c>
      <c r="N33">
        <v>1609</v>
      </c>
      <c r="O33">
        <v>76</v>
      </c>
      <c r="P33">
        <v>1608</v>
      </c>
      <c r="Q33">
        <v>70</v>
      </c>
      <c r="R33">
        <v>1609</v>
      </c>
      <c r="S33">
        <v>75</v>
      </c>
      <c r="T33">
        <v>1609</v>
      </c>
      <c r="U33">
        <v>54</v>
      </c>
      <c r="V33">
        <v>1608</v>
      </c>
      <c r="W33">
        <v>68</v>
      </c>
      <c r="X33">
        <v>1775</v>
      </c>
      <c r="Y33">
        <v>74</v>
      </c>
      <c r="Z33">
        <v>1774</v>
      </c>
      <c r="AA33">
        <v>67</v>
      </c>
      <c r="AB33">
        <v>1775</v>
      </c>
      <c r="AC33">
        <v>74</v>
      </c>
      <c r="AD33">
        <v>1775</v>
      </c>
      <c r="AE33">
        <v>52</v>
      </c>
      <c r="AF33">
        <v>1774</v>
      </c>
    </row>
    <row r="34" spans="1:32" ht="14.25" x14ac:dyDescent="0.45">
      <c r="A34" t="s">
        <v>160</v>
      </c>
      <c r="B34" t="s">
        <v>160</v>
      </c>
      <c r="C34">
        <v>58</v>
      </c>
      <c r="D34">
        <v>347</v>
      </c>
      <c r="E34">
        <v>58</v>
      </c>
      <c r="F34">
        <v>347</v>
      </c>
      <c r="G34">
        <v>56</v>
      </c>
      <c r="H34">
        <v>347</v>
      </c>
      <c r="I34">
        <v>61</v>
      </c>
      <c r="J34">
        <v>347</v>
      </c>
      <c r="K34">
        <v>41</v>
      </c>
      <c r="L34">
        <v>347</v>
      </c>
      <c r="M34">
        <v>73</v>
      </c>
      <c r="N34">
        <v>1732</v>
      </c>
      <c r="O34">
        <v>77</v>
      </c>
      <c r="P34">
        <v>1731</v>
      </c>
      <c r="Q34">
        <v>74</v>
      </c>
      <c r="R34">
        <v>1732</v>
      </c>
      <c r="S34">
        <v>80</v>
      </c>
      <c r="T34">
        <v>1732</v>
      </c>
      <c r="U34">
        <v>59</v>
      </c>
      <c r="V34">
        <v>1731</v>
      </c>
      <c r="W34">
        <v>70</v>
      </c>
      <c r="X34">
        <v>2079</v>
      </c>
      <c r="Y34">
        <v>74</v>
      </c>
      <c r="Z34">
        <v>2078</v>
      </c>
      <c r="AA34">
        <v>71</v>
      </c>
      <c r="AB34">
        <v>2079</v>
      </c>
      <c r="AC34">
        <v>77</v>
      </c>
      <c r="AD34">
        <v>2079</v>
      </c>
      <c r="AE34">
        <v>56</v>
      </c>
      <c r="AF34">
        <v>2078</v>
      </c>
    </row>
    <row r="35" spans="1:32" ht="14.25" x14ac:dyDescent="0.45">
      <c r="A35" t="s">
        <v>158</v>
      </c>
      <c r="B35" t="s">
        <v>158</v>
      </c>
      <c r="C35">
        <v>42</v>
      </c>
      <c r="D35">
        <v>638</v>
      </c>
      <c r="E35">
        <v>55</v>
      </c>
      <c r="F35">
        <v>638</v>
      </c>
      <c r="G35">
        <v>50</v>
      </c>
      <c r="H35">
        <v>638</v>
      </c>
      <c r="I35">
        <v>50</v>
      </c>
      <c r="J35">
        <v>638</v>
      </c>
      <c r="K35">
        <v>29</v>
      </c>
      <c r="L35">
        <v>638</v>
      </c>
      <c r="M35">
        <v>63</v>
      </c>
      <c r="N35">
        <v>2260</v>
      </c>
      <c r="O35">
        <v>74</v>
      </c>
      <c r="P35">
        <v>2259</v>
      </c>
      <c r="Q35">
        <v>67</v>
      </c>
      <c r="R35">
        <v>2260</v>
      </c>
      <c r="S35">
        <v>72</v>
      </c>
      <c r="T35">
        <v>2260</v>
      </c>
      <c r="U35">
        <v>50</v>
      </c>
      <c r="V35">
        <v>2259</v>
      </c>
      <c r="W35">
        <v>59</v>
      </c>
      <c r="X35">
        <v>2898</v>
      </c>
      <c r="Y35">
        <v>70</v>
      </c>
      <c r="Z35">
        <v>2897</v>
      </c>
      <c r="AA35">
        <v>63</v>
      </c>
      <c r="AB35">
        <v>2898</v>
      </c>
      <c r="AC35">
        <v>67</v>
      </c>
      <c r="AD35">
        <v>2898</v>
      </c>
      <c r="AE35">
        <v>45</v>
      </c>
      <c r="AF35">
        <v>2897</v>
      </c>
    </row>
    <row r="36" spans="1:32" ht="14.25" x14ac:dyDescent="0.45">
      <c r="A36" t="s">
        <v>303</v>
      </c>
      <c r="B36" t="s">
        <v>303</v>
      </c>
      <c r="C36">
        <v>49</v>
      </c>
      <c r="D36">
        <v>158</v>
      </c>
      <c r="E36">
        <v>45</v>
      </c>
      <c r="F36">
        <v>158</v>
      </c>
      <c r="G36">
        <v>42</v>
      </c>
      <c r="H36">
        <v>158</v>
      </c>
      <c r="I36">
        <v>47</v>
      </c>
      <c r="J36">
        <v>158</v>
      </c>
      <c r="K36">
        <v>30</v>
      </c>
      <c r="L36">
        <v>158</v>
      </c>
      <c r="M36">
        <v>73</v>
      </c>
      <c r="N36">
        <v>1557</v>
      </c>
      <c r="O36">
        <v>73</v>
      </c>
      <c r="P36">
        <v>1557</v>
      </c>
      <c r="Q36">
        <v>71</v>
      </c>
      <c r="R36">
        <v>1557</v>
      </c>
      <c r="S36">
        <v>75</v>
      </c>
      <c r="T36">
        <v>1557</v>
      </c>
      <c r="U36">
        <v>57</v>
      </c>
      <c r="V36">
        <v>1557</v>
      </c>
      <c r="W36">
        <v>71</v>
      </c>
      <c r="X36">
        <v>1715</v>
      </c>
      <c r="Y36">
        <v>71</v>
      </c>
      <c r="Z36">
        <v>1715</v>
      </c>
      <c r="AA36">
        <v>68</v>
      </c>
      <c r="AB36">
        <v>1715</v>
      </c>
      <c r="AC36">
        <v>73</v>
      </c>
      <c r="AD36">
        <v>1715</v>
      </c>
      <c r="AE36">
        <v>54</v>
      </c>
      <c r="AF36">
        <v>1715</v>
      </c>
    </row>
    <row r="37" spans="1:32" ht="14.25" x14ac:dyDescent="0.45">
      <c r="A37" t="s">
        <v>307</v>
      </c>
      <c r="B37" t="s">
        <v>307</v>
      </c>
      <c r="C37">
        <v>50</v>
      </c>
      <c r="D37">
        <v>972</v>
      </c>
      <c r="E37">
        <v>59</v>
      </c>
      <c r="F37">
        <v>972</v>
      </c>
      <c r="G37">
        <v>51</v>
      </c>
      <c r="H37">
        <v>972</v>
      </c>
      <c r="I37">
        <v>56</v>
      </c>
      <c r="J37">
        <v>972</v>
      </c>
      <c r="K37">
        <v>35</v>
      </c>
      <c r="L37">
        <v>972</v>
      </c>
      <c r="M37">
        <v>72</v>
      </c>
      <c r="N37">
        <v>3295</v>
      </c>
      <c r="O37">
        <v>79</v>
      </c>
      <c r="P37">
        <v>3295</v>
      </c>
      <c r="Q37">
        <v>74</v>
      </c>
      <c r="R37">
        <v>3295</v>
      </c>
      <c r="S37">
        <v>76</v>
      </c>
      <c r="T37">
        <v>3295</v>
      </c>
      <c r="U37">
        <v>60</v>
      </c>
      <c r="V37">
        <v>3295</v>
      </c>
      <c r="W37">
        <v>67</v>
      </c>
      <c r="X37">
        <v>4267</v>
      </c>
      <c r="Y37">
        <v>74</v>
      </c>
      <c r="Z37">
        <v>4267</v>
      </c>
      <c r="AA37">
        <v>68</v>
      </c>
      <c r="AB37">
        <v>4267</v>
      </c>
      <c r="AC37">
        <v>72</v>
      </c>
      <c r="AD37">
        <v>4267</v>
      </c>
      <c r="AE37">
        <v>54</v>
      </c>
      <c r="AF37">
        <v>4267</v>
      </c>
    </row>
    <row r="38" spans="1:32" ht="14.25" x14ac:dyDescent="0.45">
      <c r="A38" t="s">
        <v>318</v>
      </c>
      <c r="B38" t="s">
        <v>318</v>
      </c>
      <c r="C38">
        <v>51</v>
      </c>
      <c r="D38">
        <v>215</v>
      </c>
      <c r="E38">
        <v>53</v>
      </c>
      <c r="F38">
        <v>215</v>
      </c>
      <c r="G38">
        <v>53</v>
      </c>
      <c r="H38">
        <v>215</v>
      </c>
      <c r="I38">
        <v>47</v>
      </c>
      <c r="J38">
        <v>215</v>
      </c>
      <c r="K38">
        <v>34</v>
      </c>
      <c r="L38">
        <v>215</v>
      </c>
      <c r="M38">
        <v>73</v>
      </c>
      <c r="N38">
        <v>1935</v>
      </c>
      <c r="O38">
        <v>78</v>
      </c>
      <c r="P38">
        <v>1935</v>
      </c>
      <c r="Q38">
        <v>72</v>
      </c>
      <c r="R38">
        <v>1935</v>
      </c>
      <c r="S38">
        <v>75</v>
      </c>
      <c r="T38">
        <v>1935</v>
      </c>
      <c r="U38">
        <v>59</v>
      </c>
      <c r="V38">
        <v>1935</v>
      </c>
      <c r="W38">
        <v>71</v>
      </c>
      <c r="X38">
        <v>2150</v>
      </c>
      <c r="Y38">
        <v>76</v>
      </c>
      <c r="Z38">
        <v>2150</v>
      </c>
      <c r="AA38">
        <v>70</v>
      </c>
      <c r="AB38">
        <v>2150</v>
      </c>
      <c r="AC38">
        <v>73</v>
      </c>
      <c r="AD38">
        <v>2150</v>
      </c>
      <c r="AE38">
        <v>57</v>
      </c>
      <c r="AF38">
        <v>2150</v>
      </c>
    </row>
    <row r="39" spans="1:32" ht="14.25" x14ac:dyDescent="0.45">
      <c r="A39" t="s">
        <v>326</v>
      </c>
      <c r="B39" t="s">
        <v>326</v>
      </c>
      <c r="C39">
        <v>47</v>
      </c>
      <c r="D39">
        <v>293</v>
      </c>
      <c r="E39">
        <v>48</v>
      </c>
      <c r="F39">
        <v>293</v>
      </c>
      <c r="G39">
        <v>47</v>
      </c>
      <c r="H39">
        <v>293</v>
      </c>
      <c r="I39">
        <v>52</v>
      </c>
      <c r="J39">
        <v>293</v>
      </c>
      <c r="K39">
        <v>30</v>
      </c>
      <c r="L39">
        <v>293</v>
      </c>
      <c r="M39">
        <v>71</v>
      </c>
      <c r="N39">
        <v>2793</v>
      </c>
      <c r="O39">
        <v>72</v>
      </c>
      <c r="P39">
        <v>2793</v>
      </c>
      <c r="Q39">
        <v>72</v>
      </c>
      <c r="R39">
        <v>2793</v>
      </c>
      <c r="S39">
        <v>75</v>
      </c>
      <c r="T39">
        <v>2793</v>
      </c>
      <c r="U39">
        <v>55</v>
      </c>
      <c r="V39">
        <v>2793</v>
      </c>
      <c r="W39">
        <v>69</v>
      </c>
      <c r="X39">
        <v>3086</v>
      </c>
      <c r="Y39">
        <v>70</v>
      </c>
      <c r="Z39">
        <v>3086</v>
      </c>
      <c r="AA39">
        <v>69</v>
      </c>
      <c r="AB39">
        <v>3086</v>
      </c>
      <c r="AC39">
        <v>73</v>
      </c>
      <c r="AD39">
        <v>3086</v>
      </c>
      <c r="AE39">
        <v>53</v>
      </c>
      <c r="AF39">
        <v>3086</v>
      </c>
    </row>
    <row r="40" spans="1:32" ht="14.25" x14ac:dyDescent="0.45">
      <c r="A40" t="s">
        <v>320</v>
      </c>
      <c r="B40" t="s">
        <v>320</v>
      </c>
      <c r="C40">
        <v>55</v>
      </c>
      <c r="D40">
        <v>500</v>
      </c>
      <c r="E40">
        <v>61</v>
      </c>
      <c r="F40">
        <v>500</v>
      </c>
      <c r="G40">
        <v>58</v>
      </c>
      <c r="H40">
        <v>500</v>
      </c>
      <c r="I40">
        <v>61</v>
      </c>
      <c r="J40">
        <v>500</v>
      </c>
      <c r="K40">
        <v>42</v>
      </c>
      <c r="L40">
        <v>500</v>
      </c>
      <c r="M40">
        <v>69</v>
      </c>
      <c r="N40">
        <v>2167</v>
      </c>
      <c r="O40">
        <v>76</v>
      </c>
      <c r="P40">
        <v>2165</v>
      </c>
      <c r="Q40">
        <v>72</v>
      </c>
      <c r="R40">
        <v>2167</v>
      </c>
      <c r="S40">
        <v>74</v>
      </c>
      <c r="T40">
        <v>2167</v>
      </c>
      <c r="U40">
        <v>57</v>
      </c>
      <c r="V40">
        <v>2165</v>
      </c>
      <c r="W40">
        <v>67</v>
      </c>
      <c r="X40">
        <v>2667</v>
      </c>
      <c r="Y40">
        <v>73</v>
      </c>
      <c r="Z40">
        <v>2665</v>
      </c>
      <c r="AA40">
        <v>69</v>
      </c>
      <c r="AB40">
        <v>2667</v>
      </c>
      <c r="AC40">
        <v>72</v>
      </c>
      <c r="AD40">
        <v>2667</v>
      </c>
      <c r="AE40">
        <v>54</v>
      </c>
      <c r="AF40">
        <v>2665</v>
      </c>
    </row>
    <row r="41" spans="1:32" ht="14.25" x14ac:dyDescent="0.45">
      <c r="A41" t="s">
        <v>330</v>
      </c>
      <c r="B41" t="s">
        <v>330</v>
      </c>
      <c r="C41">
        <v>52</v>
      </c>
      <c r="D41">
        <v>251</v>
      </c>
      <c r="E41">
        <v>51</v>
      </c>
      <c r="F41">
        <v>250</v>
      </c>
      <c r="G41">
        <v>51</v>
      </c>
      <c r="H41">
        <v>251</v>
      </c>
      <c r="I41">
        <v>54</v>
      </c>
      <c r="J41">
        <v>251</v>
      </c>
      <c r="K41">
        <v>33</v>
      </c>
      <c r="L41">
        <v>250</v>
      </c>
      <c r="M41">
        <v>72</v>
      </c>
      <c r="N41">
        <v>1137</v>
      </c>
      <c r="O41">
        <v>71</v>
      </c>
      <c r="P41">
        <v>1137</v>
      </c>
      <c r="Q41">
        <v>72</v>
      </c>
      <c r="R41">
        <v>1137</v>
      </c>
      <c r="S41">
        <v>75</v>
      </c>
      <c r="T41">
        <v>1137</v>
      </c>
      <c r="U41">
        <v>55</v>
      </c>
      <c r="V41">
        <v>1137</v>
      </c>
      <c r="W41">
        <v>68</v>
      </c>
      <c r="X41">
        <v>1388</v>
      </c>
      <c r="Y41">
        <v>68</v>
      </c>
      <c r="Z41">
        <v>1387</v>
      </c>
      <c r="AA41">
        <v>69</v>
      </c>
      <c r="AB41">
        <v>1388</v>
      </c>
      <c r="AC41">
        <v>72</v>
      </c>
      <c r="AD41">
        <v>1388</v>
      </c>
      <c r="AE41">
        <v>51</v>
      </c>
      <c r="AF41">
        <v>1387</v>
      </c>
    </row>
    <row r="42" spans="1:32" x14ac:dyDescent="0.25">
      <c r="A42" t="s">
        <v>305</v>
      </c>
      <c r="B42" t="s">
        <v>305</v>
      </c>
      <c r="C42">
        <v>48</v>
      </c>
      <c r="D42">
        <v>229</v>
      </c>
      <c r="E42">
        <v>59</v>
      </c>
      <c r="F42">
        <v>229</v>
      </c>
      <c r="G42">
        <v>53</v>
      </c>
      <c r="H42">
        <v>229</v>
      </c>
      <c r="I42">
        <v>57</v>
      </c>
      <c r="J42">
        <v>229</v>
      </c>
      <c r="K42">
        <v>35</v>
      </c>
      <c r="L42">
        <v>229</v>
      </c>
      <c r="M42">
        <v>68</v>
      </c>
      <c r="N42">
        <v>1325</v>
      </c>
      <c r="O42">
        <v>78</v>
      </c>
      <c r="P42">
        <v>1325</v>
      </c>
      <c r="Q42">
        <v>74</v>
      </c>
      <c r="R42">
        <v>1325</v>
      </c>
      <c r="S42">
        <v>78</v>
      </c>
      <c r="T42">
        <v>1325</v>
      </c>
      <c r="U42">
        <v>58</v>
      </c>
      <c r="V42">
        <v>1325</v>
      </c>
      <c r="W42">
        <v>65</v>
      </c>
      <c r="X42">
        <v>1554</v>
      </c>
      <c r="Y42">
        <v>75</v>
      </c>
      <c r="Z42">
        <v>1554</v>
      </c>
      <c r="AA42">
        <v>71</v>
      </c>
      <c r="AB42">
        <v>1554</v>
      </c>
      <c r="AC42">
        <v>75</v>
      </c>
      <c r="AD42">
        <v>1554</v>
      </c>
      <c r="AE42">
        <v>54</v>
      </c>
      <c r="AF42">
        <v>1554</v>
      </c>
    </row>
    <row r="43" spans="1:32" x14ac:dyDescent="0.25">
      <c r="A43" t="s">
        <v>322</v>
      </c>
      <c r="B43" t="s">
        <v>322</v>
      </c>
      <c r="C43">
        <v>43</v>
      </c>
      <c r="D43">
        <v>136</v>
      </c>
      <c r="E43">
        <v>51</v>
      </c>
      <c r="F43">
        <v>136</v>
      </c>
      <c r="G43">
        <v>48</v>
      </c>
      <c r="H43">
        <v>136</v>
      </c>
      <c r="I43">
        <v>57</v>
      </c>
      <c r="J43">
        <v>136</v>
      </c>
      <c r="K43">
        <v>26</v>
      </c>
      <c r="L43">
        <v>136</v>
      </c>
      <c r="M43">
        <v>69</v>
      </c>
      <c r="N43">
        <v>1184</v>
      </c>
      <c r="O43">
        <v>78</v>
      </c>
      <c r="P43">
        <v>1184</v>
      </c>
      <c r="Q43">
        <v>71</v>
      </c>
      <c r="R43">
        <v>1184</v>
      </c>
      <c r="S43">
        <v>75</v>
      </c>
      <c r="T43">
        <v>1184</v>
      </c>
      <c r="U43">
        <v>57</v>
      </c>
      <c r="V43">
        <v>1184</v>
      </c>
      <c r="W43">
        <v>67</v>
      </c>
      <c r="X43">
        <v>1320</v>
      </c>
      <c r="Y43">
        <v>75</v>
      </c>
      <c r="Z43">
        <v>1320</v>
      </c>
      <c r="AA43">
        <v>69</v>
      </c>
      <c r="AB43">
        <v>1320</v>
      </c>
      <c r="AC43">
        <v>73</v>
      </c>
      <c r="AD43">
        <v>1320</v>
      </c>
      <c r="AE43">
        <v>54</v>
      </c>
      <c r="AF43">
        <v>1320</v>
      </c>
    </row>
    <row r="44" spans="1:32" x14ac:dyDescent="0.25">
      <c r="A44" t="s">
        <v>328</v>
      </c>
      <c r="B44" t="s">
        <v>328</v>
      </c>
      <c r="C44">
        <v>50</v>
      </c>
      <c r="D44">
        <v>318</v>
      </c>
      <c r="E44">
        <v>42</v>
      </c>
      <c r="F44">
        <v>318</v>
      </c>
      <c r="G44">
        <v>54</v>
      </c>
      <c r="H44">
        <v>318</v>
      </c>
      <c r="I44">
        <v>54</v>
      </c>
      <c r="J44">
        <v>318</v>
      </c>
      <c r="K44">
        <v>28</v>
      </c>
      <c r="L44">
        <v>318</v>
      </c>
      <c r="M44">
        <v>69</v>
      </c>
      <c r="N44">
        <v>2218</v>
      </c>
      <c r="O44">
        <v>62</v>
      </c>
      <c r="P44">
        <v>2217</v>
      </c>
      <c r="Q44">
        <v>72</v>
      </c>
      <c r="R44">
        <v>2218</v>
      </c>
      <c r="S44">
        <v>75</v>
      </c>
      <c r="T44">
        <v>2218</v>
      </c>
      <c r="U44">
        <v>49</v>
      </c>
      <c r="V44">
        <v>2217</v>
      </c>
      <c r="W44">
        <v>67</v>
      </c>
      <c r="X44">
        <v>2536</v>
      </c>
      <c r="Y44">
        <v>60</v>
      </c>
      <c r="Z44">
        <v>2535</v>
      </c>
      <c r="AA44">
        <v>70</v>
      </c>
      <c r="AB44">
        <v>2536</v>
      </c>
      <c r="AC44">
        <v>73</v>
      </c>
      <c r="AD44">
        <v>2536</v>
      </c>
      <c r="AE44">
        <v>46</v>
      </c>
      <c r="AF44">
        <v>2535</v>
      </c>
    </row>
    <row r="45" spans="1:32" x14ac:dyDescent="0.25">
      <c r="A45" t="s">
        <v>184</v>
      </c>
      <c r="B45" t="s">
        <v>184</v>
      </c>
      <c r="C45">
        <v>42</v>
      </c>
      <c r="D45">
        <v>422</v>
      </c>
      <c r="E45">
        <v>58</v>
      </c>
      <c r="F45">
        <v>422</v>
      </c>
      <c r="G45">
        <v>45</v>
      </c>
      <c r="H45">
        <v>422</v>
      </c>
      <c r="I45">
        <v>53</v>
      </c>
      <c r="J45">
        <v>422</v>
      </c>
      <c r="K45">
        <v>29</v>
      </c>
      <c r="L45">
        <v>422</v>
      </c>
      <c r="M45">
        <v>58</v>
      </c>
      <c r="N45">
        <v>2072</v>
      </c>
      <c r="O45">
        <v>74</v>
      </c>
      <c r="P45">
        <v>2072</v>
      </c>
      <c r="Q45">
        <v>64</v>
      </c>
      <c r="R45">
        <v>2072</v>
      </c>
      <c r="S45">
        <v>67</v>
      </c>
      <c r="T45">
        <v>2072</v>
      </c>
      <c r="U45">
        <v>46</v>
      </c>
      <c r="V45">
        <v>2072</v>
      </c>
      <c r="W45">
        <v>55</v>
      </c>
      <c r="X45">
        <v>2494</v>
      </c>
      <c r="Y45">
        <v>72</v>
      </c>
      <c r="Z45">
        <v>2494</v>
      </c>
      <c r="AA45">
        <v>61</v>
      </c>
      <c r="AB45">
        <v>2494</v>
      </c>
      <c r="AC45">
        <v>65</v>
      </c>
      <c r="AD45">
        <v>2494</v>
      </c>
      <c r="AE45">
        <v>43</v>
      </c>
      <c r="AF45">
        <v>2494</v>
      </c>
    </row>
    <row r="46" spans="1:32" x14ac:dyDescent="0.25">
      <c r="A46" t="s">
        <v>180</v>
      </c>
      <c r="B46" t="s">
        <v>180</v>
      </c>
      <c r="C46">
        <v>48</v>
      </c>
      <c r="D46">
        <v>522</v>
      </c>
      <c r="E46">
        <v>59</v>
      </c>
      <c r="F46">
        <v>522</v>
      </c>
      <c r="G46">
        <v>53</v>
      </c>
      <c r="H46">
        <v>522</v>
      </c>
      <c r="I46">
        <v>62</v>
      </c>
      <c r="J46">
        <v>522</v>
      </c>
      <c r="K46">
        <v>36</v>
      </c>
      <c r="L46">
        <v>522</v>
      </c>
      <c r="M46">
        <v>58</v>
      </c>
      <c r="N46">
        <v>2425</v>
      </c>
      <c r="O46">
        <v>72</v>
      </c>
      <c r="P46">
        <v>2425</v>
      </c>
      <c r="Q46">
        <v>66</v>
      </c>
      <c r="R46">
        <v>2425</v>
      </c>
      <c r="S46">
        <v>73</v>
      </c>
      <c r="T46">
        <v>2425</v>
      </c>
      <c r="U46">
        <v>47</v>
      </c>
      <c r="V46">
        <v>2425</v>
      </c>
      <c r="W46">
        <v>56</v>
      </c>
      <c r="X46">
        <v>2947</v>
      </c>
      <c r="Y46">
        <v>70</v>
      </c>
      <c r="Z46">
        <v>2947</v>
      </c>
      <c r="AA46">
        <v>64</v>
      </c>
      <c r="AB46">
        <v>2947</v>
      </c>
      <c r="AC46">
        <v>71</v>
      </c>
      <c r="AD46">
        <v>2947</v>
      </c>
      <c r="AE46">
        <v>45</v>
      </c>
      <c r="AF46">
        <v>2947</v>
      </c>
    </row>
    <row r="47" spans="1:32" x14ac:dyDescent="0.25">
      <c r="A47" t="s">
        <v>377</v>
      </c>
      <c r="B47" t="s">
        <v>377</v>
      </c>
      <c r="C47">
        <v>52</v>
      </c>
      <c r="D47">
        <v>278</v>
      </c>
      <c r="E47">
        <v>68</v>
      </c>
      <c r="F47">
        <v>278</v>
      </c>
      <c r="G47">
        <v>55</v>
      </c>
      <c r="H47">
        <v>278</v>
      </c>
      <c r="I47">
        <v>59</v>
      </c>
      <c r="J47">
        <v>278</v>
      </c>
      <c r="K47">
        <v>38</v>
      </c>
      <c r="L47">
        <v>278</v>
      </c>
      <c r="M47">
        <v>70</v>
      </c>
      <c r="N47">
        <v>1624</v>
      </c>
      <c r="O47">
        <v>81</v>
      </c>
      <c r="P47">
        <v>1624</v>
      </c>
      <c r="Q47">
        <v>73</v>
      </c>
      <c r="R47">
        <v>1624</v>
      </c>
      <c r="S47">
        <v>76</v>
      </c>
      <c r="T47">
        <v>1624</v>
      </c>
      <c r="U47">
        <v>59</v>
      </c>
      <c r="V47">
        <v>1624</v>
      </c>
      <c r="W47">
        <v>67</v>
      </c>
      <c r="X47">
        <v>1902</v>
      </c>
      <c r="Y47">
        <v>79</v>
      </c>
      <c r="Z47">
        <v>1902</v>
      </c>
      <c r="AA47">
        <v>71</v>
      </c>
      <c r="AB47">
        <v>1902</v>
      </c>
      <c r="AC47">
        <v>73</v>
      </c>
      <c r="AD47">
        <v>1902</v>
      </c>
      <c r="AE47">
        <v>56</v>
      </c>
      <c r="AF47">
        <v>1902</v>
      </c>
    </row>
    <row r="48" spans="1:32" x14ac:dyDescent="0.25">
      <c r="A48" t="s">
        <v>189</v>
      </c>
      <c r="B48" t="s">
        <v>189</v>
      </c>
      <c r="C48">
        <v>46</v>
      </c>
      <c r="D48">
        <v>326</v>
      </c>
      <c r="E48">
        <v>60</v>
      </c>
      <c r="F48">
        <v>326</v>
      </c>
      <c r="G48">
        <v>47</v>
      </c>
      <c r="H48">
        <v>326</v>
      </c>
      <c r="I48">
        <v>51</v>
      </c>
      <c r="J48">
        <v>326</v>
      </c>
      <c r="K48">
        <v>33</v>
      </c>
      <c r="L48">
        <v>326</v>
      </c>
      <c r="M48">
        <v>66</v>
      </c>
      <c r="N48">
        <v>1816</v>
      </c>
      <c r="O48">
        <v>78</v>
      </c>
      <c r="P48">
        <v>1816</v>
      </c>
      <c r="Q48">
        <v>71</v>
      </c>
      <c r="R48">
        <v>1816</v>
      </c>
      <c r="S48">
        <v>76</v>
      </c>
      <c r="T48">
        <v>1816</v>
      </c>
      <c r="U48">
        <v>54</v>
      </c>
      <c r="V48">
        <v>1816</v>
      </c>
      <c r="W48">
        <v>63</v>
      </c>
      <c r="X48">
        <v>2142</v>
      </c>
      <c r="Y48">
        <v>76</v>
      </c>
      <c r="Z48">
        <v>2142</v>
      </c>
      <c r="AA48">
        <v>68</v>
      </c>
      <c r="AB48">
        <v>2142</v>
      </c>
      <c r="AC48">
        <v>72</v>
      </c>
      <c r="AD48">
        <v>2142</v>
      </c>
      <c r="AE48">
        <v>51</v>
      </c>
      <c r="AF48">
        <v>2142</v>
      </c>
    </row>
    <row r="49" spans="1:32" x14ac:dyDescent="0.25">
      <c r="A49" t="s">
        <v>278</v>
      </c>
      <c r="B49" t="s">
        <v>278</v>
      </c>
      <c r="C49">
        <v>45</v>
      </c>
      <c r="D49">
        <v>483</v>
      </c>
      <c r="E49">
        <v>58</v>
      </c>
      <c r="F49">
        <v>482</v>
      </c>
      <c r="G49">
        <v>48</v>
      </c>
      <c r="H49">
        <v>483</v>
      </c>
      <c r="I49">
        <v>48</v>
      </c>
      <c r="J49">
        <v>483</v>
      </c>
      <c r="K49">
        <v>32</v>
      </c>
      <c r="L49">
        <v>482</v>
      </c>
      <c r="M49">
        <v>65</v>
      </c>
      <c r="N49">
        <v>2605</v>
      </c>
      <c r="O49">
        <v>77</v>
      </c>
      <c r="P49">
        <v>2605</v>
      </c>
      <c r="Q49">
        <v>68</v>
      </c>
      <c r="R49">
        <v>2605</v>
      </c>
      <c r="S49">
        <v>70</v>
      </c>
      <c r="T49">
        <v>2604</v>
      </c>
      <c r="U49">
        <v>52</v>
      </c>
      <c r="V49">
        <v>2605</v>
      </c>
      <c r="W49">
        <v>62</v>
      </c>
      <c r="X49">
        <v>3088</v>
      </c>
      <c r="Y49">
        <v>74</v>
      </c>
      <c r="Z49">
        <v>3087</v>
      </c>
      <c r="AA49">
        <v>65</v>
      </c>
      <c r="AB49">
        <v>3088</v>
      </c>
      <c r="AC49">
        <v>67</v>
      </c>
      <c r="AD49">
        <v>3087</v>
      </c>
      <c r="AE49">
        <v>49</v>
      </c>
      <c r="AF49">
        <v>3087</v>
      </c>
    </row>
    <row r="50" spans="1:32" x14ac:dyDescent="0.25">
      <c r="A50" t="s">
        <v>264</v>
      </c>
      <c r="B50" t="s">
        <v>264</v>
      </c>
      <c r="C50">
        <v>37</v>
      </c>
      <c r="D50">
        <v>115</v>
      </c>
      <c r="E50">
        <v>48</v>
      </c>
      <c r="F50">
        <v>115</v>
      </c>
      <c r="G50">
        <v>36</v>
      </c>
      <c r="H50">
        <v>115</v>
      </c>
      <c r="I50">
        <v>42</v>
      </c>
      <c r="J50">
        <v>115</v>
      </c>
      <c r="K50">
        <v>23</v>
      </c>
      <c r="L50">
        <v>115</v>
      </c>
      <c r="M50">
        <v>68</v>
      </c>
      <c r="N50">
        <v>1196</v>
      </c>
      <c r="O50">
        <v>78</v>
      </c>
      <c r="P50">
        <v>1196</v>
      </c>
      <c r="Q50">
        <v>69</v>
      </c>
      <c r="R50">
        <v>1196</v>
      </c>
      <c r="S50">
        <v>66</v>
      </c>
      <c r="T50">
        <v>1196</v>
      </c>
      <c r="U50">
        <v>55</v>
      </c>
      <c r="V50">
        <v>1196</v>
      </c>
      <c r="W50">
        <v>65</v>
      </c>
      <c r="X50">
        <v>1311</v>
      </c>
      <c r="Y50">
        <v>75</v>
      </c>
      <c r="Z50">
        <v>1311</v>
      </c>
      <c r="AA50">
        <v>66</v>
      </c>
      <c r="AB50">
        <v>1311</v>
      </c>
      <c r="AC50">
        <v>64</v>
      </c>
      <c r="AD50">
        <v>1311</v>
      </c>
      <c r="AE50">
        <v>52</v>
      </c>
      <c r="AF50">
        <v>1311</v>
      </c>
    </row>
    <row r="51" spans="1:32" x14ac:dyDescent="0.25">
      <c r="A51" t="s">
        <v>293</v>
      </c>
      <c r="B51" t="s">
        <v>293</v>
      </c>
      <c r="C51">
        <v>44</v>
      </c>
      <c r="D51">
        <v>123</v>
      </c>
      <c r="E51">
        <v>49</v>
      </c>
      <c r="F51">
        <v>123</v>
      </c>
      <c r="G51">
        <v>42</v>
      </c>
      <c r="H51">
        <v>123</v>
      </c>
      <c r="I51">
        <v>46</v>
      </c>
      <c r="J51">
        <v>123</v>
      </c>
      <c r="K51">
        <v>33</v>
      </c>
      <c r="L51">
        <v>123</v>
      </c>
      <c r="M51">
        <v>72</v>
      </c>
      <c r="N51">
        <v>1552</v>
      </c>
      <c r="O51">
        <v>72</v>
      </c>
      <c r="P51">
        <v>1552</v>
      </c>
      <c r="Q51">
        <v>72</v>
      </c>
      <c r="R51">
        <v>1552</v>
      </c>
      <c r="S51">
        <v>74</v>
      </c>
      <c r="T51">
        <v>1552</v>
      </c>
      <c r="U51">
        <v>57</v>
      </c>
      <c r="V51">
        <v>1552</v>
      </c>
      <c r="W51">
        <v>70</v>
      </c>
      <c r="X51">
        <v>1675</v>
      </c>
      <c r="Y51">
        <v>70</v>
      </c>
      <c r="Z51">
        <v>1675</v>
      </c>
      <c r="AA51">
        <v>70</v>
      </c>
      <c r="AB51">
        <v>1675</v>
      </c>
      <c r="AC51">
        <v>72</v>
      </c>
      <c r="AD51">
        <v>1675</v>
      </c>
      <c r="AE51">
        <v>56</v>
      </c>
      <c r="AF51">
        <v>1675</v>
      </c>
    </row>
    <row r="52" spans="1:32" x14ac:dyDescent="0.25">
      <c r="A52" t="s">
        <v>13</v>
      </c>
      <c r="B52" t="s">
        <v>13</v>
      </c>
      <c r="C52">
        <v>49</v>
      </c>
      <c r="D52">
        <v>261</v>
      </c>
      <c r="E52">
        <v>59</v>
      </c>
      <c r="F52">
        <v>261</v>
      </c>
      <c r="G52">
        <v>46</v>
      </c>
      <c r="H52">
        <v>261</v>
      </c>
      <c r="I52">
        <v>56</v>
      </c>
      <c r="J52">
        <v>261</v>
      </c>
      <c r="K52">
        <v>35</v>
      </c>
      <c r="L52">
        <v>261</v>
      </c>
      <c r="M52">
        <v>70</v>
      </c>
      <c r="N52">
        <v>1217</v>
      </c>
      <c r="O52">
        <v>81</v>
      </c>
      <c r="P52">
        <v>1217</v>
      </c>
      <c r="Q52">
        <v>73</v>
      </c>
      <c r="R52">
        <v>1216</v>
      </c>
      <c r="S52">
        <v>78</v>
      </c>
      <c r="T52">
        <v>1217</v>
      </c>
      <c r="U52">
        <v>60</v>
      </c>
      <c r="V52">
        <v>1216</v>
      </c>
      <c r="W52">
        <v>67</v>
      </c>
      <c r="X52">
        <v>1478</v>
      </c>
      <c r="Y52">
        <v>77</v>
      </c>
      <c r="Z52">
        <v>1478</v>
      </c>
      <c r="AA52">
        <v>68</v>
      </c>
      <c r="AB52">
        <v>1477</v>
      </c>
      <c r="AC52">
        <v>74</v>
      </c>
      <c r="AD52">
        <v>1478</v>
      </c>
      <c r="AE52">
        <v>56</v>
      </c>
      <c r="AF52">
        <v>1477</v>
      </c>
    </row>
    <row r="53" spans="1:32" x14ac:dyDescent="0.25">
      <c r="A53" t="s">
        <v>287</v>
      </c>
      <c r="B53" t="s">
        <v>287</v>
      </c>
      <c r="C53">
        <v>53</v>
      </c>
      <c r="D53">
        <v>241</v>
      </c>
      <c r="E53">
        <v>66</v>
      </c>
      <c r="F53">
        <v>239</v>
      </c>
      <c r="G53">
        <v>55</v>
      </c>
      <c r="H53">
        <v>241</v>
      </c>
      <c r="I53">
        <v>61</v>
      </c>
      <c r="J53">
        <v>241</v>
      </c>
      <c r="K53">
        <v>38</v>
      </c>
      <c r="L53">
        <v>239</v>
      </c>
      <c r="M53">
        <v>66</v>
      </c>
      <c r="N53">
        <v>1717</v>
      </c>
      <c r="O53">
        <v>81</v>
      </c>
      <c r="P53">
        <v>1715</v>
      </c>
      <c r="Q53">
        <v>75</v>
      </c>
      <c r="R53">
        <v>1717</v>
      </c>
      <c r="S53">
        <v>79</v>
      </c>
      <c r="T53">
        <v>1717</v>
      </c>
      <c r="U53">
        <v>57</v>
      </c>
      <c r="V53">
        <v>1715</v>
      </c>
      <c r="W53">
        <v>64</v>
      </c>
      <c r="X53">
        <v>1958</v>
      </c>
      <c r="Y53">
        <v>79</v>
      </c>
      <c r="Z53">
        <v>1954</v>
      </c>
      <c r="AA53">
        <v>73</v>
      </c>
      <c r="AB53">
        <v>1958</v>
      </c>
      <c r="AC53">
        <v>77</v>
      </c>
      <c r="AD53">
        <v>1958</v>
      </c>
      <c r="AE53">
        <v>55</v>
      </c>
      <c r="AF53">
        <v>1954</v>
      </c>
    </row>
    <row r="54" spans="1:32" x14ac:dyDescent="0.25">
      <c r="A54" t="s">
        <v>297</v>
      </c>
      <c r="B54" t="s">
        <v>297</v>
      </c>
      <c r="C54">
        <v>47</v>
      </c>
      <c r="D54">
        <v>95</v>
      </c>
      <c r="E54">
        <v>51</v>
      </c>
      <c r="F54">
        <v>95</v>
      </c>
      <c r="G54">
        <v>46</v>
      </c>
      <c r="H54">
        <v>95</v>
      </c>
      <c r="I54">
        <v>48</v>
      </c>
      <c r="J54">
        <v>95</v>
      </c>
      <c r="K54">
        <v>27</v>
      </c>
      <c r="L54">
        <v>95</v>
      </c>
      <c r="M54">
        <v>74</v>
      </c>
      <c r="N54">
        <v>1245</v>
      </c>
      <c r="O54">
        <v>76</v>
      </c>
      <c r="P54">
        <v>1245</v>
      </c>
      <c r="Q54">
        <v>75</v>
      </c>
      <c r="R54">
        <v>1245</v>
      </c>
      <c r="S54">
        <v>76</v>
      </c>
      <c r="T54">
        <v>1245</v>
      </c>
      <c r="U54">
        <v>62</v>
      </c>
      <c r="V54">
        <v>1245</v>
      </c>
      <c r="W54">
        <v>72</v>
      </c>
      <c r="X54">
        <v>1340</v>
      </c>
      <c r="Y54">
        <v>75</v>
      </c>
      <c r="Z54">
        <v>1340</v>
      </c>
      <c r="AA54">
        <v>73</v>
      </c>
      <c r="AB54">
        <v>1340</v>
      </c>
      <c r="AC54">
        <v>74</v>
      </c>
      <c r="AD54">
        <v>1340</v>
      </c>
      <c r="AE54">
        <v>59</v>
      </c>
      <c r="AF54">
        <v>1340</v>
      </c>
    </row>
    <row r="55" spans="1:32" x14ac:dyDescent="0.25">
      <c r="A55" t="s">
        <v>299</v>
      </c>
      <c r="B55" t="s">
        <v>299</v>
      </c>
      <c r="C55">
        <v>49</v>
      </c>
      <c r="D55">
        <v>89</v>
      </c>
      <c r="E55">
        <v>49</v>
      </c>
      <c r="F55">
        <v>89</v>
      </c>
      <c r="G55">
        <v>51</v>
      </c>
      <c r="H55">
        <v>89</v>
      </c>
      <c r="I55">
        <v>61</v>
      </c>
      <c r="J55">
        <v>89</v>
      </c>
      <c r="K55">
        <v>34</v>
      </c>
      <c r="L55">
        <v>89</v>
      </c>
      <c r="M55">
        <v>77</v>
      </c>
      <c r="N55">
        <v>1779</v>
      </c>
      <c r="O55">
        <v>77</v>
      </c>
      <c r="P55">
        <v>1779</v>
      </c>
      <c r="Q55">
        <v>79</v>
      </c>
      <c r="R55">
        <v>1779</v>
      </c>
      <c r="S55">
        <v>83</v>
      </c>
      <c r="T55">
        <v>1779</v>
      </c>
      <c r="U55">
        <v>62</v>
      </c>
      <c r="V55">
        <v>1779</v>
      </c>
      <c r="W55">
        <v>76</v>
      </c>
      <c r="X55">
        <v>1868</v>
      </c>
      <c r="Y55">
        <v>75</v>
      </c>
      <c r="Z55">
        <v>1868</v>
      </c>
      <c r="AA55">
        <v>77</v>
      </c>
      <c r="AB55">
        <v>1868</v>
      </c>
      <c r="AC55">
        <v>82</v>
      </c>
      <c r="AD55">
        <v>1868</v>
      </c>
      <c r="AE55">
        <v>61</v>
      </c>
      <c r="AF55">
        <v>1868</v>
      </c>
    </row>
    <row r="56" spans="1:32" x14ac:dyDescent="0.25">
      <c r="A56" t="s">
        <v>280</v>
      </c>
      <c r="B56" t="s">
        <v>280</v>
      </c>
      <c r="C56">
        <v>52</v>
      </c>
      <c r="D56">
        <v>343</v>
      </c>
      <c r="E56">
        <v>64</v>
      </c>
      <c r="F56">
        <v>343</v>
      </c>
      <c r="G56">
        <v>55</v>
      </c>
      <c r="H56">
        <v>343</v>
      </c>
      <c r="I56">
        <v>62</v>
      </c>
      <c r="J56">
        <v>343</v>
      </c>
      <c r="K56">
        <v>38</v>
      </c>
      <c r="L56">
        <v>343</v>
      </c>
      <c r="M56">
        <v>72</v>
      </c>
      <c r="N56">
        <v>2885</v>
      </c>
      <c r="O56">
        <v>78</v>
      </c>
      <c r="P56">
        <v>2884</v>
      </c>
      <c r="Q56">
        <v>74</v>
      </c>
      <c r="R56">
        <v>2885</v>
      </c>
      <c r="S56">
        <v>77</v>
      </c>
      <c r="T56">
        <v>2885</v>
      </c>
      <c r="U56">
        <v>58</v>
      </c>
      <c r="V56">
        <v>2884</v>
      </c>
      <c r="W56">
        <v>69</v>
      </c>
      <c r="X56">
        <v>3228</v>
      </c>
      <c r="Y56">
        <v>76</v>
      </c>
      <c r="Z56">
        <v>3227</v>
      </c>
      <c r="AA56">
        <v>72</v>
      </c>
      <c r="AB56">
        <v>3228</v>
      </c>
      <c r="AC56">
        <v>75</v>
      </c>
      <c r="AD56">
        <v>3228</v>
      </c>
      <c r="AE56">
        <v>56</v>
      </c>
      <c r="AF56">
        <v>3227</v>
      </c>
    </row>
    <row r="57" spans="1:32" x14ac:dyDescent="0.25">
      <c r="A57" t="s">
        <v>266</v>
      </c>
      <c r="B57" t="s">
        <v>266</v>
      </c>
      <c r="C57">
        <v>52</v>
      </c>
      <c r="D57">
        <v>347</v>
      </c>
      <c r="E57">
        <v>55</v>
      </c>
      <c r="F57">
        <v>347</v>
      </c>
      <c r="G57">
        <v>45</v>
      </c>
      <c r="H57">
        <v>347</v>
      </c>
      <c r="I57">
        <v>51</v>
      </c>
      <c r="J57">
        <v>347</v>
      </c>
      <c r="K57">
        <v>31</v>
      </c>
      <c r="L57">
        <v>347</v>
      </c>
      <c r="M57">
        <v>78</v>
      </c>
      <c r="N57">
        <v>2049</v>
      </c>
      <c r="O57">
        <v>80</v>
      </c>
      <c r="P57">
        <v>2049</v>
      </c>
      <c r="Q57">
        <v>75</v>
      </c>
      <c r="R57">
        <v>2049</v>
      </c>
      <c r="S57">
        <v>79</v>
      </c>
      <c r="T57">
        <v>2049</v>
      </c>
      <c r="U57">
        <v>63</v>
      </c>
      <c r="V57">
        <v>2049</v>
      </c>
      <c r="W57">
        <v>75</v>
      </c>
      <c r="X57">
        <v>2396</v>
      </c>
      <c r="Y57">
        <v>76</v>
      </c>
      <c r="Z57">
        <v>2396</v>
      </c>
      <c r="AA57">
        <v>70</v>
      </c>
      <c r="AB57">
        <v>2396</v>
      </c>
      <c r="AC57">
        <v>75</v>
      </c>
      <c r="AD57">
        <v>2396</v>
      </c>
      <c r="AE57">
        <v>58</v>
      </c>
      <c r="AF57">
        <v>2396</v>
      </c>
    </row>
    <row r="58" spans="1:32" x14ac:dyDescent="0.25">
      <c r="A58" t="s">
        <v>284</v>
      </c>
      <c r="B58" t="s">
        <v>284</v>
      </c>
      <c r="C58">
        <v>48</v>
      </c>
      <c r="D58">
        <v>412</v>
      </c>
      <c r="E58">
        <v>57</v>
      </c>
      <c r="F58">
        <v>412</v>
      </c>
      <c r="G58">
        <v>50</v>
      </c>
      <c r="H58">
        <v>412</v>
      </c>
      <c r="I58">
        <v>52</v>
      </c>
      <c r="J58">
        <v>412</v>
      </c>
      <c r="K58">
        <v>33</v>
      </c>
      <c r="L58">
        <v>412</v>
      </c>
      <c r="M58">
        <v>66</v>
      </c>
      <c r="N58">
        <v>1595</v>
      </c>
      <c r="O58">
        <v>77</v>
      </c>
      <c r="P58">
        <v>1595</v>
      </c>
      <c r="Q58">
        <v>68</v>
      </c>
      <c r="R58">
        <v>1595</v>
      </c>
      <c r="S58">
        <v>74</v>
      </c>
      <c r="T58">
        <v>1595</v>
      </c>
      <c r="U58">
        <v>52</v>
      </c>
      <c r="V58">
        <v>1595</v>
      </c>
      <c r="W58">
        <v>62</v>
      </c>
      <c r="X58">
        <v>2007</v>
      </c>
      <c r="Y58">
        <v>73</v>
      </c>
      <c r="Z58">
        <v>2007</v>
      </c>
      <c r="AA58">
        <v>64</v>
      </c>
      <c r="AB58">
        <v>2007</v>
      </c>
      <c r="AC58">
        <v>70</v>
      </c>
      <c r="AD58">
        <v>2007</v>
      </c>
      <c r="AE58">
        <v>48</v>
      </c>
      <c r="AF58">
        <v>2007</v>
      </c>
    </row>
    <row r="59" spans="1:32" x14ac:dyDescent="0.25">
      <c r="A59" t="s">
        <v>289</v>
      </c>
      <c r="B59" t="s">
        <v>289</v>
      </c>
      <c r="C59">
        <v>50</v>
      </c>
      <c r="D59">
        <v>431</v>
      </c>
      <c r="E59">
        <v>61</v>
      </c>
      <c r="F59">
        <v>431</v>
      </c>
      <c r="G59">
        <v>53</v>
      </c>
      <c r="H59">
        <v>431</v>
      </c>
      <c r="I59">
        <v>55</v>
      </c>
      <c r="J59">
        <v>431</v>
      </c>
      <c r="K59">
        <v>33</v>
      </c>
      <c r="L59">
        <v>431</v>
      </c>
      <c r="M59">
        <v>70</v>
      </c>
      <c r="N59">
        <v>1873</v>
      </c>
      <c r="O59">
        <v>80</v>
      </c>
      <c r="P59">
        <v>1869</v>
      </c>
      <c r="Q59">
        <v>75</v>
      </c>
      <c r="R59">
        <v>1873</v>
      </c>
      <c r="S59">
        <v>76</v>
      </c>
      <c r="T59">
        <v>1873</v>
      </c>
      <c r="U59">
        <v>59</v>
      </c>
      <c r="V59">
        <v>1869</v>
      </c>
      <c r="W59">
        <v>66</v>
      </c>
      <c r="X59">
        <v>2304</v>
      </c>
      <c r="Y59">
        <v>77</v>
      </c>
      <c r="Z59">
        <v>2300</v>
      </c>
      <c r="AA59">
        <v>71</v>
      </c>
      <c r="AB59">
        <v>2304</v>
      </c>
      <c r="AC59">
        <v>72</v>
      </c>
      <c r="AD59">
        <v>2304</v>
      </c>
      <c r="AE59">
        <v>54</v>
      </c>
      <c r="AF59">
        <v>2300</v>
      </c>
    </row>
    <row r="60" spans="1:32" x14ac:dyDescent="0.25">
      <c r="A60" t="s">
        <v>274</v>
      </c>
      <c r="B60" t="s">
        <v>274</v>
      </c>
      <c r="C60">
        <v>57</v>
      </c>
      <c r="D60">
        <v>181</v>
      </c>
      <c r="E60">
        <v>65</v>
      </c>
      <c r="F60">
        <v>181</v>
      </c>
      <c r="G60">
        <v>52</v>
      </c>
      <c r="H60">
        <v>181</v>
      </c>
      <c r="I60">
        <v>55</v>
      </c>
      <c r="J60">
        <v>181</v>
      </c>
      <c r="K60">
        <v>39</v>
      </c>
      <c r="L60">
        <v>181</v>
      </c>
      <c r="M60">
        <v>65</v>
      </c>
      <c r="N60">
        <v>1146</v>
      </c>
      <c r="O60">
        <v>75</v>
      </c>
      <c r="P60">
        <v>1146</v>
      </c>
      <c r="Q60">
        <v>64</v>
      </c>
      <c r="R60">
        <v>1146</v>
      </c>
      <c r="S60">
        <v>66</v>
      </c>
      <c r="T60">
        <v>1146</v>
      </c>
      <c r="U60">
        <v>50</v>
      </c>
      <c r="V60">
        <v>1146</v>
      </c>
      <c r="W60">
        <v>64</v>
      </c>
      <c r="X60">
        <v>1327</v>
      </c>
      <c r="Y60">
        <v>74</v>
      </c>
      <c r="Z60">
        <v>1327</v>
      </c>
      <c r="AA60">
        <v>63</v>
      </c>
      <c r="AB60">
        <v>1327</v>
      </c>
      <c r="AC60">
        <v>64</v>
      </c>
      <c r="AD60">
        <v>1327</v>
      </c>
      <c r="AE60">
        <v>49</v>
      </c>
      <c r="AF60">
        <v>1327</v>
      </c>
    </row>
    <row r="61" spans="1:32" x14ac:dyDescent="0.25">
      <c r="A61" t="s">
        <v>22</v>
      </c>
      <c r="B61" t="s">
        <v>22</v>
      </c>
      <c r="C61">
        <v>53</v>
      </c>
      <c r="D61">
        <v>1027</v>
      </c>
      <c r="E61">
        <v>63</v>
      </c>
      <c r="F61">
        <v>1027</v>
      </c>
      <c r="G61">
        <v>59</v>
      </c>
      <c r="H61">
        <v>1027</v>
      </c>
      <c r="I61">
        <v>60</v>
      </c>
      <c r="J61">
        <v>1027</v>
      </c>
      <c r="K61">
        <v>40</v>
      </c>
      <c r="L61">
        <v>1027</v>
      </c>
      <c r="M61">
        <v>74</v>
      </c>
      <c r="N61">
        <v>4343</v>
      </c>
      <c r="O61">
        <v>82</v>
      </c>
      <c r="P61">
        <v>4343</v>
      </c>
      <c r="Q61">
        <v>79</v>
      </c>
      <c r="R61">
        <v>4343</v>
      </c>
      <c r="S61">
        <v>80</v>
      </c>
      <c r="T61">
        <v>4343</v>
      </c>
      <c r="U61">
        <v>64</v>
      </c>
      <c r="V61">
        <v>4343</v>
      </c>
      <c r="W61">
        <v>70</v>
      </c>
      <c r="X61">
        <v>5370</v>
      </c>
      <c r="Y61">
        <v>78</v>
      </c>
      <c r="Z61">
        <v>5370</v>
      </c>
      <c r="AA61">
        <v>75</v>
      </c>
      <c r="AB61">
        <v>5370</v>
      </c>
      <c r="AC61">
        <v>76</v>
      </c>
      <c r="AD61">
        <v>5370</v>
      </c>
      <c r="AE61">
        <v>59</v>
      </c>
      <c r="AF61">
        <v>5370</v>
      </c>
    </row>
    <row r="62" spans="1:32" x14ac:dyDescent="0.25">
      <c r="A62" t="s">
        <v>34</v>
      </c>
      <c r="B62" t="s">
        <v>34</v>
      </c>
      <c r="C62">
        <v>44</v>
      </c>
      <c r="D62">
        <v>447</v>
      </c>
      <c r="E62">
        <v>58</v>
      </c>
      <c r="F62">
        <v>447</v>
      </c>
      <c r="G62">
        <v>45</v>
      </c>
      <c r="H62">
        <v>447</v>
      </c>
      <c r="I62">
        <v>49</v>
      </c>
      <c r="J62">
        <v>447</v>
      </c>
      <c r="K62">
        <v>32</v>
      </c>
      <c r="L62">
        <v>447</v>
      </c>
      <c r="M62">
        <v>70</v>
      </c>
      <c r="N62">
        <v>2876</v>
      </c>
      <c r="O62">
        <v>83</v>
      </c>
      <c r="P62">
        <v>2875</v>
      </c>
      <c r="Q62">
        <v>72</v>
      </c>
      <c r="R62">
        <v>2876</v>
      </c>
      <c r="S62">
        <v>74</v>
      </c>
      <c r="T62">
        <v>2876</v>
      </c>
      <c r="U62">
        <v>59</v>
      </c>
      <c r="V62">
        <v>2875</v>
      </c>
      <c r="W62">
        <v>67</v>
      </c>
      <c r="X62">
        <v>3323</v>
      </c>
      <c r="Y62">
        <v>80</v>
      </c>
      <c r="Z62">
        <v>3322</v>
      </c>
      <c r="AA62">
        <v>69</v>
      </c>
      <c r="AB62">
        <v>3323</v>
      </c>
      <c r="AC62">
        <v>70</v>
      </c>
      <c r="AD62">
        <v>3323</v>
      </c>
      <c r="AE62">
        <v>56</v>
      </c>
      <c r="AF62">
        <v>3322</v>
      </c>
    </row>
    <row r="63" spans="1:32" x14ac:dyDescent="0.25">
      <c r="A63" t="s">
        <v>54</v>
      </c>
      <c r="B63" t="s">
        <v>54</v>
      </c>
      <c r="C63">
        <v>49</v>
      </c>
      <c r="D63">
        <v>342</v>
      </c>
      <c r="E63">
        <v>37</v>
      </c>
      <c r="F63">
        <v>342</v>
      </c>
      <c r="G63">
        <v>47</v>
      </c>
      <c r="H63">
        <v>342</v>
      </c>
      <c r="I63">
        <v>57</v>
      </c>
      <c r="J63">
        <v>342</v>
      </c>
      <c r="K63">
        <v>27</v>
      </c>
      <c r="L63">
        <v>342</v>
      </c>
      <c r="M63">
        <v>73</v>
      </c>
      <c r="N63">
        <v>3518</v>
      </c>
      <c r="O63">
        <v>66</v>
      </c>
      <c r="P63">
        <v>3518</v>
      </c>
      <c r="Q63">
        <v>75</v>
      </c>
      <c r="R63">
        <v>3518</v>
      </c>
      <c r="S63">
        <v>77</v>
      </c>
      <c r="T63">
        <v>3518</v>
      </c>
      <c r="U63">
        <v>55</v>
      </c>
      <c r="V63">
        <v>3518</v>
      </c>
      <c r="W63">
        <v>71</v>
      </c>
      <c r="X63">
        <v>3860</v>
      </c>
      <c r="Y63">
        <v>63</v>
      </c>
      <c r="Z63">
        <v>3860</v>
      </c>
      <c r="AA63">
        <v>72</v>
      </c>
      <c r="AB63">
        <v>3860</v>
      </c>
      <c r="AC63">
        <v>76</v>
      </c>
      <c r="AD63">
        <v>3860</v>
      </c>
      <c r="AE63">
        <v>52</v>
      </c>
      <c r="AF63">
        <v>3860</v>
      </c>
    </row>
    <row r="64" spans="1:32" x14ac:dyDescent="0.25">
      <c r="A64" t="s">
        <v>56</v>
      </c>
      <c r="B64" t="s">
        <v>56</v>
      </c>
      <c r="C64">
        <v>48</v>
      </c>
      <c r="D64">
        <v>420</v>
      </c>
      <c r="E64">
        <v>47</v>
      </c>
      <c r="F64">
        <v>420</v>
      </c>
      <c r="G64">
        <v>47</v>
      </c>
      <c r="H64">
        <v>420</v>
      </c>
      <c r="I64">
        <v>55</v>
      </c>
      <c r="J64">
        <v>420</v>
      </c>
      <c r="K64">
        <v>31</v>
      </c>
      <c r="L64">
        <v>420</v>
      </c>
      <c r="M64">
        <v>71</v>
      </c>
      <c r="N64">
        <v>3213</v>
      </c>
      <c r="O64">
        <v>72</v>
      </c>
      <c r="P64">
        <v>3213</v>
      </c>
      <c r="Q64">
        <v>72</v>
      </c>
      <c r="R64">
        <v>3213</v>
      </c>
      <c r="S64">
        <v>76</v>
      </c>
      <c r="T64">
        <v>3212</v>
      </c>
      <c r="U64">
        <v>56</v>
      </c>
      <c r="V64">
        <v>3213</v>
      </c>
      <c r="W64">
        <v>69</v>
      </c>
      <c r="X64">
        <v>3633</v>
      </c>
      <c r="Y64">
        <v>69</v>
      </c>
      <c r="Z64">
        <v>3633</v>
      </c>
      <c r="AA64">
        <v>69</v>
      </c>
      <c r="AB64">
        <v>3633</v>
      </c>
      <c r="AC64">
        <v>73</v>
      </c>
      <c r="AD64">
        <v>3632</v>
      </c>
      <c r="AE64">
        <v>53</v>
      </c>
      <c r="AF64">
        <v>3633</v>
      </c>
    </row>
    <row r="65" spans="1:32" x14ac:dyDescent="0.25">
      <c r="A65" t="s">
        <v>152</v>
      </c>
      <c r="B65" t="s">
        <v>152</v>
      </c>
      <c r="C65">
        <v>44</v>
      </c>
      <c r="D65">
        <v>295</v>
      </c>
      <c r="E65">
        <v>42</v>
      </c>
      <c r="F65">
        <v>295</v>
      </c>
      <c r="G65">
        <v>47</v>
      </c>
      <c r="H65">
        <v>295</v>
      </c>
      <c r="I65">
        <v>45</v>
      </c>
      <c r="J65">
        <v>295</v>
      </c>
      <c r="K65">
        <v>28</v>
      </c>
      <c r="L65">
        <v>295</v>
      </c>
      <c r="M65">
        <v>71</v>
      </c>
      <c r="N65">
        <v>2636</v>
      </c>
      <c r="O65">
        <v>71</v>
      </c>
      <c r="P65">
        <v>2635</v>
      </c>
      <c r="Q65">
        <v>72</v>
      </c>
      <c r="R65">
        <v>2636</v>
      </c>
      <c r="S65">
        <v>72</v>
      </c>
      <c r="T65">
        <v>2636</v>
      </c>
      <c r="U65">
        <v>54</v>
      </c>
      <c r="V65">
        <v>2635</v>
      </c>
      <c r="W65">
        <v>68</v>
      </c>
      <c r="X65">
        <v>2931</v>
      </c>
      <c r="Y65">
        <v>68</v>
      </c>
      <c r="Z65">
        <v>2930</v>
      </c>
      <c r="AA65">
        <v>69</v>
      </c>
      <c r="AB65">
        <v>2931</v>
      </c>
      <c r="AC65">
        <v>69</v>
      </c>
      <c r="AD65">
        <v>2931</v>
      </c>
      <c r="AE65">
        <v>51</v>
      </c>
      <c r="AF65">
        <v>2930</v>
      </c>
    </row>
    <row r="66" spans="1:32" x14ac:dyDescent="0.25">
      <c r="A66" t="s">
        <v>309</v>
      </c>
      <c r="B66" t="s">
        <v>309</v>
      </c>
      <c r="C66">
        <v>48</v>
      </c>
      <c r="D66">
        <v>710</v>
      </c>
      <c r="E66">
        <v>55</v>
      </c>
      <c r="F66">
        <v>710</v>
      </c>
      <c r="G66">
        <v>47</v>
      </c>
      <c r="H66">
        <v>710</v>
      </c>
      <c r="I66">
        <v>49</v>
      </c>
      <c r="J66">
        <v>710</v>
      </c>
      <c r="K66">
        <v>32</v>
      </c>
      <c r="L66">
        <v>710</v>
      </c>
      <c r="M66">
        <v>69</v>
      </c>
      <c r="N66">
        <v>4821</v>
      </c>
      <c r="O66">
        <v>76</v>
      </c>
      <c r="P66">
        <v>4821</v>
      </c>
      <c r="Q66">
        <v>68</v>
      </c>
      <c r="R66">
        <v>4821</v>
      </c>
      <c r="S66">
        <v>71</v>
      </c>
      <c r="T66">
        <v>4821</v>
      </c>
      <c r="U66">
        <v>54</v>
      </c>
      <c r="V66">
        <v>4821</v>
      </c>
      <c r="W66">
        <v>66</v>
      </c>
      <c r="X66">
        <v>5531</v>
      </c>
      <c r="Y66">
        <v>73</v>
      </c>
      <c r="Z66">
        <v>5531</v>
      </c>
      <c r="AA66">
        <v>65</v>
      </c>
      <c r="AB66">
        <v>5531</v>
      </c>
      <c r="AC66">
        <v>68</v>
      </c>
      <c r="AD66">
        <v>5531</v>
      </c>
      <c r="AE66">
        <v>51</v>
      </c>
      <c r="AF66">
        <v>5531</v>
      </c>
    </row>
    <row r="67" spans="1:32" x14ac:dyDescent="0.25">
      <c r="A67" t="s">
        <v>429</v>
      </c>
      <c r="B67" t="s">
        <v>429</v>
      </c>
      <c r="C67" t="s">
        <v>552</v>
      </c>
      <c r="D67">
        <v>0</v>
      </c>
      <c r="E67" t="s">
        <v>552</v>
      </c>
      <c r="F67">
        <v>0</v>
      </c>
      <c r="G67" t="s">
        <v>552</v>
      </c>
      <c r="H67">
        <v>0</v>
      </c>
      <c r="I67" t="s">
        <v>552</v>
      </c>
      <c r="J67">
        <v>0</v>
      </c>
      <c r="K67" t="s">
        <v>552</v>
      </c>
      <c r="L67">
        <v>0</v>
      </c>
      <c r="M67">
        <v>65</v>
      </c>
      <c r="N67">
        <v>20</v>
      </c>
      <c r="O67">
        <v>60</v>
      </c>
      <c r="P67">
        <v>20</v>
      </c>
      <c r="Q67">
        <v>55</v>
      </c>
      <c r="R67">
        <v>20</v>
      </c>
      <c r="S67">
        <v>60</v>
      </c>
      <c r="T67">
        <v>20</v>
      </c>
      <c r="U67">
        <v>55</v>
      </c>
      <c r="V67">
        <v>20</v>
      </c>
      <c r="W67">
        <v>65</v>
      </c>
      <c r="X67">
        <v>20</v>
      </c>
      <c r="Y67">
        <v>60</v>
      </c>
      <c r="Z67">
        <v>20</v>
      </c>
      <c r="AA67">
        <v>55</v>
      </c>
      <c r="AB67">
        <v>20</v>
      </c>
      <c r="AC67">
        <v>60</v>
      </c>
      <c r="AD67">
        <v>20</v>
      </c>
      <c r="AE67">
        <v>55</v>
      </c>
      <c r="AF67">
        <v>20</v>
      </c>
    </row>
    <row r="68" spans="1:32" x14ac:dyDescent="0.25">
      <c r="A68" t="s">
        <v>332</v>
      </c>
      <c r="B68" t="s">
        <v>332</v>
      </c>
      <c r="C68">
        <v>45</v>
      </c>
      <c r="D68">
        <v>423</v>
      </c>
      <c r="E68">
        <v>46</v>
      </c>
      <c r="F68">
        <v>423</v>
      </c>
      <c r="G68">
        <v>39</v>
      </c>
      <c r="H68">
        <v>423</v>
      </c>
      <c r="I68">
        <v>44</v>
      </c>
      <c r="J68">
        <v>423</v>
      </c>
      <c r="K68">
        <v>26</v>
      </c>
      <c r="L68">
        <v>423</v>
      </c>
      <c r="M68">
        <v>70</v>
      </c>
      <c r="N68">
        <v>4511</v>
      </c>
      <c r="O68">
        <v>77</v>
      </c>
      <c r="P68">
        <v>4510</v>
      </c>
      <c r="Q68">
        <v>70</v>
      </c>
      <c r="R68">
        <v>4511</v>
      </c>
      <c r="S68">
        <v>73</v>
      </c>
      <c r="T68">
        <v>4511</v>
      </c>
      <c r="U68">
        <v>56</v>
      </c>
      <c r="V68">
        <v>4510</v>
      </c>
      <c r="W68">
        <v>68</v>
      </c>
      <c r="X68">
        <v>4934</v>
      </c>
      <c r="Y68">
        <v>74</v>
      </c>
      <c r="Z68">
        <v>4933</v>
      </c>
      <c r="AA68">
        <v>67</v>
      </c>
      <c r="AB68">
        <v>4934</v>
      </c>
      <c r="AC68">
        <v>71</v>
      </c>
      <c r="AD68">
        <v>4934</v>
      </c>
      <c r="AE68">
        <v>54</v>
      </c>
      <c r="AF68">
        <v>4933</v>
      </c>
    </row>
    <row r="69" spans="1:32" x14ac:dyDescent="0.25">
      <c r="A69" t="s">
        <v>170</v>
      </c>
      <c r="B69" t="s">
        <v>170</v>
      </c>
      <c r="C69">
        <v>37</v>
      </c>
      <c r="D69">
        <v>217</v>
      </c>
      <c r="E69">
        <v>54</v>
      </c>
      <c r="F69">
        <v>217</v>
      </c>
      <c r="G69">
        <v>38</v>
      </c>
      <c r="H69">
        <v>217</v>
      </c>
      <c r="I69">
        <v>48</v>
      </c>
      <c r="J69">
        <v>217</v>
      </c>
      <c r="K69">
        <v>22</v>
      </c>
      <c r="L69">
        <v>217</v>
      </c>
      <c r="M69">
        <v>61</v>
      </c>
      <c r="N69">
        <v>1716</v>
      </c>
      <c r="O69">
        <v>70</v>
      </c>
      <c r="P69">
        <v>1716</v>
      </c>
      <c r="Q69">
        <v>61</v>
      </c>
      <c r="R69">
        <v>1716</v>
      </c>
      <c r="S69">
        <v>70</v>
      </c>
      <c r="T69">
        <v>1716</v>
      </c>
      <c r="U69">
        <v>45</v>
      </c>
      <c r="V69">
        <v>1716</v>
      </c>
      <c r="W69">
        <v>59</v>
      </c>
      <c r="X69">
        <v>1933</v>
      </c>
      <c r="Y69">
        <v>68</v>
      </c>
      <c r="Z69">
        <v>1933</v>
      </c>
      <c r="AA69">
        <v>59</v>
      </c>
      <c r="AB69">
        <v>1933</v>
      </c>
      <c r="AC69">
        <v>68</v>
      </c>
      <c r="AD69">
        <v>1933</v>
      </c>
      <c r="AE69">
        <v>42</v>
      </c>
      <c r="AF69">
        <v>1933</v>
      </c>
    </row>
    <row r="70" spans="1:32" x14ac:dyDescent="0.25">
      <c r="A70" t="s">
        <v>174</v>
      </c>
      <c r="B70" t="s">
        <v>174</v>
      </c>
      <c r="C70">
        <v>39</v>
      </c>
      <c r="D70">
        <v>313</v>
      </c>
      <c r="E70">
        <v>55</v>
      </c>
      <c r="F70">
        <v>312</v>
      </c>
      <c r="G70">
        <v>42</v>
      </c>
      <c r="H70">
        <v>313</v>
      </c>
      <c r="I70">
        <v>47</v>
      </c>
      <c r="J70">
        <v>313</v>
      </c>
      <c r="K70">
        <v>26</v>
      </c>
      <c r="L70">
        <v>312</v>
      </c>
      <c r="M70">
        <v>68</v>
      </c>
      <c r="N70">
        <v>2762</v>
      </c>
      <c r="O70">
        <v>79</v>
      </c>
      <c r="P70">
        <v>2761</v>
      </c>
      <c r="Q70">
        <v>67</v>
      </c>
      <c r="R70">
        <v>2762</v>
      </c>
      <c r="S70">
        <v>71</v>
      </c>
      <c r="T70">
        <v>2762</v>
      </c>
      <c r="U70">
        <v>54</v>
      </c>
      <c r="V70">
        <v>2761</v>
      </c>
      <c r="W70">
        <v>65</v>
      </c>
      <c r="X70">
        <v>3075</v>
      </c>
      <c r="Y70">
        <v>77</v>
      </c>
      <c r="Z70">
        <v>3073</v>
      </c>
      <c r="AA70">
        <v>65</v>
      </c>
      <c r="AB70">
        <v>3075</v>
      </c>
      <c r="AC70">
        <v>68</v>
      </c>
      <c r="AD70">
        <v>3075</v>
      </c>
      <c r="AE70">
        <v>51</v>
      </c>
      <c r="AF70">
        <v>3073</v>
      </c>
    </row>
    <row r="71" spans="1:32" x14ac:dyDescent="0.25">
      <c r="A71" t="s">
        <v>50</v>
      </c>
      <c r="B71" t="s">
        <v>50</v>
      </c>
      <c r="C71">
        <v>48</v>
      </c>
      <c r="D71">
        <v>581</v>
      </c>
      <c r="E71">
        <v>59</v>
      </c>
      <c r="F71">
        <v>581</v>
      </c>
      <c r="G71">
        <v>57</v>
      </c>
      <c r="H71">
        <v>581</v>
      </c>
      <c r="I71">
        <v>58</v>
      </c>
      <c r="J71">
        <v>581</v>
      </c>
      <c r="K71">
        <v>36</v>
      </c>
      <c r="L71">
        <v>581</v>
      </c>
      <c r="M71">
        <v>68</v>
      </c>
      <c r="N71">
        <v>2959</v>
      </c>
      <c r="O71">
        <v>80</v>
      </c>
      <c r="P71">
        <v>2959</v>
      </c>
      <c r="Q71">
        <v>78</v>
      </c>
      <c r="R71">
        <v>2959</v>
      </c>
      <c r="S71">
        <v>79</v>
      </c>
      <c r="T71">
        <v>2959</v>
      </c>
      <c r="U71">
        <v>60</v>
      </c>
      <c r="V71">
        <v>2959</v>
      </c>
      <c r="W71">
        <v>65</v>
      </c>
      <c r="X71">
        <v>3540</v>
      </c>
      <c r="Y71">
        <v>77</v>
      </c>
      <c r="Z71">
        <v>3540</v>
      </c>
      <c r="AA71">
        <v>74</v>
      </c>
      <c r="AB71">
        <v>3540</v>
      </c>
      <c r="AC71">
        <v>76</v>
      </c>
      <c r="AD71">
        <v>3540</v>
      </c>
      <c r="AE71">
        <v>56</v>
      </c>
      <c r="AF71">
        <v>3540</v>
      </c>
    </row>
    <row r="72" spans="1:32" x14ac:dyDescent="0.25">
      <c r="A72" t="s">
        <v>52</v>
      </c>
      <c r="B72" t="s">
        <v>52</v>
      </c>
      <c r="C72">
        <v>43</v>
      </c>
      <c r="D72">
        <v>348</v>
      </c>
      <c r="E72">
        <v>57</v>
      </c>
      <c r="F72">
        <v>348</v>
      </c>
      <c r="G72">
        <v>54</v>
      </c>
      <c r="H72">
        <v>348</v>
      </c>
      <c r="I72">
        <v>58</v>
      </c>
      <c r="J72">
        <v>348</v>
      </c>
      <c r="K72">
        <v>31</v>
      </c>
      <c r="L72">
        <v>348</v>
      </c>
      <c r="M72">
        <v>70</v>
      </c>
      <c r="N72">
        <v>1892</v>
      </c>
      <c r="O72">
        <v>78</v>
      </c>
      <c r="P72">
        <v>1892</v>
      </c>
      <c r="Q72">
        <v>75</v>
      </c>
      <c r="R72">
        <v>1892</v>
      </c>
      <c r="S72">
        <v>77</v>
      </c>
      <c r="T72">
        <v>1892</v>
      </c>
      <c r="U72">
        <v>59</v>
      </c>
      <c r="V72">
        <v>1892</v>
      </c>
      <c r="W72">
        <v>66</v>
      </c>
      <c r="X72">
        <v>2240</v>
      </c>
      <c r="Y72">
        <v>74</v>
      </c>
      <c r="Z72">
        <v>2240</v>
      </c>
      <c r="AA72">
        <v>72</v>
      </c>
      <c r="AB72">
        <v>2240</v>
      </c>
      <c r="AC72">
        <v>74</v>
      </c>
      <c r="AD72">
        <v>2240</v>
      </c>
      <c r="AE72">
        <v>55</v>
      </c>
      <c r="AF72">
        <v>2240</v>
      </c>
    </row>
    <row r="73" spans="1:32" x14ac:dyDescent="0.25">
      <c r="A73" t="s">
        <v>68</v>
      </c>
      <c r="B73" t="s">
        <v>68</v>
      </c>
      <c r="C73">
        <v>54</v>
      </c>
      <c r="D73">
        <v>1686</v>
      </c>
      <c r="E73">
        <v>64</v>
      </c>
      <c r="F73">
        <v>1686</v>
      </c>
      <c r="G73">
        <v>62</v>
      </c>
      <c r="H73">
        <v>1686</v>
      </c>
      <c r="I73">
        <v>63</v>
      </c>
      <c r="J73">
        <v>1686</v>
      </c>
      <c r="K73">
        <v>42</v>
      </c>
      <c r="L73">
        <v>1686</v>
      </c>
      <c r="M73">
        <v>66</v>
      </c>
      <c r="N73">
        <v>4149</v>
      </c>
      <c r="O73">
        <v>77</v>
      </c>
      <c r="P73">
        <v>4149</v>
      </c>
      <c r="Q73">
        <v>75</v>
      </c>
      <c r="R73">
        <v>4149</v>
      </c>
      <c r="S73">
        <v>77</v>
      </c>
      <c r="T73">
        <v>4149</v>
      </c>
      <c r="U73">
        <v>56</v>
      </c>
      <c r="V73">
        <v>4149</v>
      </c>
      <c r="W73">
        <v>63</v>
      </c>
      <c r="X73">
        <v>5835</v>
      </c>
      <c r="Y73">
        <v>73</v>
      </c>
      <c r="Z73">
        <v>5835</v>
      </c>
      <c r="AA73">
        <v>71</v>
      </c>
      <c r="AB73">
        <v>5835</v>
      </c>
      <c r="AC73">
        <v>73</v>
      </c>
      <c r="AD73">
        <v>5835</v>
      </c>
      <c r="AE73">
        <v>52</v>
      </c>
      <c r="AF73">
        <v>5835</v>
      </c>
    </row>
    <row r="74" spans="1:32" x14ac:dyDescent="0.25">
      <c r="A74" t="s">
        <v>70</v>
      </c>
      <c r="B74" t="s">
        <v>70</v>
      </c>
      <c r="C74">
        <v>44</v>
      </c>
      <c r="D74">
        <v>632</v>
      </c>
      <c r="E74">
        <v>59</v>
      </c>
      <c r="F74">
        <v>631</v>
      </c>
      <c r="G74">
        <v>55</v>
      </c>
      <c r="H74">
        <v>632</v>
      </c>
      <c r="I74">
        <v>60</v>
      </c>
      <c r="J74">
        <v>632</v>
      </c>
      <c r="K74">
        <v>30</v>
      </c>
      <c r="L74">
        <v>631</v>
      </c>
      <c r="M74">
        <v>63</v>
      </c>
      <c r="N74">
        <v>2620</v>
      </c>
      <c r="O74">
        <v>71</v>
      </c>
      <c r="P74">
        <v>2618</v>
      </c>
      <c r="Q74">
        <v>71</v>
      </c>
      <c r="R74">
        <v>2620</v>
      </c>
      <c r="S74">
        <v>75</v>
      </c>
      <c r="T74">
        <v>2620</v>
      </c>
      <c r="U74">
        <v>51</v>
      </c>
      <c r="V74">
        <v>2618</v>
      </c>
      <c r="W74">
        <v>59</v>
      </c>
      <c r="X74">
        <v>3252</v>
      </c>
      <c r="Y74">
        <v>69</v>
      </c>
      <c r="Z74">
        <v>3249</v>
      </c>
      <c r="AA74">
        <v>68</v>
      </c>
      <c r="AB74">
        <v>3252</v>
      </c>
      <c r="AC74">
        <v>72</v>
      </c>
      <c r="AD74">
        <v>3252</v>
      </c>
      <c r="AE74">
        <v>47</v>
      </c>
      <c r="AF74">
        <v>3249</v>
      </c>
    </row>
    <row r="75" spans="1:32" x14ac:dyDescent="0.25">
      <c r="A75" t="s">
        <v>72</v>
      </c>
      <c r="B75" t="s">
        <v>72</v>
      </c>
      <c r="C75">
        <v>48</v>
      </c>
      <c r="D75">
        <v>547</v>
      </c>
      <c r="E75">
        <v>63</v>
      </c>
      <c r="F75">
        <v>547</v>
      </c>
      <c r="G75">
        <v>60</v>
      </c>
      <c r="H75">
        <v>547</v>
      </c>
      <c r="I75">
        <v>65</v>
      </c>
      <c r="J75">
        <v>547</v>
      </c>
      <c r="K75">
        <v>38</v>
      </c>
      <c r="L75">
        <v>547</v>
      </c>
      <c r="M75">
        <v>66</v>
      </c>
      <c r="N75">
        <v>2133</v>
      </c>
      <c r="O75">
        <v>76</v>
      </c>
      <c r="P75">
        <v>2133</v>
      </c>
      <c r="Q75">
        <v>73</v>
      </c>
      <c r="R75">
        <v>2133</v>
      </c>
      <c r="S75">
        <v>77</v>
      </c>
      <c r="T75">
        <v>2133</v>
      </c>
      <c r="U75">
        <v>55</v>
      </c>
      <c r="V75">
        <v>2133</v>
      </c>
      <c r="W75">
        <v>62</v>
      </c>
      <c r="X75">
        <v>2680</v>
      </c>
      <c r="Y75">
        <v>73</v>
      </c>
      <c r="Z75">
        <v>2680</v>
      </c>
      <c r="AA75">
        <v>70</v>
      </c>
      <c r="AB75">
        <v>2680</v>
      </c>
      <c r="AC75">
        <v>74</v>
      </c>
      <c r="AD75">
        <v>2680</v>
      </c>
      <c r="AE75">
        <v>51</v>
      </c>
      <c r="AF75">
        <v>2680</v>
      </c>
    </row>
    <row r="76" spans="1:32" x14ac:dyDescent="0.25">
      <c r="A76" t="s">
        <v>74</v>
      </c>
      <c r="B76" t="s">
        <v>74</v>
      </c>
      <c r="C76">
        <v>52</v>
      </c>
      <c r="D76">
        <v>572</v>
      </c>
      <c r="E76">
        <v>66</v>
      </c>
      <c r="F76">
        <v>571</v>
      </c>
      <c r="G76">
        <v>63</v>
      </c>
      <c r="H76">
        <v>572</v>
      </c>
      <c r="I76">
        <v>64</v>
      </c>
      <c r="J76">
        <v>572</v>
      </c>
      <c r="K76">
        <v>41</v>
      </c>
      <c r="L76">
        <v>571</v>
      </c>
      <c r="M76">
        <v>70</v>
      </c>
      <c r="N76">
        <v>2066</v>
      </c>
      <c r="O76">
        <v>84</v>
      </c>
      <c r="P76">
        <v>2066</v>
      </c>
      <c r="Q76">
        <v>78</v>
      </c>
      <c r="R76">
        <v>2066</v>
      </c>
      <c r="S76">
        <v>81</v>
      </c>
      <c r="T76">
        <v>2066</v>
      </c>
      <c r="U76">
        <v>61</v>
      </c>
      <c r="V76">
        <v>2066</v>
      </c>
      <c r="W76">
        <v>66</v>
      </c>
      <c r="X76">
        <v>2638</v>
      </c>
      <c r="Y76">
        <v>80</v>
      </c>
      <c r="Z76">
        <v>2637</v>
      </c>
      <c r="AA76">
        <v>75</v>
      </c>
      <c r="AB76">
        <v>2638</v>
      </c>
      <c r="AC76">
        <v>77</v>
      </c>
      <c r="AD76">
        <v>2638</v>
      </c>
      <c r="AE76">
        <v>57</v>
      </c>
      <c r="AF76">
        <v>2637</v>
      </c>
    </row>
    <row r="77" spans="1:32" x14ac:dyDescent="0.25">
      <c r="A77" t="s">
        <v>79</v>
      </c>
      <c r="B77" t="s">
        <v>79</v>
      </c>
      <c r="C77">
        <v>48</v>
      </c>
      <c r="D77">
        <v>398</v>
      </c>
      <c r="E77">
        <v>56</v>
      </c>
      <c r="F77">
        <v>398</v>
      </c>
      <c r="G77">
        <v>56</v>
      </c>
      <c r="H77">
        <v>398</v>
      </c>
      <c r="I77">
        <v>56</v>
      </c>
      <c r="J77">
        <v>398</v>
      </c>
      <c r="K77">
        <v>34</v>
      </c>
      <c r="L77">
        <v>398</v>
      </c>
      <c r="M77">
        <v>72</v>
      </c>
      <c r="N77">
        <v>2767</v>
      </c>
      <c r="O77">
        <v>79</v>
      </c>
      <c r="P77">
        <v>2767</v>
      </c>
      <c r="Q77">
        <v>77</v>
      </c>
      <c r="R77">
        <v>2767</v>
      </c>
      <c r="S77">
        <v>80</v>
      </c>
      <c r="T77">
        <v>2767</v>
      </c>
      <c r="U77">
        <v>61</v>
      </c>
      <c r="V77">
        <v>2767</v>
      </c>
      <c r="W77">
        <v>69</v>
      </c>
      <c r="X77">
        <v>3165</v>
      </c>
      <c r="Y77">
        <v>76</v>
      </c>
      <c r="Z77">
        <v>3165</v>
      </c>
      <c r="AA77">
        <v>74</v>
      </c>
      <c r="AB77">
        <v>3165</v>
      </c>
      <c r="AC77">
        <v>77</v>
      </c>
      <c r="AD77">
        <v>3165</v>
      </c>
      <c r="AE77">
        <v>58</v>
      </c>
      <c r="AF77">
        <v>3165</v>
      </c>
    </row>
    <row r="78" spans="1:32" x14ac:dyDescent="0.25">
      <c r="A78" t="s">
        <v>81</v>
      </c>
      <c r="B78" t="s">
        <v>81</v>
      </c>
      <c r="C78">
        <v>57</v>
      </c>
      <c r="D78">
        <v>515</v>
      </c>
      <c r="E78">
        <v>57</v>
      </c>
      <c r="F78">
        <v>514</v>
      </c>
      <c r="G78">
        <v>55</v>
      </c>
      <c r="H78">
        <v>515</v>
      </c>
      <c r="I78">
        <v>60</v>
      </c>
      <c r="J78">
        <v>515</v>
      </c>
      <c r="K78">
        <v>38</v>
      </c>
      <c r="L78">
        <v>514</v>
      </c>
      <c r="M78">
        <v>70</v>
      </c>
      <c r="N78">
        <v>2087</v>
      </c>
      <c r="O78">
        <v>78</v>
      </c>
      <c r="P78">
        <v>2087</v>
      </c>
      <c r="Q78">
        <v>74</v>
      </c>
      <c r="R78">
        <v>2087</v>
      </c>
      <c r="S78">
        <v>78</v>
      </c>
      <c r="T78">
        <v>2087</v>
      </c>
      <c r="U78">
        <v>59</v>
      </c>
      <c r="V78">
        <v>2087</v>
      </c>
      <c r="W78">
        <v>68</v>
      </c>
      <c r="X78">
        <v>2602</v>
      </c>
      <c r="Y78">
        <v>73</v>
      </c>
      <c r="Z78">
        <v>2601</v>
      </c>
      <c r="AA78">
        <v>70</v>
      </c>
      <c r="AB78">
        <v>2602</v>
      </c>
      <c r="AC78">
        <v>74</v>
      </c>
      <c r="AD78">
        <v>2602</v>
      </c>
      <c r="AE78">
        <v>55</v>
      </c>
      <c r="AF78">
        <v>2601</v>
      </c>
    </row>
    <row r="79" spans="1:32" x14ac:dyDescent="0.25">
      <c r="A79" t="s">
        <v>83</v>
      </c>
      <c r="B79" t="s">
        <v>83</v>
      </c>
      <c r="C79">
        <v>57</v>
      </c>
      <c r="D79">
        <v>306</v>
      </c>
      <c r="E79">
        <v>61</v>
      </c>
      <c r="F79">
        <v>306</v>
      </c>
      <c r="G79">
        <v>61</v>
      </c>
      <c r="H79">
        <v>306</v>
      </c>
      <c r="I79">
        <v>66</v>
      </c>
      <c r="J79">
        <v>306</v>
      </c>
      <c r="K79">
        <v>39</v>
      </c>
      <c r="L79">
        <v>306</v>
      </c>
      <c r="M79">
        <v>79</v>
      </c>
      <c r="N79">
        <v>2395</v>
      </c>
      <c r="O79">
        <v>84</v>
      </c>
      <c r="P79">
        <v>2395</v>
      </c>
      <c r="Q79">
        <v>84</v>
      </c>
      <c r="R79">
        <v>2395</v>
      </c>
      <c r="S79">
        <v>86</v>
      </c>
      <c r="T79">
        <v>2395</v>
      </c>
      <c r="U79">
        <v>70</v>
      </c>
      <c r="V79">
        <v>2395</v>
      </c>
      <c r="W79">
        <v>77</v>
      </c>
      <c r="X79">
        <v>2701</v>
      </c>
      <c r="Y79">
        <v>81</v>
      </c>
      <c r="Z79">
        <v>2701</v>
      </c>
      <c r="AA79">
        <v>81</v>
      </c>
      <c r="AB79">
        <v>2701</v>
      </c>
      <c r="AC79">
        <v>84</v>
      </c>
      <c r="AD79">
        <v>2701</v>
      </c>
      <c r="AE79">
        <v>66</v>
      </c>
      <c r="AF79">
        <v>2701</v>
      </c>
    </row>
    <row r="80" spans="1:32" x14ac:dyDescent="0.25">
      <c r="A80" t="s">
        <v>87</v>
      </c>
      <c r="B80" t="s">
        <v>87</v>
      </c>
      <c r="C80">
        <v>51</v>
      </c>
      <c r="D80">
        <v>527</v>
      </c>
      <c r="E80">
        <v>62</v>
      </c>
      <c r="F80">
        <v>527</v>
      </c>
      <c r="G80">
        <v>58</v>
      </c>
      <c r="H80">
        <v>527</v>
      </c>
      <c r="I80">
        <v>58</v>
      </c>
      <c r="J80">
        <v>527</v>
      </c>
      <c r="K80">
        <v>35</v>
      </c>
      <c r="L80">
        <v>527</v>
      </c>
      <c r="M80">
        <v>72</v>
      </c>
      <c r="N80">
        <v>3048</v>
      </c>
      <c r="O80">
        <v>80</v>
      </c>
      <c r="P80">
        <v>3048</v>
      </c>
      <c r="Q80">
        <v>77</v>
      </c>
      <c r="R80">
        <v>3048</v>
      </c>
      <c r="S80">
        <v>78</v>
      </c>
      <c r="T80">
        <v>3048</v>
      </c>
      <c r="U80">
        <v>61</v>
      </c>
      <c r="V80">
        <v>3048</v>
      </c>
      <c r="W80">
        <v>69</v>
      </c>
      <c r="X80">
        <v>3575</v>
      </c>
      <c r="Y80">
        <v>77</v>
      </c>
      <c r="Z80">
        <v>3575</v>
      </c>
      <c r="AA80">
        <v>74</v>
      </c>
      <c r="AB80">
        <v>3575</v>
      </c>
      <c r="AC80">
        <v>75</v>
      </c>
      <c r="AD80">
        <v>3575</v>
      </c>
      <c r="AE80">
        <v>57</v>
      </c>
      <c r="AF80">
        <v>3575</v>
      </c>
    </row>
    <row r="81" spans="1:32" x14ac:dyDescent="0.25">
      <c r="A81" t="s">
        <v>62</v>
      </c>
      <c r="B81" t="s">
        <v>62</v>
      </c>
      <c r="C81">
        <v>48</v>
      </c>
      <c r="D81">
        <v>549</v>
      </c>
      <c r="E81">
        <v>56</v>
      </c>
      <c r="F81">
        <v>549</v>
      </c>
      <c r="G81">
        <v>58</v>
      </c>
      <c r="H81">
        <v>549</v>
      </c>
      <c r="I81">
        <v>58</v>
      </c>
      <c r="J81">
        <v>549</v>
      </c>
      <c r="K81">
        <v>37</v>
      </c>
      <c r="L81">
        <v>549</v>
      </c>
      <c r="M81">
        <v>68</v>
      </c>
      <c r="N81">
        <v>1232</v>
      </c>
      <c r="O81">
        <v>73</v>
      </c>
      <c r="P81">
        <v>1232</v>
      </c>
      <c r="Q81">
        <v>71</v>
      </c>
      <c r="R81">
        <v>1232</v>
      </c>
      <c r="S81">
        <v>75</v>
      </c>
      <c r="T81">
        <v>1232</v>
      </c>
      <c r="U81">
        <v>53</v>
      </c>
      <c r="V81">
        <v>1232</v>
      </c>
      <c r="W81">
        <v>62</v>
      </c>
      <c r="X81">
        <v>1781</v>
      </c>
      <c r="Y81">
        <v>68</v>
      </c>
      <c r="Z81">
        <v>1781</v>
      </c>
      <c r="AA81">
        <v>67</v>
      </c>
      <c r="AB81">
        <v>1781</v>
      </c>
      <c r="AC81">
        <v>70</v>
      </c>
      <c r="AD81">
        <v>1781</v>
      </c>
      <c r="AE81">
        <v>48</v>
      </c>
      <c r="AF81">
        <v>1781</v>
      </c>
    </row>
    <row r="82" spans="1:32" x14ac:dyDescent="0.25">
      <c r="A82" t="s">
        <v>66</v>
      </c>
      <c r="B82" t="s">
        <v>66</v>
      </c>
      <c r="C82">
        <v>49</v>
      </c>
      <c r="D82">
        <v>1295</v>
      </c>
      <c r="E82">
        <v>50</v>
      </c>
      <c r="F82">
        <v>1293</v>
      </c>
      <c r="G82">
        <v>52</v>
      </c>
      <c r="H82">
        <v>1295</v>
      </c>
      <c r="I82">
        <v>54</v>
      </c>
      <c r="J82">
        <v>1295</v>
      </c>
      <c r="K82">
        <v>30</v>
      </c>
      <c r="L82">
        <v>1293</v>
      </c>
      <c r="M82">
        <v>66</v>
      </c>
      <c r="N82">
        <v>3369</v>
      </c>
      <c r="O82">
        <v>68</v>
      </c>
      <c r="P82">
        <v>3367</v>
      </c>
      <c r="Q82">
        <v>71</v>
      </c>
      <c r="R82">
        <v>3369</v>
      </c>
      <c r="S82">
        <v>73</v>
      </c>
      <c r="T82">
        <v>3369</v>
      </c>
      <c r="U82">
        <v>52</v>
      </c>
      <c r="V82">
        <v>3367</v>
      </c>
      <c r="W82">
        <v>61</v>
      </c>
      <c r="X82">
        <v>4664</v>
      </c>
      <c r="Y82">
        <v>63</v>
      </c>
      <c r="Z82">
        <v>4660</v>
      </c>
      <c r="AA82">
        <v>65</v>
      </c>
      <c r="AB82">
        <v>4664</v>
      </c>
      <c r="AC82">
        <v>68</v>
      </c>
      <c r="AD82">
        <v>4664</v>
      </c>
      <c r="AE82">
        <v>46</v>
      </c>
      <c r="AF82">
        <v>4660</v>
      </c>
    </row>
    <row r="83" spans="1:32" x14ac:dyDescent="0.25">
      <c r="A83" t="s">
        <v>376</v>
      </c>
      <c r="B83" t="s">
        <v>376</v>
      </c>
      <c r="C83">
        <v>50</v>
      </c>
      <c r="D83">
        <v>375</v>
      </c>
      <c r="E83">
        <v>60</v>
      </c>
      <c r="F83">
        <v>375</v>
      </c>
      <c r="G83">
        <v>54</v>
      </c>
      <c r="H83">
        <v>375</v>
      </c>
      <c r="I83">
        <v>58</v>
      </c>
      <c r="J83">
        <v>375</v>
      </c>
      <c r="K83">
        <v>35</v>
      </c>
      <c r="L83">
        <v>375</v>
      </c>
      <c r="M83">
        <v>68</v>
      </c>
      <c r="N83">
        <v>1585</v>
      </c>
      <c r="O83">
        <v>76</v>
      </c>
      <c r="P83">
        <v>1585</v>
      </c>
      <c r="Q83">
        <v>75</v>
      </c>
      <c r="R83">
        <v>1585</v>
      </c>
      <c r="S83">
        <v>79</v>
      </c>
      <c r="T83">
        <v>1585</v>
      </c>
      <c r="U83">
        <v>57</v>
      </c>
      <c r="V83">
        <v>1585</v>
      </c>
      <c r="W83">
        <v>65</v>
      </c>
      <c r="X83">
        <v>1960</v>
      </c>
      <c r="Y83">
        <v>73</v>
      </c>
      <c r="Z83">
        <v>1960</v>
      </c>
      <c r="AA83">
        <v>71</v>
      </c>
      <c r="AB83">
        <v>1960</v>
      </c>
      <c r="AC83">
        <v>75</v>
      </c>
      <c r="AD83">
        <v>1960</v>
      </c>
      <c r="AE83">
        <v>53</v>
      </c>
      <c r="AF83">
        <v>1960</v>
      </c>
    </row>
    <row r="84" spans="1:32" x14ac:dyDescent="0.25">
      <c r="A84" t="s">
        <v>76</v>
      </c>
      <c r="B84" t="s">
        <v>76</v>
      </c>
      <c r="C84">
        <v>56</v>
      </c>
      <c r="D84">
        <v>426</v>
      </c>
      <c r="E84">
        <v>57</v>
      </c>
      <c r="F84">
        <v>426</v>
      </c>
      <c r="G84">
        <v>57</v>
      </c>
      <c r="H84">
        <v>426</v>
      </c>
      <c r="I84">
        <v>61</v>
      </c>
      <c r="J84">
        <v>426</v>
      </c>
      <c r="K84">
        <v>37</v>
      </c>
      <c r="L84">
        <v>426</v>
      </c>
      <c r="M84">
        <v>72</v>
      </c>
      <c r="N84">
        <v>2343</v>
      </c>
      <c r="O84">
        <v>78</v>
      </c>
      <c r="P84">
        <v>2343</v>
      </c>
      <c r="Q84">
        <v>78</v>
      </c>
      <c r="R84">
        <v>2343</v>
      </c>
      <c r="S84">
        <v>81</v>
      </c>
      <c r="T84">
        <v>2343</v>
      </c>
      <c r="U84">
        <v>59</v>
      </c>
      <c r="V84">
        <v>2343</v>
      </c>
      <c r="W84">
        <v>70</v>
      </c>
      <c r="X84">
        <v>2769</v>
      </c>
      <c r="Y84">
        <v>75</v>
      </c>
      <c r="Z84">
        <v>2769</v>
      </c>
      <c r="AA84">
        <v>74</v>
      </c>
      <c r="AB84">
        <v>2769</v>
      </c>
      <c r="AC84">
        <v>78</v>
      </c>
      <c r="AD84">
        <v>2769</v>
      </c>
      <c r="AE84">
        <v>56</v>
      </c>
      <c r="AF84">
        <v>2769</v>
      </c>
    </row>
    <row r="85" spans="1:32" x14ac:dyDescent="0.25">
      <c r="A85" t="s">
        <v>89</v>
      </c>
      <c r="B85" t="s">
        <v>89</v>
      </c>
      <c r="C85">
        <v>44</v>
      </c>
      <c r="D85">
        <v>638</v>
      </c>
      <c r="E85">
        <v>55</v>
      </c>
      <c r="F85">
        <v>638</v>
      </c>
      <c r="G85">
        <v>45</v>
      </c>
      <c r="H85">
        <v>638</v>
      </c>
      <c r="I85">
        <v>53</v>
      </c>
      <c r="J85">
        <v>638</v>
      </c>
      <c r="K85">
        <v>27</v>
      </c>
      <c r="L85">
        <v>638</v>
      </c>
      <c r="M85">
        <v>68</v>
      </c>
      <c r="N85">
        <v>2961</v>
      </c>
      <c r="O85">
        <v>76</v>
      </c>
      <c r="P85">
        <v>2961</v>
      </c>
      <c r="Q85">
        <v>69</v>
      </c>
      <c r="R85">
        <v>2961</v>
      </c>
      <c r="S85">
        <v>73</v>
      </c>
      <c r="T85">
        <v>2961</v>
      </c>
      <c r="U85">
        <v>54</v>
      </c>
      <c r="V85">
        <v>2961</v>
      </c>
      <c r="W85">
        <v>64</v>
      </c>
      <c r="X85">
        <v>3599</v>
      </c>
      <c r="Y85">
        <v>72</v>
      </c>
      <c r="Z85">
        <v>3599</v>
      </c>
      <c r="AA85">
        <v>64</v>
      </c>
      <c r="AB85">
        <v>3599</v>
      </c>
      <c r="AC85">
        <v>70</v>
      </c>
      <c r="AD85">
        <v>3599</v>
      </c>
      <c r="AE85">
        <v>49</v>
      </c>
      <c r="AF85">
        <v>3599</v>
      </c>
    </row>
    <row r="86" spans="1:32" x14ac:dyDescent="0.25">
      <c r="A86" t="s">
        <v>92</v>
      </c>
      <c r="B86" t="s">
        <v>92</v>
      </c>
      <c r="C86">
        <v>49</v>
      </c>
      <c r="D86">
        <v>528</v>
      </c>
      <c r="E86">
        <v>60</v>
      </c>
      <c r="F86">
        <v>528</v>
      </c>
      <c r="G86">
        <v>57</v>
      </c>
      <c r="H86">
        <v>528</v>
      </c>
      <c r="I86">
        <v>57</v>
      </c>
      <c r="J86">
        <v>528</v>
      </c>
      <c r="K86">
        <v>38</v>
      </c>
      <c r="L86">
        <v>528</v>
      </c>
      <c r="M86">
        <v>65</v>
      </c>
      <c r="N86">
        <v>2053</v>
      </c>
      <c r="O86">
        <v>80</v>
      </c>
      <c r="P86">
        <v>2053</v>
      </c>
      <c r="Q86">
        <v>75</v>
      </c>
      <c r="R86">
        <v>2053</v>
      </c>
      <c r="S86">
        <v>76</v>
      </c>
      <c r="T86">
        <v>2053</v>
      </c>
      <c r="U86">
        <v>57</v>
      </c>
      <c r="V86">
        <v>2053</v>
      </c>
      <c r="W86">
        <v>62</v>
      </c>
      <c r="X86">
        <v>2581</v>
      </c>
      <c r="Y86">
        <v>76</v>
      </c>
      <c r="Z86">
        <v>2581</v>
      </c>
      <c r="AA86">
        <v>72</v>
      </c>
      <c r="AB86">
        <v>2581</v>
      </c>
      <c r="AC86">
        <v>72</v>
      </c>
      <c r="AD86">
        <v>2581</v>
      </c>
      <c r="AE86">
        <v>53</v>
      </c>
      <c r="AF86">
        <v>2581</v>
      </c>
    </row>
    <row r="87" spans="1:32" x14ac:dyDescent="0.25">
      <c r="A87" t="s">
        <v>98</v>
      </c>
      <c r="B87" t="s">
        <v>98</v>
      </c>
      <c r="C87">
        <v>38</v>
      </c>
      <c r="D87">
        <v>672</v>
      </c>
      <c r="E87">
        <v>54</v>
      </c>
      <c r="F87">
        <v>672</v>
      </c>
      <c r="G87">
        <v>45</v>
      </c>
      <c r="H87">
        <v>672</v>
      </c>
      <c r="I87">
        <v>47</v>
      </c>
      <c r="J87">
        <v>672</v>
      </c>
      <c r="K87">
        <v>28</v>
      </c>
      <c r="L87">
        <v>672</v>
      </c>
      <c r="M87">
        <v>60</v>
      </c>
      <c r="N87">
        <v>2737</v>
      </c>
      <c r="O87">
        <v>78</v>
      </c>
      <c r="P87">
        <v>2737</v>
      </c>
      <c r="Q87">
        <v>68</v>
      </c>
      <c r="R87">
        <v>2737</v>
      </c>
      <c r="S87">
        <v>70</v>
      </c>
      <c r="T87">
        <v>2737</v>
      </c>
      <c r="U87">
        <v>51</v>
      </c>
      <c r="V87">
        <v>2737</v>
      </c>
      <c r="W87">
        <v>56</v>
      </c>
      <c r="X87">
        <v>3409</v>
      </c>
      <c r="Y87">
        <v>73</v>
      </c>
      <c r="Z87">
        <v>3409</v>
      </c>
      <c r="AA87">
        <v>64</v>
      </c>
      <c r="AB87">
        <v>3409</v>
      </c>
      <c r="AC87">
        <v>65</v>
      </c>
      <c r="AD87">
        <v>3409</v>
      </c>
      <c r="AE87">
        <v>46</v>
      </c>
      <c r="AF87">
        <v>3409</v>
      </c>
    </row>
    <row r="88" spans="1:32" x14ac:dyDescent="0.25">
      <c r="A88" t="s">
        <v>114</v>
      </c>
      <c r="B88" t="s">
        <v>114</v>
      </c>
      <c r="C88">
        <v>47</v>
      </c>
      <c r="D88">
        <v>532</v>
      </c>
      <c r="E88">
        <v>63</v>
      </c>
      <c r="F88">
        <v>530</v>
      </c>
      <c r="G88">
        <v>53</v>
      </c>
      <c r="H88">
        <v>530</v>
      </c>
      <c r="I88">
        <v>52</v>
      </c>
      <c r="J88">
        <v>530</v>
      </c>
      <c r="K88">
        <v>35</v>
      </c>
      <c r="L88">
        <v>530</v>
      </c>
      <c r="M88">
        <v>67</v>
      </c>
      <c r="N88">
        <v>2527</v>
      </c>
      <c r="O88">
        <v>81</v>
      </c>
      <c r="P88">
        <v>2527</v>
      </c>
      <c r="Q88">
        <v>76</v>
      </c>
      <c r="R88">
        <v>2527</v>
      </c>
      <c r="S88">
        <v>75</v>
      </c>
      <c r="T88">
        <v>2527</v>
      </c>
      <c r="U88">
        <v>58</v>
      </c>
      <c r="V88">
        <v>2527</v>
      </c>
      <c r="W88">
        <v>64</v>
      </c>
      <c r="X88">
        <v>3059</v>
      </c>
      <c r="Y88">
        <v>78</v>
      </c>
      <c r="Z88">
        <v>3057</v>
      </c>
      <c r="AA88">
        <v>72</v>
      </c>
      <c r="AB88">
        <v>3057</v>
      </c>
      <c r="AC88">
        <v>71</v>
      </c>
      <c r="AD88">
        <v>3057</v>
      </c>
      <c r="AE88">
        <v>54</v>
      </c>
      <c r="AF88">
        <v>3057</v>
      </c>
    </row>
    <row r="89" spans="1:32" x14ac:dyDescent="0.25">
      <c r="A89" t="s">
        <v>116</v>
      </c>
      <c r="B89" t="s">
        <v>116</v>
      </c>
      <c r="C89">
        <v>43</v>
      </c>
      <c r="D89">
        <v>1174</v>
      </c>
      <c r="E89">
        <v>57</v>
      </c>
      <c r="F89">
        <v>1173</v>
      </c>
      <c r="G89">
        <v>51</v>
      </c>
      <c r="H89">
        <v>1174</v>
      </c>
      <c r="I89">
        <v>52</v>
      </c>
      <c r="J89">
        <v>1174</v>
      </c>
      <c r="K89">
        <v>32</v>
      </c>
      <c r="L89">
        <v>1173</v>
      </c>
      <c r="M89">
        <v>67</v>
      </c>
      <c r="N89">
        <v>4653</v>
      </c>
      <c r="O89">
        <v>78</v>
      </c>
      <c r="P89">
        <v>4652</v>
      </c>
      <c r="Q89">
        <v>73</v>
      </c>
      <c r="R89">
        <v>4652</v>
      </c>
      <c r="S89">
        <v>75</v>
      </c>
      <c r="T89">
        <v>4653</v>
      </c>
      <c r="U89">
        <v>57</v>
      </c>
      <c r="V89">
        <v>4651</v>
      </c>
      <c r="W89">
        <v>62</v>
      </c>
      <c r="X89">
        <v>5827</v>
      </c>
      <c r="Y89">
        <v>74</v>
      </c>
      <c r="Z89">
        <v>5825</v>
      </c>
      <c r="AA89">
        <v>69</v>
      </c>
      <c r="AB89">
        <v>5826</v>
      </c>
      <c r="AC89">
        <v>70</v>
      </c>
      <c r="AD89">
        <v>5827</v>
      </c>
      <c r="AE89">
        <v>52</v>
      </c>
      <c r="AF89">
        <v>5824</v>
      </c>
    </row>
    <row r="90" spans="1:32" x14ac:dyDescent="0.25">
      <c r="A90" t="s">
        <v>25</v>
      </c>
      <c r="B90" t="s">
        <v>25</v>
      </c>
      <c r="C90">
        <v>56</v>
      </c>
      <c r="D90">
        <v>373</v>
      </c>
      <c r="E90">
        <v>68</v>
      </c>
      <c r="F90">
        <v>373</v>
      </c>
      <c r="G90">
        <v>64</v>
      </c>
      <c r="H90">
        <v>373</v>
      </c>
      <c r="I90">
        <v>61</v>
      </c>
      <c r="J90">
        <v>373</v>
      </c>
      <c r="K90">
        <v>46</v>
      </c>
      <c r="L90">
        <v>373</v>
      </c>
      <c r="M90">
        <v>75</v>
      </c>
      <c r="N90">
        <v>1603</v>
      </c>
      <c r="O90">
        <v>85</v>
      </c>
      <c r="P90">
        <v>1603</v>
      </c>
      <c r="Q90">
        <v>79</v>
      </c>
      <c r="R90">
        <v>1603</v>
      </c>
      <c r="S90">
        <v>81</v>
      </c>
      <c r="T90">
        <v>1603</v>
      </c>
      <c r="U90">
        <v>65</v>
      </c>
      <c r="V90">
        <v>1603</v>
      </c>
      <c r="W90">
        <v>72</v>
      </c>
      <c r="X90">
        <v>1976</v>
      </c>
      <c r="Y90">
        <v>82</v>
      </c>
      <c r="Z90">
        <v>1976</v>
      </c>
      <c r="AA90">
        <v>76</v>
      </c>
      <c r="AB90">
        <v>1976</v>
      </c>
      <c r="AC90">
        <v>78</v>
      </c>
      <c r="AD90">
        <v>1976</v>
      </c>
      <c r="AE90">
        <v>61</v>
      </c>
      <c r="AF90">
        <v>1976</v>
      </c>
    </row>
    <row r="91" spans="1:32" x14ac:dyDescent="0.25">
      <c r="A91" t="s">
        <v>31</v>
      </c>
      <c r="B91" t="s">
        <v>31</v>
      </c>
      <c r="C91">
        <v>54</v>
      </c>
      <c r="D91">
        <v>629</v>
      </c>
      <c r="E91">
        <v>67</v>
      </c>
      <c r="F91">
        <v>629</v>
      </c>
      <c r="G91">
        <v>59</v>
      </c>
      <c r="H91">
        <v>629</v>
      </c>
      <c r="I91">
        <v>59</v>
      </c>
      <c r="J91">
        <v>629</v>
      </c>
      <c r="K91">
        <v>41</v>
      </c>
      <c r="L91">
        <v>629</v>
      </c>
      <c r="M91">
        <v>72</v>
      </c>
      <c r="N91">
        <v>1960</v>
      </c>
      <c r="O91">
        <v>82</v>
      </c>
      <c r="P91">
        <v>1958</v>
      </c>
      <c r="Q91">
        <v>76</v>
      </c>
      <c r="R91">
        <v>1960</v>
      </c>
      <c r="S91">
        <v>77</v>
      </c>
      <c r="T91">
        <v>1960</v>
      </c>
      <c r="U91">
        <v>62</v>
      </c>
      <c r="V91">
        <v>1958</v>
      </c>
      <c r="W91">
        <v>68</v>
      </c>
      <c r="X91">
        <v>2589</v>
      </c>
      <c r="Y91">
        <v>78</v>
      </c>
      <c r="Z91">
        <v>2587</v>
      </c>
      <c r="AA91">
        <v>72</v>
      </c>
      <c r="AB91">
        <v>2589</v>
      </c>
      <c r="AC91">
        <v>73</v>
      </c>
      <c r="AD91">
        <v>2589</v>
      </c>
      <c r="AE91">
        <v>57</v>
      </c>
      <c r="AF91">
        <v>2587</v>
      </c>
    </row>
    <row r="92" spans="1:32" x14ac:dyDescent="0.25">
      <c r="A92" t="s">
        <v>33</v>
      </c>
      <c r="B92" t="s">
        <v>33</v>
      </c>
      <c r="C92">
        <v>51</v>
      </c>
      <c r="D92">
        <v>324</v>
      </c>
      <c r="E92">
        <v>59</v>
      </c>
      <c r="F92">
        <v>324</v>
      </c>
      <c r="G92">
        <v>55</v>
      </c>
      <c r="H92">
        <v>324</v>
      </c>
      <c r="I92">
        <v>54</v>
      </c>
      <c r="J92">
        <v>324</v>
      </c>
      <c r="K92">
        <v>36</v>
      </c>
      <c r="L92">
        <v>324</v>
      </c>
      <c r="M92">
        <v>73</v>
      </c>
      <c r="N92">
        <v>1917</v>
      </c>
      <c r="O92">
        <v>79</v>
      </c>
      <c r="P92">
        <v>1917</v>
      </c>
      <c r="Q92">
        <v>75</v>
      </c>
      <c r="R92">
        <v>1917</v>
      </c>
      <c r="S92">
        <v>77</v>
      </c>
      <c r="T92">
        <v>1917</v>
      </c>
      <c r="U92">
        <v>60</v>
      </c>
      <c r="V92">
        <v>1917</v>
      </c>
      <c r="W92">
        <v>70</v>
      </c>
      <c r="X92">
        <v>2241</v>
      </c>
      <c r="Y92">
        <v>76</v>
      </c>
      <c r="Z92">
        <v>2241</v>
      </c>
      <c r="AA92">
        <v>73</v>
      </c>
      <c r="AB92">
        <v>2241</v>
      </c>
      <c r="AC92">
        <v>74</v>
      </c>
      <c r="AD92">
        <v>2241</v>
      </c>
      <c r="AE92">
        <v>56</v>
      </c>
      <c r="AF92">
        <v>2241</v>
      </c>
    </row>
    <row r="93" spans="1:32" x14ac:dyDescent="0.25">
      <c r="A93" t="s">
        <v>38</v>
      </c>
      <c r="B93" t="s">
        <v>38</v>
      </c>
      <c r="C93">
        <v>52</v>
      </c>
      <c r="D93">
        <v>329</v>
      </c>
      <c r="E93">
        <v>69</v>
      </c>
      <c r="F93">
        <v>329</v>
      </c>
      <c r="G93">
        <v>64</v>
      </c>
      <c r="H93">
        <v>329</v>
      </c>
      <c r="I93">
        <v>57</v>
      </c>
      <c r="J93">
        <v>329</v>
      </c>
      <c r="K93">
        <v>42</v>
      </c>
      <c r="L93">
        <v>329</v>
      </c>
      <c r="M93">
        <v>72</v>
      </c>
      <c r="N93">
        <v>1205</v>
      </c>
      <c r="O93">
        <v>85</v>
      </c>
      <c r="P93">
        <v>1205</v>
      </c>
      <c r="Q93">
        <v>78</v>
      </c>
      <c r="R93">
        <v>1205</v>
      </c>
      <c r="S93">
        <v>79</v>
      </c>
      <c r="T93">
        <v>1205</v>
      </c>
      <c r="U93">
        <v>62</v>
      </c>
      <c r="V93">
        <v>1205</v>
      </c>
      <c r="W93">
        <v>68</v>
      </c>
      <c r="X93">
        <v>1534</v>
      </c>
      <c r="Y93">
        <v>81</v>
      </c>
      <c r="Z93">
        <v>1534</v>
      </c>
      <c r="AA93">
        <v>75</v>
      </c>
      <c r="AB93">
        <v>1534</v>
      </c>
      <c r="AC93">
        <v>75</v>
      </c>
      <c r="AD93">
        <v>1534</v>
      </c>
      <c r="AE93">
        <v>57</v>
      </c>
      <c r="AF93">
        <v>1534</v>
      </c>
    </row>
    <row r="94" spans="1:32" x14ac:dyDescent="0.25">
      <c r="A94" t="s">
        <v>42</v>
      </c>
      <c r="B94" t="s">
        <v>42</v>
      </c>
      <c r="C94">
        <v>56</v>
      </c>
      <c r="D94">
        <v>657</v>
      </c>
      <c r="E94">
        <v>69</v>
      </c>
      <c r="F94">
        <v>657</v>
      </c>
      <c r="G94">
        <v>61</v>
      </c>
      <c r="H94">
        <v>657</v>
      </c>
      <c r="I94">
        <v>58</v>
      </c>
      <c r="J94">
        <v>657</v>
      </c>
      <c r="K94">
        <v>44</v>
      </c>
      <c r="L94">
        <v>657</v>
      </c>
      <c r="M94">
        <v>75</v>
      </c>
      <c r="N94">
        <v>2320</v>
      </c>
      <c r="O94">
        <v>84</v>
      </c>
      <c r="P94">
        <v>2320</v>
      </c>
      <c r="Q94">
        <v>79</v>
      </c>
      <c r="R94">
        <v>2320</v>
      </c>
      <c r="S94">
        <v>80</v>
      </c>
      <c r="T94">
        <v>2320</v>
      </c>
      <c r="U94">
        <v>65</v>
      </c>
      <c r="V94">
        <v>2320</v>
      </c>
      <c r="W94">
        <v>71</v>
      </c>
      <c r="X94">
        <v>2977</v>
      </c>
      <c r="Y94">
        <v>80</v>
      </c>
      <c r="Z94">
        <v>2977</v>
      </c>
      <c r="AA94">
        <v>75</v>
      </c>
      <c r="AB94">
        <v>2977</v>
      </c>
      <c r="AC94">
        <v>75</v>
      </c>
      <c r="AD94">
        <v>2977</v>
      </c>
      <c r="AE94">
        <v>61</v>
      </c>
      <c r="AF94">
        <v>2977</v>
      </c>
    </row>
    <row r="95" spans="1:32" x14ac:dyDescent="0.25">
      <c r="A95" t="s">
        <v>142</v>
      </c>
      <c r="B95" t="s">
        <v>142</v>
      </c>
      <c r="C95">
        <v>48</v>
      </c>
      <c r="D95">
        <v>4067</v>
      </c>
      <c r="E95">
        <v>60</v>
      </c>
      <c r="F95">
        <v>4067</v>
      </c>
      <c r="G95">
        <v>54</v>
      </c>
      <c r="H95">
        <v>4067</v>
      </c>
      <c r="I95">
        <v>60</v>
      </c>
      <c r="J95">
        <v>4067</v>
      </c>
      <c r="K95">
        <v>36</v>
      </c>
      <c r="L95">
        <v>4067</v>
      </c>
      <c r="M95">
        <v>63</v>
      </c>
      <c r="N95">
        <v>10514</v>
      </c>
      <c r="O95">
        <v>73</v>
      </c>
      <c r="P95">
        <v>10514</v>
      </c>
      <c r="Q95">
        <v>70</v>
      </c>
      <c r="R95">
        <v>10514</v>
      </c>
      <c r="S95">
        <v>76</v>
      </c>
      <c r="T95">
        <v>10514</v>
      </c>
      <c r="U95">
        <v>52</v>
      </c>
      <c r="V95">
        <v>10514</v>
      </c>
      <c r="W95">
        <v>59</v>
      </c>
      <c r="X95">
        <v>14581</v>
      </c>
      <c r="Y95">
        <v>69</v>
      </c>
      <c r="Z95">
        <v>14581</v>
      </c>
      <c r="AA95">
        <v>66</v>
      </c>
      <c r="AB95">
        <v>14581</v>
      </c>
      <c r="AC95">
        <v>71</v>
      </c>
      <c r="AD95">
        <v>14581</v>
      </c>
      <c r="AE95">
        <v>47</v>
      </c>
      <c r="AF95">
        <v>14581</v>
      </c>
    </row>
    <row r="96" spans="1:32" x14ac:dyDescent="0.25">
      <c r="A96" t="s">
        <v>144</v>
      </c>
      <c r="B96" t="s">
        <v>144</v>
      </c>
      <c r="C96">
        <v>48</v>
      </c>
      <c r="D96">
        <v>777</v>
      </c>
      <c r="E96">
        <v>59</v>
      </c>
      <c r="F96">
        <v>777</v>
      </c>
      <c r="G96">
        <v>54</v>
      </c>
      <c r="H96">
        <v>775</v>
      </c>
      <c r="I96">
        <v>61</v>
      </c>
      <c r="J96">
        <v>777</v>
      </c>
      <c r="K96">
        <v>37</v>
      </c>
      <c r="L96">
        <v>775</v>
      </c>
      <c r="M96">
        <v>65</v>
      </c>
      <c r="N96">
        <v>3016</v>
      </c>
      <c r="O96">
        <v>75</v>
      </c>
      <c r="P96">
        <v>3016</v>
      </c>
      <c r="Q96">
        <v>71</v>
      </c>
      <c r="R96">
        <v>3016</v>
      </c>
      <c r="S96">
        <v>77</v>
      </c>
      <c r="T96">
        <v>3016</v>
      </c>
      <c r="U96">
        <v>53</v>
      </c>
      <c r="V96">
        <v>3016</v>
      </c>
      <c r="W96">
        <v>61</v>
      </c>
      <c r="X96">
        <v>3793</v>
      </c>
      <c r="Y96">
        <v>72</v>
      </c>
      <c r="Z96">
        <v>3793</v>
      </c>
      <c r="AA96">
        <v>67</v>
      </c>
      <c r="AB96">
        <v>3791</v>
      </c>
      <c r="AC96">
        <v>74</v>
      </c>
      <c r="AD96">
        <v>3793</v>
      </c>
      <c r="AE96">
        <v>49</v>
      </c>
      <c r="AF96">
        <v>3791</v>
      </c>
    </row>
    <row r="97" spans="1:32" x14ac:dyDescent="0.25">
      <c r="A97" t="s">
        <v>146</v>
      </c>
      <c r="B97" t="s">
        <v>146</v>
      </c>
      <c r="C97">
        <v>44</v>
      </c>
      <c r="D97">
        <v>637</v>
      </c>
      <c r="E97">
        <v>57</v>
      </c>
      <c r="F97">
        <v>637</v>
      </c>
      <c r="G97">
        <v>49</v>
      </c>
      <c r="H97">
        <v>637</v>
      </c>
      <c r="I97">
        <v>50</v>
      </c>
      <c r="J97">
        <v>637</v>
      </c>
      <c r="K97">
        <v>30</v>
      </c>
      <c r="L97">
        <v>637</v>
      </c>
      <c r="M97">
        <v>65</v>
      </c>
      <c r="N97">
        <v>3041</v>
      </c>
      <c r="O97">
        <v>76</v>
      </c>
      <c r="P97">
        <v>3041</v>
      </c>
      <c r="Q97">
        <v>70</v>
      </c>
      <c r="R97">
        <v>3041</v>
      </c>
      <c r="S97">
        <v>73</v>
      </c>
      <c r="T97">
        <v>3041</v>
      </c>
      <c r="U97">
        <v>53</v>
      </c>
      <c r="V97">
        <v>3041</v>
      </c>
      <c r="W97">
        <v>62</v>
      </c>
      <c r="X97">
        <v>3678</v>
      </c>
      <c r="Y97">
        <v>73</v>
      </c>
      <c r="Z97">
        <v>3678</v>
      </c>
      <c r="AA97">
        <v>66</v>
      </c>
      <c r="AB97">
        <v>3678</v>
      </c>
      <c r="AC97">
        <v>69</v>
      </c>
      <c r="AD97">
        <v>3678</v>
      </c>
      <c r="AE97">
        <v>49</v>
      </c>
      <c r="AF97">
        <v>3678</v>
      </c>
    </row>
    <row r="98" spans="1:32" x14ac:dyDescent="0.25">
      <c r="A98" t="s">
        <v>150</v>
      </c>
      <c r="B98" t="s">
        <v>150</v>
      </c>
      <c r="C98">
        <v>48</v>
      </c>
      <c r="D98">
        <v>977</v>
      </c>
      <c r="E98">
        <v>62</v>
      </c>
      <c r="F98">
        <v>977</v>
      </c>
      <c r="G98">
        <v>56</v>
      </c>
      <c r="H98">
        <v>977</v>
      </c>
      <c r="I98">
        <v>62</v>
      </c>
      <c r="J98">
        <v>977</v>
      </c>
      <c r="K98">
        <v>36</v>
      </c>
      <c r="L98">
        <v>977</v>
      </c>
      <c r="M98">
        <v>65</v>
      </c>
      <c r="N98">
        <v>3102</v>
      </c>
      <c r="O98">
        <v>77</v>
      </c>
      <c r="P98">
        <v>3101</v>
      </c>
      <c r="Q98">
        <v>75</v>
      </c>
      <c r="R98">
        <v>3101</v>
      </c>
      <c r="S98">
        <v>77</v>
      </c>
      <c r="T98">
        <v>3101</v>
      </c>
      <c r="U98">
        <v>55</v>
      </c>
      <c r="V98">
        <v>3101</v>
      </c>
      <c r="W98">
        <v>61</v>
      </c>
      <c r="X98">
        <v>4079</v>
      </c>
      <c r="Y98">
        <v>73</v>
      </c>
      <c r="Z98">
        <v>4078</v>
      </c>
      <c r="AA98">
        <v>70</v>
      </c>
      <c r="AB98">
        <v>4078</v>
      </c>
      <c r="AC98">
        <v>73</v>
      </c>
      <c r="AD98">
        <v>4078</v>
      </c>
      <c r="AE98">
        <v>51</v>
      </c>
      <c r="AF98">
        <v>4078</v>
      </c>
    </row>
    <row r="99" spans="1:32" x14ac:dyDescent="0.25">
      <c r="A99" t="s">
        <v>154</v>
      </c>
      <c r="B99" t="s">
        <v>154</v>
      </c>
      <c r="C99">
        <v>51</v>
      </c>
      <c r="D99">
        <v>354</v>
      </c>
      <c r="E99">
        <v>66</v>
      </c>
      <c r="F99">
        <v>354</v>
      </c>
      <c r="G99">
        <v>58</v>
      </c>
      <c r="H99">
        <v>354</v>
      </c>
      <c r="I99">
        <v>65</v>
      </c>
      <c r="J99">
        <v>354</v>
      </c>
      <c r="K99">
        <v>40</v>
      </c>
      <c r="L99">
        <v>354</v>
      </c>
      <c r="M99">
        <v>73</v>
      </c>
      <c r="N99">
        <v>2193</v>
      </c>
      <c r="O99">
        <v>81</v>
      </c>
      <c r="P99">
        <v>2193</v>
      </c>
      <c r="Q99">
        <v>74</v>
      </c>
      <c r="R99">
        <v>2193</v>
      </c>
      <c r="S99">
        <v>79</v>
      </c>
      <c r="T99">
        <v>2193</v>
      </c>
      <c r="U99">
        <v>61</v>
      </c>
      <c r="V99">
        <v>2193</v>
      </c>
      <c r="W99">
        <v>70</v>
      </c>
      <c r="X99">
        <v>2547</v>
      </c>
      <c r="Y99">
        <v>79</v>
      </c>
      <c r="Z99">
        <v>2547</v>
      </c>
      <c r="AA99">
        <v>72</v>
      </c>
      <c r="AB99">
        <v>2547</v>
      </c>
      <c r="AC99">
        <v>77</v>
      </c>
      <c r="AD99">
        <v>2547</v>
      </c>
      <c r="AE99">
        <v>58</v>
      </c>
      <c r="AF99">
        <v>2547</v>
      </c>
    </row>
    <row r="100" spans="1:32" x14ac:dyDescent="0.25">
      <c r="A100" t="s">
        <v>162</v>
      </c>
      <c r="B100" t="s">
        <v>162</v>
      </c>
      <c r="C100">
        <v>44</v>
      </c>
      <c r="D100">
        <v>763</v>
      </c>
      <c r="E100">
        <v>66</v>
      </c>
      <c r="F100">
        <v>763</v>
      </c>
      <c r="G100">
        <v>51</v>
      </c>
      <c r="H100">
        <v>763</v>
      </c>
      <c r="I100">
        <v>53</v>
      </c>
      <c r="J100">
        <v>763</v>
      </c>
      <c r="K100">
        <v>31</v>
      </c>
      <c r="L100">
        <v>763</v>
      </c>
      <c r="M100">
        <v>65</v>
      </c>
      <c r="N100">
        <v>2650</v>
      </c>
      <c r="O100">
        <v>80</v>
      </c>
      <c r="P100">
        <v>2649</v>
      </c>
      <c r="Q100">
        <v>72</v>
      </c>
      <c r="R100">
        <v>2650</v>
      </c>
      <c r="S100">
        <v>75</v>
      </c>
      <c r="T100">
        <v>2650</v>
      </c>
      <c r="U100">
        <v>55</v>
      </c>
      <c r="V100">
        <v>2649</v>
      </c>
      <c r="W100">
        <v>61</v>
      </c>
      <c r="X100">
        <v>3413</v>
      </c>
      <c r="Y100">
        <v>77</v>
      </c>
      <c r="Z100">
        <v>3412</v>
      </c>
      <c r="AA100">
        <v>67</v>
      </c>
      <c r="AB100">
        <v>3413</v>
      </c>
      <c r="AC100">
        <v>70</v>
      </c>
      <c r="AD100">
        <v>3413</v>
      </c>
      <c r="AE100">
        <v>50</v>
      </c>
      <c r="AF100">
        <v>3412</v>
      </c>
    </row>
    <row r="101" spans="1:32" x14ac:dyDescent="0.25">
      <c r="A101" t="s">
        <v>166</v>
      </c>
      <c r="B101" t="s">
        <v>166</v>
      </c>
      <c r="C101">
        <v>51</v>
      </c>
      <c r="D101">
        <v>699</v>
      </c>
      <c r="E101">
        <v>62</v>
      </c>
      <c r="F101">
        <v>699</v>
      </c>
      <c r="G101">
        <v>59</v>
      </c>
      <c r="H101">
        <v>699</v>
      </c>
      <c r="I101">
        <v>61</v>
      </c>
      <c r="J101">
        <v>699</v>
      </c>
      <c r="K101">
        <v>37</v>
      </c>
      <c r="L101">
        <v>699</v>
      </c>
      <c r="M101">
        <v>69</v>
      </c>
      <c r="N101">
        <v>2184</v>
      </c>
      <c r="O101">
        <v>79</v>
      </c>
      <c r="P101">
        <v>2184</v>
      </c>
      <c r="Q101">
        <v>74</v>
      </c>
      <c r="R101">
        <v>2184</v>
      </c>
      <c r="S101">
        <v>78</v>
      </c>
      <c r="T101">
        <v>2184</v>
      </c>
      <c r="U101">
        <v>58</v>
      </c>
      <c r="V101">
        <v>2184</v>
      </c>
      <c r="W101">
        <v>65</v>
      </c>
      <c r="X101">
        <v>2883</v>
      </c>
      <c r="Y101">
        <v>75</v>
      </c>
      <c r="Z101">
        <v>2883</v>
      </c>
      <c r="AA101">
        <v>70</v>
      </c>
      <c r="AB101">
        <v>2883</v>
      </c>
      <c r="AC101">
        <v>74</v>
      </c>
      <c r="AD101">
        <v>2883</v>
      </c>
      <c r="AE101">
        <v>53</v>
      </c>
      <c r="AF101">
        <v>2883</v>
      </c>
    </row>
    <row r="102" spans="1:32" x14ac:dyDescent="0.25">
      <c r="A102" t="s">
        <v>94</v>
      </c>
      <c r="B102" t="s">
        <v>94</v>
      </c>
      <c r="C102">
        <v>41</v>
      </c>
      <c r="D102">
        <v>1358</v>
      </c>
      <c r="E102">
        <v>63</v>
      </c>
      <c r="F102">
        <v>1358</v>
      </c>
      <c r="G102">
        <v>50</v>
      </c>
      <c r="H102">
        <v>1358</v>
      </c>
      <c r="I102">
        <v>55</v>
      </c>
      <c r="J102">
        <v>1358</v>
      </c>
      <c r="K102">
        <v>30</v>
      </c>
      <c r="L102">
        <v>1358</v>
      </c>
      <c r="M102">
        <v>61</v>
      </c>
      <c r="N102">
        <v>5922</v>
      </c>
      <c r="O102">
        <v>77</v>
      </c>
      <c r="P102">
        <v>5922</v>
      </c>
      <c r="Q102">
        <v>70</v>
      </c>
      <c r="R102">
        <v>5922</v>
      </c>
      <c r="S102">
        <v>72</v>
      </c>
      <c r="T102">
        <v>5921</v>
      </c>
      <c r="U102">
        <v>50</v>
      </c>
      <c r="V102">
        <v>5922</v>
      </c>
      <c r="W102">
        <v>57</v>
      </c>
      <c r="X102">
        <v>7280</v>
      </c>
      <c r="Y102">
        <v>74</v>
      </c>
      <c r="Z102">
        <v>7280</v>
      </c>
      <c r="AA102">
        <v>66</v>
      </c>
      <c r="AB102">
        <v>7280</v>
      </c>
      <c r="AC102">
        <v>69</v>
      </c>
      <c r="AD102">
        <v>7279</v>
      </c>
      <c r="AE102">
        <v>47</v>
      </c>
      <c r="AF102">
        <v>7280</v>
      </c>
    </row>
    <row r="103" spans="1:32" x14ac:dyDescent="0.25">
      <c r="A103" t="s">
        <v>96</v>
      </c>
      <c r="B103" t="s">
        <v>96</v>
      </c>
      <c r="C103">
        <v>48</v>
      </c>
      <c r="D103">
        <v>397</v>
      </c>
      <c r="E103">
        <v>38</v>
      </c>
      <c r="F103">
        <v>397</v>
      </c>
      <c r="G103">
        <v>50</v>
      </c>
      <c r="H103">
        <v>397</v>
      </c>
      <c r="I103">
        <v>53</v>
      </c>
      <c r="J103">
        <v>397</v>
      </c>
      <c r="K103">
        <v>26</v>
      </c>
      <c r="L103">
        <v>397</v>
      </c>
      <c r="M103">
        <v>68</v>
      </c>
      <c r="N103">
        <v>2245</v>
      </c>
      <c r="O103">
        <v>63</v>
      </c>
      <c r="P103">
        <v>2245</v>
      </c>
      <c r="Q103">
        <v>70</v>
      </c>
      <c r="R103">
        <v>2245</v>
      </c>
      <c r="S103">
        <v>72</v>
      </c>
      <c r="T103">
        <v>2245</v>
      </c>
      <c r="U103">
        <v>51</v>
      </c>
      <c r="V103">
        <v>2245</v>
      </c>
      <c r="W103">
        <v>65</v>
      </c>
      <c r="X103">
        <v>2642</v>
      </c>
      <c r="Y103">
        <v>59</v>
      </c>
      <c r="Z103">
        <v>2642</v>
      </c>
      <c r="AA103">
        <v>67</v>
      </c>
      <c r="AB103">
        <v>2642</v>
      </c>
      <c r="AC103">
        <v>69</v>
      </c>
      <c r="AD103">
        <v>2642</v>
      </c>
      <c r="AE103">
        <v>47</v>
      </c>
      <c r="AF103">
        <v>2642</v>
      </c>
    </row>
    <row r="104" spans="1:32" x14ac:dyDescent="0.25">
      <c r="A104" t="s">
        <v>104</v>
      </c>
      <c r="B104" t="s">
        <v>104</v>
      </c>
      <c r="C104">
        <v>44</v>
      </c>
      <c r="D104">
        <v>1079</v>
      </c>
      <c r="E104">
        <v>55</v>
      </c>
      <c r="F104">
        <v>1079</v>
      </c>
      <c r="G104">
        <v>50</v>
      </c>
      <c r="H104">
        <v>1079</v>
      </c>
      <c r="I104">
        <v>52</v>
      </c>
      <c r="J104">
        <v>1079</v>
      </c>
      <c r="K104">
        <v>32</v>
      </c>
      <c r="L104">
        <v>1079</v>
      </c>
      <c r="M104">
        <v>66</v>
      </c>
      <c r="N104">
        <v>4022</v>
      </c>
      <c r="O104">
        <v>74</v>
      </c>
      <c r="P104">
        <v>4021</v>
      </c>
      <c r="Q104">
        <v>72</v>
      </c>
      <c r="R104">
        <v>4022</v>
      </c>
      <c r="S104">
        <v>74</v>
      </c>
      <c r="T104">
        <v>4022</v>
      </c>
      <c r="U104">
        <v>53</v>
      </c>
      <c r="V104">
        <v>4021</v>
      </c>
      <c r="W104">
        <v>62</v>
      </c>
      <c r="X104">
        <v>5101</v>
      </c>
      <c r="Y104">
        <v>70</v>
      </c>
      <c r="Z104">
        <v>5100</v>
      </c>
      <c r="AA104">
        <v>67</v>
      </c>
      <c r="AB104">
        <v>5101</v>
      </c>
      <c r="AC104">
        <v>69</v>
      </c>
      <c r="AD104">
        <v>5101</v>
      </c>
      <c r="AE104">
        <v>49</v>
      </c>
      <c r="AF104">
        <v>5100</v>
      </c>
    </row>
    <row r="105" spans="1:32" x14ac:dyDescent="0.25">
      <c r="A105" t="s">
        <v>106</v>
      </c>
      <c r="B105" t="s">
        <v>106</v>
      </c>
      <c r="C105">
        <v>41</v>
      </c>
      <c r="D105">
        <v>1482</v>
      </c>
      <c r="E105">
        <v>48</v>
      </c>
      <c r="F105">
        <v>1481</v>
      </c>
      <c r="G105">
        <v>45</v>
      </c>
      <c r="H105">
        <v>1482</v>
      </c>
      <c r="I105">
        <v>49</v>
      </c>
      <c r="J105">
        <v>1482</v>
      </c>
      <c r="K105">
        <v>26</v>
      </c>
      <c r="L105">
        <v>1481</v>
      </c>
      <c r="M105">
        <v>65</v>
      </c>
      <c r="N105">
        <v>6823</v>
      </c>
      <c r="O105">
        <v>71</v>
      </c>
      <c r="P105">
        <v>6823</v>
      </c>
      <c r="Q105">
        <v>70</v>
      </c>
      <c r="R105">
        <v>6823</v>
      </c>
      <c r="S105">
        <v>74</v>
      </c>
      <c r="T105">
        <v>6823</v>
      </c>
      <c r="U105">
        <v>52</v>
      </c>
      <c r="V105">
        <v>6823</v>
      </c>
      <c r="W105">
        <v>61</v>
      </c>
      <c r="X105">
        <v>8305</v>
      </c>
      <c r="Y105">
        <v>67</v>
      </c>
      <c r="Z105">
        <v>8304</v>
      </c>
      <c r="AA105">
        <v>66</v>
      </c>
      <c r="AB105">
        <v>8305</v>
      </c>
      <c r="AC105">
        <v>70</v>
      </c>
      <c r="AD105">
        <v>8305</v>
      </c>
      <c r="AE105">
        <v>48</v>
      </c>
      <c r="AF105">
        <v>8304</v>
      </c>
    </row>
    <row r="106" spans="1:32" x14ac:dyDescent="0.25">
      <c r="A106" t="s">
        <v>118</v>
      </c>
      <c r="B106" t="s">
        <v>118</v>
      </c>
      <c r="C106">
        <v>39</v>
      </c>
      <c r="D106">
        <v>538</v>
      </c>
      <c r="E106">
        <v>55</v>
      </c>
      <c r="F106">
        <v>537</v>
      </c>
      <c r="G106">
        <v>46</v>
      </c>
      <c r="H106">
        <v>538</v>
      </c>
      <c r="I106">
        <v>49</v>
      </c>
      <c r="J106">
        <v>538</v>
      </c>
      <c r="K106">
        <v>28</v>
      </c>
      <c r="L106">
        <v>537</v>
      </c>
      <c r="M106">
        <v>64</v>
      </c>
      <c r="N106">
        <v>3066</v>
      </c>
      <c r="O106">
        <v>77</v>
      </c>
      <c r="P106">
        <v>3066</v>
      </c>
      <c r="Q106">
        <v>70</v>
      </c>
      <c r="R106">
        <v>3066</v>
      </c>
      <c r="S106">
        <v>72</v>
      </c>
      <c r="T106">
        <v>3066</v>
      </c>
      <c r="U106">
        <v>54</v>
      </c>
      <c r="V106">
        <v>3066</v>
      </c>
      <c r="W106">
        <v>61</v>
      </c>
      <c r="X106">
        <v>3604</v>
      </c>
      <c r="Y106">
        <v>74</v>
      </c>
      <c r="Z106">
        <v>3603</v>
      </c>
      <c r="AA106">
        <v>67</v>
      </c>
      <c r="AB106">
        <v>3604</v>
      </c>
      <c r="AC106">
        <v>69</v>
      </c>
      <c r="AD106">
        <v>3604</v>
      </c>
      <c r="AE106">
        <v>50</v>
      </c>
      <c r="AF106">
        <v>3603</v>
      </c>
    </row>
    <row r="107" spans="1:32" x14ac:dyDescent="0.25">
      <c r="A107" t="s">
        <v>435</v>
      </c>
      <c r="B107" t="s">
        <v>435</v>
      </c>
      <c r="C107" t="s">
        <v>543</v>
      </c>
      <c r="D107">
        <v>7</v>
      </c>
      <c r="E107" t="s">
        <v>543</v>
      </c>
      <c r="F107">
        <v>7</v>
      </c>
      <c r="G107">
        <v>100</v>
      </c>
      <c r="H107">
        <v>7</v>
      </c>
      <c r="I107">
        <v>100</v>
      </c>
      <c r="J107">
        <v>7</v>
      </c>
      <c r="K107" t="s">
        <v>543</v>
      </c>
      <c r="L107">
        <v>7</v>
      </c>
      <c r="M107" t="s">
        <v>543</v>
      </c>
      <c r="N107">
        <v>21</v>
      </c>
      <c r="O107">
        <v>100</v>
      </c>
      <c r="P107">
        <v>21</v>
      </c>
      <c r="Q107">
        <v>100</v>
      </c>
      <c r="R107">
        <v>21</v>
      </c>
      <c r="S107" t="s">
        <v>543</v>
      </c>
      <c r="T107">
        <v>21</v>
      </c>
      <c r="U107" t="s">
        <v>543</v>
      </c>
      <c r="V107">
        <v>21</v>
      </c>
      <c r="W107" t="s">
        <v>543</v>
      </c>
      <c r="X107">
        <v>28</v>
      </c>
      <c r="Y107" t="s">
        <v>543</v>
      </c>
      <c r="Z107">
        <v>28</v>
      </c>
      <c r="AA107">
        <v>100</v>
      </c>
      <c r="AB107">
        <v>28</v>
      </c>
      <c r="AC107" t="s">
        <v>543</v>
      </c>
      <c r="AD107">
        <v>28</v>
      </c>
      <c r="AE107">
        <v>89</v>
      </c>
      <c r="AF107">
        <v>28</v>
      </c>
    </row>
    <row r="108" spans="1:32" x14ac:dyDescent="0.25">
      <c r="A108" t="s">
        <v>224</v>
      </c>
      <c r="B108" t="s">
        <v>224</v>
      </c>
      <c r="C108">
        <v>55</v>
      </c>
      <c r="D108">
        <v>674</v>
      </c>
      <c r="E108">
        <v>70</v>
      </c>
      <c r="F108">
        <v>674</v>
      </c>
      <c r="G108">
        <v>63</v>
      </c>
      <c r="H108">
        <v>674</v>
      </c>
      <c r="I108">
        <v>65</v>
      </c>
      <c r="J108">
        <v>674</v>
      </c>
      <c r="K108">
        <v>46</v>
      </c>
      <c r="L108">
        <v>674</v>
      </c>
      <c r="M108">
        <v>68</v>
      </c>
      <c r="N108">
        <v>2372</v>
      </c>
      <c r="O108">
        <v>82</v>
      </c>
      <c r="P108">
        <v>2372</v>
      </c>
      <c r="Q108">
        <v>81</v>
      </c>
      <c r="R108">
        <v>2372</v>
      </c>
      <c r="S108">
        <v>82</v>
      </c>
      <c r="T108">
        <v>2372</v>
      </c>
      <c r="U108">
        <v>62</v>
      </c>
      <c r="V108">
        <v>2372</v>
      </c>
      <c r="W108">
        <v>65</v>
      </c>
      <c r="X108">
        <v>3046</v>
      </c>
      <c r="Y108">
        <v>80</v>
      </c>
      <c r="Z108">
        <v>3046</v>
      </c>
      <c r="AA108">
        <v>77</v>
      </c>
      <c r="AB108">
        <v>3046</v>
      </c>
      <c r="AC108">
        <v>78</v>
      </c>
      <c r="AD108">
        <v>3046</v>
      </c>
      <c r="AE108">
        <v>58</v>
      </c>
      <c r="AF108">
        <v>3046</v>
      </c>
    </row>
    <row r="109" spans="1:32" x14ac:dyDescent="0.25">
      <c r="A109" t="s">
        <v>226</v>
      </c>
      <c r="B109" t="s">
        <v>226</v>
      </c>
      <c r="C109">
        <v>61</v>
      </c>
      <c r="D109">
        <v>678</v>
      </c>
      <c r="E109">
        <v>65</v>
      </c>
      <c r="F109">
        <v>679</v>
      </c>
      <c r="G109">
        <v>68</v>
      </c>
      <c r="H109">
        <v>679</v>
      </c>
      <c r="I109">
        <v>71</v>
      </c>
      <c r="J109">
        <v>679</v>
      </c>
      <c r="K109">
        <v>46</v>
      </c>
      <c r="L109">
        <v>678</v>
      </c>
      <c r="M109">
        <v>75</v>
      </c>
      <c r="N109">
        <v>3052</v>
      </c>
      <c r="O109">
        <v>75</v>
      </c>
      <c r="P109">
        <v>3052</v>
      </c>
      <c r="Q109">
        <v>80</v>
      </c>
      <c r="R109">
        <v>3053</v>
      </c>
      <c r="S109">
        <v>82</v>
      </c>
      <c r="T109">
        <v>3053</v>
      </c>
      <c r="U109">
        <v>62</v>
      </c>
      <c r="V109">
        <v>3051</v>
      </c>
      <c r="W109">
        <v>73</v>
      </c>
      <c r="X109">
        <v>3730</v>
      </c>
      <c r="Y109">
        <v>73</v>
      </c>
      <c r="Z109">
        <v>3731</v>
      </c>
      <c r="AA109">
        <v>77</v>
      </c>
      <c r="AB109">
        <v>3732</v>
      </c>
      <c r="AC109">
        <v>80</v>
      </c>
      <c r="AD109">
        <v>3732</v>
      </c>
      <c r="AE109">
        <v>59</v>
      </c>
      <c r="AF109">
        <v>3729</v>
      </c>
    </row>
    <row r="110" spans="1:32" x14ac:dyDescent="0.25">
      <c r="A110" t="s">
        <v>228</v>
      </c>
      <c r="B110" t="s">
        <v>228</v>
      </c>
      <c r="C110">
        <v>51</v>
      </c>
      <c r="D110">
        <v>353</v>
      </c>
      <c r="E110">
        <v>64</v>
      </c>
      <c r="F110">
        <v>353</v>
      </c>
      <c r="G110">
        <v>58</v>
      </c>
      <c r="H110">
        <v>353</v>
      </c>
      <c r="I110">
        <v>59</v>
      </c>
      <c r="J110">
        <v>353</v>
      </c>
      <c r="K110">
        <v>37</v>
      </c>
      <c r="L110">
        <v>353</v>
      </c>
      <c r="M110">
        <v>73</v>
      </c>
      <c r="N110">
        <v>2619</v>
      </c>
      <c r="O110">
        <v>82</v>
      </c>
      <c r="P110">
        <v>2619</v>
      </c>
      <c r="Q110">
        <v>78</v>
      </c>
      <c r="R110">
        <v>2619</v>
      </c>
      <c r="S110">
        <v>80</v>
      </c>
      <c r="T110">
        <v>2619</v>
      </c>
      <c r="U110">
        <v>62</v>
      </c>
      <c r="V110">
        <v>2619</v>
      </c>
      <c r="W110">
        <v>70</v>
      </c>
      <c r="X110">
        <v>2972</v>
      </c>
      <c r="Y110">
        <v>80</v>
      </c>
      <c r="Z110">
        <v>2972</v>
      </c>
      <c r="AA110">
        <v>75</v>
      </c>
      <c r="AB110">
        <v>2972</v>
      </c>
      <c r="AC110">
        <v>78</v>
      </c>
      <c r="AD110">
        <v>2972</v>
      </c>
      <c r="AE110">
        <v>59</v>
      </c>
      <c r="AF110">
        <v>2972</v>
      </c>
    </row>
    <row r="111" spans="1:32" x14ac:dyDescent="0.25">
      <c r="A111" t="s">
        <v>230</v>
      </c>
      <c r="B111" t="s">
        <v>230</v>
      </c>
      <c r="C111">
        <v>53</v>
      </c>
      <c r="D111">
        <v>559</v>
      </c>
      <c r="E111">
        <v>64</v>
      </c>
      <c r="F111">
        <v>559</v>
      </c>
      <c r="G111">
        <v>64</v>
      </c>
      <c r="H111">
        <v>558</v>
      </c>
      <c r="I111">
        <v>67</v>
      </c>
      <c r="J111">
        <v>559</v>
      </c>
      <c r="K111">
        <v>41</v>
      </c>
      <c r="L111">
        <v>558</v>
      </c>
      <c r="M111">
        <v>66</v>
      </c>
      <c r="N111">
        <v>2875</v>
      </c>
      <c r="O111">
        <v>76</v>
      </c>
      <c r="P111">
        <v>2874</v>
      </c>
      <c r="Q111">
        <v>78</v>
      </c>
      <c r="R111">
        <v>2875</v>
      </c>
      <c r="S111">
        <v>78</v>
      </c>
      <c r="T111">
        <v>2875</v>
      </c>
      <c r="U111">
        <v>57</v>
      </c>
      <c r="V111">
        <v>2874</v>
      </c>
      <c r="W111">
        <v>64</v>
      </c>
      <c r="X111">
        <v>3434</v>
      </c>
      <c r="Y111">
        <v>74</v>
      </c>
      <c r="Z111">
        <v>3433</v>
      </c>
      <c r="AA111">
        <v>75</v>
      </c>
      <c r="AB111">
        <v>3433</v>
      </c>
      <c r="AC111">
        <v>77</v>
      </c>
      <c r="AD111">
        <v>3434</v>
      </c>
      <c r="AE111">
        <v>55</v>
      </c>
      <c r="AF111">
        <v>3432</v>
      </c>
    </row>
    <row r="112" spans="1:32" x14ac:dyDescent="0.25">
      <c r="A112" t="s">
        <v>232</v>
      </c>
      <c r="B112" t="s">
        <v>232</v>
      </c>
      <c r="C112">
        <v>63</v>
      </c>
      <c r="D112">
        <v>359</v>
      </c>
      <c r="E112">
        <v>66</v>
      </c>
      <c r="F112">
        <v>359</v>
      </c>
      <c r="G112">
        <v>62</v>
      </c>
      <c r="H112">
        <v>359</v>
      </c>
      <c r="I112">
        <v>67</v>
      </c>
      <c r="J112">
        <v>359</v>
      </c>
      <c r="K112">
        <v>46</v>
      </c>
      <c r="L112">
        <v>359</v>
      </c>
      <c r="M112">
        <v>81</v>
      </c>
      <c r="N112">
        <v>3043</v>
      </c>
      <c r="O112">
        <v>83</v>
      </c>
      <c r="P112">
        <v>3043</v>
      </c>
      <c r="Q112">
        <v>83</v>
      </c>
      <c r="R112">
        <v>3043</v>
      </c>
      <c r="S112">
        <v>83</v>
      </c>
      <c r="T112">
        <v>3043</v>
      </c>
      <c r="U112">
        <v>69</v>
      </c>
      <c r="V112">
        <v>3043</v>
      </c>
      <c r="W112">
        <v>79</v>
      </c>
      <c r="X112">
        <v>3402</v>
      </c>
      <c r="Y112">
        <v>81</v>
      </c>
      <c r="Z112">
        <v>3402</v>
      </c>
      <c r="AA112">
        <v>81</v>
      </c>
      <c r="AB112">
        <v>3402</v>
      </c>
      <c r="AC112">
        <v>81</v>
      </c>
      <c r="AD112">
        <v>3402</v>
      </c>
      <c r="AE112">
        <v>67</v>
      </c>
      <c r="AF112">
        <v>3402</v>
      </c>
    </row>
    <row r="113" spans="1:32" x14ac:dyDescent="0.25">
      <c r="A113" t="s">
        <v>195</v>
      </c>
      <c r="B113" t="s">
        <v>195</v>
      </c>
      <c r="C113">
        <v>61</v>
      </c>
      <c r="D113">
        <v>432</v>
      </c>
      <c r="E113">
        <v>66</v>
      </c>
      <c r="F113">
        <v>432</v>
      </c>
      <c r="G113">
        <v>68</v>
      </c>
      <c r="H113">
        <v>432</v>
      </c>
      <c r="I113">
        <v>67</v>
      </c>
      <c r="J113">
        <v>432</v>
      </c>
      <c r="K113">
        <v>49</v>
      </c>
      <c r="L113">
        <v>432</v>
      </c>
      <c r="M113">
        <v>76</v>
      </c>
      <c r="N113">
        <v>1077</v>
      </c>
      <c r="O113">
        <v>79</v>
      </c>
      <c r="P113">
        <v>1077</v>
      </c>
      <c r="Q113">
        <v>83</v>
      </c>
      <c r="R113">
        <v>1077</v>
      </c>
      <c r="S113">
        <v>84</v>
      </c>
      <c r="T113">
        <v>1077</v>
      </c>
      <c r="U113">
        <v>66</v>
      </c>
      <c r="V113">
        <v>1077</v>
      </c>
      <c r="W113">
        <v>72</v>
      </c>
      <c r="X113">
        <v>1509</v>
      </c>
      <c r="Y113">
        <v>76</v>
      </c>
      <c r="Z113">
        <v>1509</v>
      </c>
      <c r="AA113">
        <v>79</v>
      </c>
      <c r="AB113">
        <v>1509</v>
      </c>
      <c r="AC113">
        <v>79</v>
      </c>
      <c r="AD113">
        <v>1509</v>
      </c>
      <c r="AE113">
        <v>61</v>
      </c>
      <c r="AF113">
        <v>1509</v>
      </c>
    </row>
    <row r="114" spans="1:32" x14ac:dyDescent="0.25">
      <c r="A114" t="s">
        <v>234</v>
      </c>
      <c r="B114" t="s">
        <v>234</v>
      </c>
      <c r="C114">
        <v>54</v>
      </c>
      <c r="D114">
        <v>921</v>
      </c>
      <c r="E114">
        <v>67</v>
      </c>
      <c r="F114">
        <v>920</v>
      </c>
      <c r="G114">
        <v>57</v>
      </c>
      <c r="H114">
        <v>921</v>
      </c>
      <c r="I114">
        <v>61</v>
      </c>
      <c r="J114">
        <v>921</v>
      </c>
      <c r="K114">
        <v>39</v>
      </c>
      <c r="L114">
        <v>920</v>
      </c>
      <c r="M114">
        <v>69</v>
      </c>
      <c r="N114">
        <v>3240</v>
      </c>
      <c r="O114">
        <v>81</v>
      </c>
      <c r="P114">
        <v>3240</v>
      </c>
      <c r="Q114">
        <v>74</v>
      </c>
      <c r="R114">
        <v>3240</v>
      </c>
      <c r="S114">
        <v>79</v>
      </c>
      <c r="T114">
        <v>3240</v>
      </c>
      <c r="U114">
        <v>60</v>
      </c>
      <c r="V114">
        <v>3240</v>
      </c>
      <c r="W114">
        <v>66</v>
      </c>
      <c r="X114">
        <v>4161</v>
      </c>
      <c r="Y114">
        <v>78</v>
      </c>
      <c r="Z114">
        <v>4160</v>
      </c>
      <c r="AA114">
        <v>70</v>
      </c>
      <c r="AB114">
        <v>4161</v>
      </c>
      <c r="AC114">
        <v>75</v>
      </c>
      <c r="AD114">
        <v>4161</v>
      </c>
      <c r="AE114">
        <v>55</v>
      </c>
      <c r="AF114">
        <v>4160</v>
      </c>
    </row>
    <row r="115" spans="1:32" x14ac:dyDescent="0.25">
      <c r="A115" t="s">
        <v>236</v>
      </c>
      <c r="B115" t="s">
        <v>236</v>
      </c>
      <c r="C115">
        <v>53</v>
      </c>
      <c r="D115">
        <v>643</v>
      </c>
      <c r="E115">
        <v>63</v>
      </c>
      <c r="F115">
        <v>643</v>
      </c>
      <c r="G115">
        <v>61</v>
      </c>
      <c r="H115">
        <v>643</v>
      </c>
      <c r="I115">
        <v>68</v>
      </c>
      <c r="J115">
        <v>643</v>
      </c>
      <c r="K115">
        <v>40</v>
      </c>
      <c r="L115">
        <v>643</v>
      </c>
      <c r="M115">
        <v>68</v>
      </c>
      <c r="N115">
        <v>3206</v>
      </c>
      <c r="O115">
        <v>76</v>
      </c>
      <c r="P115">
        <v>3206</v>
      </c>
      <c r="Q115">
        <v>78</v>
      </c>
      <c r="R115">
        <v>3206</v>
      </c>
      <c r="S115">
        <v>80</v>
      </c>
      <c r="T115">
        <v>3206</v>
      </c>
      <c r="U115">
        <v>57</v>
      </c>
      <c r="V115">
        <v>3206</v>
      </c>
      <c r="W115">
        <v>65</v>
      </c>
      <c r="X115">
        <v>3849</v>
      </c>
      <c r="Y115">
        <v>74</v>
      </c>
      <c r="Z115">
        <v>3849</v>
      </c>
      <c r="AA115">
        <v>75</v>
      </c>
      <c r="AB115">
        <v>3849</v>
      </c>
      <c r="AC115">
        <v>78</v>
      </c>
      <c r="AD115">
        <v>3849</v>
      </c>
      <c r="AE115">
        <v>54</v>
      </c>
      <c r="AF115">
        <v>3849</v>
      </c>
    </row>
    <row r="116" spans="1:32" x14ac:dyDescent="0.25">
      <c r="A116" t="s">
        <v>238</v>
      </c>
      <c r="B116" t="s">
        <v>238</v>
      </c>
      <c r="C116">
        <v>47</v>
      </c>
      <c r="D116">
        <v>786</v>
      </c>
      <c r="E116">
        <v>64</v>
      </c>
      <c r="F116">
        <v>786</v>
      </c>
      <c r="G116">
        <v>57</v>
      </c>
      <c r="H116">
        <v>786</v>
      </c>
      <c r="I116">
        <v>63</v>
      </c>
      <c r="J116">
        <v>786</v>
      </c>
      <c r="K116">
        <v>36</v>
      </c>
      <c r="L116">
        <v>786</v>
      </c>
      <c r="M116">
        <v>65</v>
      </c>
      <c r="N116">
        <v>3306</v>
      </c>
      <c r="O116">
        <v>80</v>
      </c>
      <c r="P116">
        <v>3305</v>
      </c>
      <c r="Q116">
        <v>75</v>
      </c>
      <c r="R116">
        <v>3306</v>
      </c>
      <c r="S116">
        <v>78</v>
      </c>
      <c r="T116">
        <v>3306</v>
      </c>
      <c r="U116">
        <v>56</v>
      </c>
      <c r="V116">
        <v>3305</v>
      </c>
      <c r="W116">
        <v>61</v>
      </c>
      <c r="X116">
        <v>4092</v>
      </c>
      <c r="Y116">
        <v>77</v>
      </c>
      <c r="Z116">
        <v>4091</v>
      </c>
      <c r="AA116">
        <v>72</v>
      </c>
      <c r="AB116">
        <v>4092</v>
      </c>
      <c r="AC116">
        <v>75</v>
      </c>
      <c r="AD116">
        <v>4092</v>
      </c>
      <c r="AE116">
        <v>52</v>
      </c>
      <c r="AF116">
        <v>4091</v>
      </c>
    </row>
    <row r="117" spans="1:32" x14ac:dyDescent="0.25">
      <c r="A117" t="s">
        <v>240</v>
      </c>
      <c r="B117" t="s">
        <v>240</v>
      </c>
      <c r="C117">
        <v>60</v>
      </c>
      <c r="D117">
        <v>628</v>
      </c>
      <c r="E117">
        <v>73</v>
      </c>
      <c r="F117">
        <v>627</v>
      </c>
      <c r="G117">
        <v>66</v>
      </c>
      <c r="H117">
        <v>628</v>
      </c>
      <c r="I117">
        <v>63</v>
      </c>
      <c r="J117">
        <v>628</v>
      </c>
      <c r="K117">
        <v>48</v>
      </c>
      <c r="L117">
        <v>627</v>
      </c>
      <c r="M117">
        <v>77</v>
      </c>
      <c r="N117">
        <v>2303</v>
      </c>
      <c r="O117">
        <v>86</v>
      </c>
      <c r="P117">
        <v>2303</v>
      </c>
      <c r="Q117">
        <v>81</v>
      </c>
      <c r="R117">
        <v>2303</v>
      </c>
      <c r="S117">
        <v>82</v>
      </c>
      <c r="T117">
        <v>2303</v>
      </c>
      <c r="U117">
        <v>68</v>
      </c>
      <c r="V117">
        <v>2303</v>
      </c>
      <c r="W117">
        <v>73</v>
      </c>
      <c r="X117">
        <v>2931</v>
      </c>
      <c r="Y117">
        <v>83</v>
      </c>
      <c r="Z117">
        <v>2930</v>
      </c>
      <c r="AA117">
        <v>78</v>
      </c>
      <c r="AB117">
        <v>2931</v>
      </c>
      <c r="AC117">
        <v>78</v>
      </c>
      <c r="AD117">
        <v>2931</v>
      </c>
      <c r="AE117">
        <v>64</v>
      </c>
      <c r="AF117">
        <v>2930</v>
      </c>
    </row>
    <row r="118" spans="1:32" x14ac:dyDescent="0.25">
      <c r="A118" t="s">
        <v>198</v>
      </c>
      <c r="B118" t="s">
        <v>198</v>
      </c>
      <c r="C118">
        <v>63</v>
      </c>
      <c r="D118">
        <v>785</v>
      </c>
      <c r="E118">
        <v>78</v>
      </c>
      <c r="F118">
        <v>785</v>
      </c>
      <c r="G118">
        <v>70</v>
      </c>
      <c r="H118">
        <v>785</v>
      </c>
      <c r="I118">
        <v>70</v>
      </c>
      <c r="J118">
        <v>785</v>
      </c>
      <c r="K118">
        <v>54</v>
      </c>
      <c r="L118">
        <v>785</v>
      </c>
      <c r="M118">
        <v>75</v>
      </c>
      <c r="N118">
        <v>1644</v>
      </c>
      <c r="O118">
        <v>89</v>
      </c>
      <c r="P118">
        <v>1644</v>
      </c>
      <c r="Q118">
        <v>82</v>
      </c>
      <c r="R118">
        <v>1644</v>
      </c>
      <c r="S118">
        <v>81</v>
      </c>
      <c r="T118">
        <v>1644</v>
      </c>
      <c r="U118">
        <v>68</v>
      </c>
      <c r="V118">
        <v>1644</v>
      </c>
      <c r="W118">
        <v>71</v>
      </c>
      <c r="X118">
        <v>2429</v>
      </c>
      <c r="Y118">
        <v>85</v>
      </c>
      <c r="Z118">
        <v>2429</v>
      </c>
      <c r="AA118">
        <v>78</v>
      </c>
      <c r="AB118">
        <v>2429</v>
      </c>
      <c r="AC118">
        <v>77</v>
      </c>
      <c r="AD118">
        <v>2429</v>
      </c>
      <c r="AE118">
        <v>64</v>
      </c>
      <c r="AF118">
        <v>2429</v>
      </c>
    </row>
    <row r="119" spans="1:32" x14ac:dyDescent="0.25">
      <c r="A119" t="s">
        <v>200</v>
      </c>
      <c r="B119" t="s">
        <v>200</v>
      </c>
      <c r="C119">
        <v>61</v>
      </c>
      <c r="D119">
        <v>326</v>
      </c>
      <c r="E119">
        <v>67</v>
      </c>
      <c r="F119">
        <v>326</v>
      </c>
      <c r="G119">
        <v>67</v>
      </c>
      <c r="H119">
        <v>326</v>
      </c>
      <c r="I119">
        <v>71</v>
      </c>
      <c r="J119">
        <v>326</v>
      </c>
      <c r="K119">
        <v>47</v>
      </c>
      <c r="L119">
        <v>326</v>
      </c>
      <c r="M119">
        <v>78</v>
      </c>
      <c r="N119">
        <v>944</v>
      </c>
      <c r="O119">
        <v>81</v>
      </c>
      <c r="P119">
        <v>944</v>
      </c>
      <c r="Q119">
        <v>83</v>
      </c>
      <c r="R119">
        <v>944</v>
      </c>
      <c r="S119">
        <v>86</v>
      </c>
      <c r="T119">
        <v>944</v>
      </c>
      <c r="U119">
        <v>66</v>
      </c>
      <c r="V119">
        <v>944</v>
      </c>
      <c r="W119">
        <v>74</v>
      </c>
      <c r="X119">
        <v>1270</v>
      </c>
      <c r="Y119">
        <v>78</v>
      </c>
      <c r="Z119">
        <v>1270</v>
      </c>
      <c r="AA119">
        <v>79</v>
      </c>
      <c r="AB119">
        <v>1270</v>
      </c>
      <c r="AC119">
        <v>82</v>
      </c>
      <c r="AD119">
        <v>1270</v>
      </c>
      <c r="AE119">
        <v>61</v>
      </c>
      <c r="AF119">
        <v>1270</v>
      </c>
    </row>
    <row r="120" spans="1:32" x14ac:dyDescent="0.25">
      <c r="A120" t="s">
        <v>202</v>
      </c>
      <c r="B120" t="s">
        <v>202</v>
      </c>
      <c r="C120">
        <v>48</v>
      </c>
      <c r="D120">
        <v>576</v>
      </c>
      <c r="E120">
        <v>72</v>
      </c>
      <c r="F120">
        <v>576</v>
      </c>
      <c r="G120">
        <v>62</v>
      </c>
      <c r="H120">
        <v>576</v>
      </c>
      <c r="I120">
        <v>62</v>
      </c>
      <c r="J120">
        <v>576</v>
      </c>
      <c r="K120">
        <v>40</v>
      </c>
      <c r="L120">
        <v>576</v>
      </c>
      <c r="M120">
        <v>68</v>
      </c>
      <c r="N120">
        <v>2276</v>
      </c>
      <c r="O120">
        <v>84</v>
      </c>
      <c r="P120">
        <v>2276</v>
      </c>
      <c r="Q120">
        <v>77</v>
      </c>
      <c r="R120">
        <v>2276</v>
      </c>
      <c r="S120">
        <v>79</v>
      </c>
      <c r="T120">
        <v>2276</v>
      </c>
      <c r="U120">
        <v>60</v>
      </c>
      <c r="V120">
        <v>2276</v>
      </c>
      <c r="W120">
        <v>64</v>
      </c>
      <c r="X120">
        <v>2852</v>
      </c>
      <c r="Y120">
        <v>82</v>
      </c>
      <c r="Z120">
        <v>2852</v>
      </c>
      <c r="AA120">
        <v>74</v>
      </c>
      <c r="AB120">
        <v>2852</v>
      </c>
      <c r="AC120">
        <v>76</v>
      </c>
      <c r="AD120">
        <v>2852</v>
      </c>
      <c r="AE120">
        <v>56</v>
      </c>
      <c r="AF120">
        <v>2852</v>
      </c>
    </row>
    <row r="121" spans="1:32" x14ac:dyDescent="0.25">
      <c r="A121" t="s">
        <v>242</v>
      </c>
      <c r="B121" t="s">
        <v>242</v>
      </c>
      <c r="C121">
        <v>56</v>
      </c>
      <c r="D121">
        <v>307</v>
      </c>
      <c r="E121">
        <v>62</v>
      </c>
      <c r="F121">
        <v>307</v>
      </c>
      <c r="G121">
        <v>63</v>
      </c>
      <c r="H121">
        <v>307</v>
      </c>
      <c r="I121">
        <v>67</v>
      </c>
      <c r="J121">
        <v>307</v>
      </c>
      <c r="K121">
        <v>44</v>
      </c>
      <c r="L121">
        <v>307</v>
      </c>
      <c r="M121">
        <v>74</v>
      </c>
      <c r="N121">
        <v>2361</v>
      </c>
      <c r="O121">
        <v>79</v>
      </c>
      <c r="P121">
        <v>2361</v>
      </c>
      <c r="Q121">
        <v>81</v>
      </c>
      <c r="R121">
        <v>2361</v>
      </c>
      <c r="S121">
        <v>84</v>
      </c>
      <c r="T121">
        <v>2361</v>
      </c>
      <c r="U121">
        <v>64</v>
      </c>
      <c r="V121">
        <v>2361</v>
      </c>
      <c r="W121">
        <v>72</v>
      </c>
      <c r="X121">
        <v>2668</v>
      </c>
      <c r="Y121">
        <v>77</v>
      </c>
      <c r="Z121">
        <v>2668</v>
      </c>
      <c r="AA121">
        <v>79</v>
      </c>
      <c r="AB121">
        <v>2668</v>
      </c>
      <c r="AC121">
        <v>82</v>
      </c>
      <c r="AD121">
        <v>2668</v>
      </c>
      <c r="AE121">
        <v>62</v>
      </c>
      <c r="AF121">
        <v>2668</v>
      </c>
    </row>
    <row r="122" spans="1:32" x14ac:dyDescent="0.25">
      <c r="A122" t="s">
        <v>244</v>
      </c>
      <c r="B122" t="s">
        <v>244</v>
      </c>
      <c r="C122">
        <v>62</v>
      </c>
      <c r="D122">
        <v>355</v>
      </c>
      <c r="E122">
        <v>73</v>
      </c>
      <c r="F122">
        <v>355</v>
      </c>
      <c r="G122">
        <v>66</v>
      </c>
      <c r="H122">
        <v>355</v>
      </c>
      <c r="I122">
        <v>69</v>
      </c>
      <c r="J122">
        <v>355</v>
      </c>
      <c r="K122">
        <v>48</v>
      </c>
      <c r="L122">
        <v>355</v>
      </c>
      <c r="M122">
        <v>74</v>
      </c>
      <c r="N122">
        <v>2501</v>
      </c>
      <c r="O122">
        <v>86</v>
      </c>
      <c r="P122">
        <v>2502</v>
      </c>
      <c r="Q122">
        <v>78</v>
      </c>
      <c r="R122">
        <v>2502</v>
      </c>
      <c r="S122">
        <v>81</v>
      </c>
      <c r="T122">
        <v>2501</v>
      </c>
      <c r="U122">
        <v>65</v>
      </c>
      <c r="V122">
        <v>2501</v>
      </c>
      <c r="W122">
        <v>73</v>
      </c>
      <c r="X122">
        <v>2856</v>
      </c>
      <c r="Y122">
        <v>84</v>
      </c>
      <c r="Z122">
        <v>2857</v>
      </c>
      <c r="AA122">
        <v>77</v>
      </c>
      <c r="AB122">
        <v>2857</v>
      </c>
      <c r="AC122">
        <v>80</v>
      </c>
      <c r="AD122">
        <v>2856</v>
      </c>
      <c r="AE122">
        <v>63</v>
      </c>
      <c r="AF122">
        <v>2856</v>
      </c>
    </row>
    <row r="123" spans="1:32" x14ac:dyDescent="0.25">
      <c r="A123" t="s">
        <v>246</v>
      </c>
      <c r="B123" t="s">
        <v>246</v>
      </c>
      <c r="C123">
        <v>55</v>
      </c>
      <c r="D123">
        <v>516</v>
      </c>
      <c r="E123">
        <v>65</v>
      </c>
      <c r="F123">
        <v>516</v>
      </c>
      <c r="G123">
        <v>59</v>
      </c>
      <c r="H123">
        <v>516</v>
      </c>
      <c r="I123">
        <v>66</v>
      </c>
      <c r="J123">
        <v>516</v>
      </c>
      <c r="K123">
        <v>41</v>
      </c>
      <c r="L123">
        <v>516</v>
      </c>
      <c r="M123">
        <v>72</v>
      </c>
      <c r="N123">
        <v>2956</v>
      </c>
      <c r="O123">
        <v>77</v>
      </c>
      <c r="P123">
        <v>2955</v>
      </c>
      <c r="Q123">
        <v>80</v>
      </c>
      <c r="R123">
        <v>2956</v>
      </c>
      <c r="S123">
        <v>82</v>
      </c>
      <c r="T123">
        <v>2956</v>
      </c>
      <c r="U123">
        <v>60</v>
      </c>
      <c r="V123">
        <v>2955</v>
      </c>
      <c r="W123">
        <v>70</v>
      </c>
      <c r="X123">
        <v>3472</v>
      </c>
      <c r="Y123">
        <v>75</v>
      </c>
      <c r="Z123">
        <v>3471</v>
      </c>
      <c r="AA123">
        <v>76</v>
      </c>
      <c r="AB123">
        <v>3472</v>
      </c>
      <c r="AC123">
        <v>80</v>
      </c>
      <c r="AD123">
        <v>3472</v>
      </c>
      <c r="AE123">
        <v>57</v>
      </c>
      <c r="AF123">
        <v>3471</v>
      </c>
    </row>
    <row r="124" spans="1:32" x14ac:dyDescent="0.25">
      <c r="A124" t="s">
        <v>248</v>
      </c>
      <c r="B124" t="s">
        <v>248</v>
      </c>
      <c r="C124">
        <v>55</v>
      </c>
      <c r="D124">
        <v>455</v>
      </c>
      <c r="E124">
        <v>69</v>
      </c>
      <c r="F124">
        <v>455</v>
      </c>
      <c r="G124">
        <v>62</v>
      </c>
      <c r="H124">
        <v>455</v>
      </c>
      <c r="I124">
        <v>66</v>
      </c>
      <c r="J124">
        <v>455</v>
      </c>
      <c r="K124">
        <v>43</v>
      </c>
      <c r="L124">
        <v>455</v>
      </c>
      <c r="M124">
        <v>70</v>
      </c>
      <c r="N124">
        <v>2222</v>
      </c>
      <c r="O124">
        <v>82</v>
      </c>
      <c r="P124">
        <v>2222</v>
      </c>
      <c r="Q124">
        <v>80</v>
      </c>
      <c r="R124">
        <v>2222</v>
      </c>
      <c r="S124">
        <v>82</v>
      </c>
      <c r="T124">
        <v>2222</v>
      </c>
      <c r="U124">
        <v>63</v>
      </c>
      <c r="V124">
        <v>2222</v>
      </c>
      <c r="W124">
        <v>67</v>
      </c>
      <c r="X124">
        <v>2677</v>
      </c>
      <c r="Y124">
        <v>80</v>
      </c>
      <c r="Z124">
        <v>2677</v>
      </c>
      <c r="AA124">
        <v>77</v>
      </c>
      <c r="AB124">
        <v>2677</v>
      </c>
      <c r="AC124">
        <v>80</v>
      </c>
      <c r="AD124">
        <v>2677</v>
      </c>
      <c r="AE124">
        <v>59</v>
      </c>
      <c r="AF124">
        <v>2677</v>
      </c>
    </row>
    <row r="125" spans="1:32" x14ac:dyDescent="0.25">
      <c r="A125" t="s">
        <v>204</v>
      </c>
      <c r="B125" t="s">
        <v>204</v>
      </c>
      <c r="C125">
        <v>57</v>
      </c>
      <c r="D125">
        <v>531</v>
      </c>
      <c r="E125">
        <v>70</v>
      </c>
      <c r="F125">
        <v>531</v>
      </c>
      <c r="G125">
        <v>64</v>
      </c>
      <c r="H125">
        <v>531</v>
      </c>
      <c r="I125">
        <v>68</v>
      </c>
      <c r="J125">
        <v>531</v>
      </c>
      <c r="K125">
        <v>44</v>
      </c>
      <c r="L125">
        <v>531</v>
      </c>
      <c r="M125">
        <v>72</v>
      </c>
      <c r="N125">
        <v>1230</v>
      </c>
      <c r="O125">
        <v>85</v>
      </c>
      <c r="P125">
        <v>1230</v>
      </c>
      <c r="Q125">
        <v>79</v>
      </c>
      <c r="R125">
        <v>1230</v>
      </c>
      <c r="S125">
        <v>81</v>
      </c>
      <c r="T125">
        <v>1230</v>
      </c>
      <c r="U125">
        <v>63</v>
      </c>
      <c r="V125">
        <v>1230</v>
      </c>
      <c r="W125">
        <v>68</v>
      </c>
      <c r="X125">
        <v>1761</v>
      </c>
      <c r="Y125">
        <v>80</v>
      </c>
      <c r="Z125">
        <v>1761</v>
      </c>
      <c r="AA125">
        <v>75</v>
      </c>
      <c r="AB125">
        <v>1761</v>
      </c>
      <c r="AC125">
        <v>77</v>
      </c>
      <c r="AD125">
        <v>1761</v>
      </c>
      <c r="AE125">
        <v>57</v>
      </c>
      <c r="AF125">
        <v>1761</v>
      </c>
    </row>
    <row r="126" spans="1:32" x14ac:dyDescent="0.25">
      <c r="A126" t="s">
        <v>206</v>
      </c>
      <c r="B126" t="s">
        <v>206</v>
      </c>
      <c r="C126">
        <v>69</v>
      </c>
      <c r="D126">
        <v>196</v>
      </c>
      <c r="E126">
        <v>76</v>
      </c>
      <c r="F126">
        <v>196</v>
      </c>
      <c r="G126">
        <v>77</v>
      </c>
      <c r="H126">
        <v>196</v>
      </c>
      <c r="I126">
        <v>81</v>
      </c>
      <c r="J126">
        <v>196</v>
      </c>
      <c r="K126">
        <v>59</v>
      </c>
      <c r="L126">
        <v>196</v>
      </c>
      <c r="M126">
        <v>82</v>
      </c>
      <c r="N126">
        <v>717</v>
      </c>
      <c r="O126">
        <v>86</v>
      </c>
      <c r="P126">
        <v>717</v>
      </c>
      <c r="Q126">
        <v>87</v>
      </c>
      <c r="R126">
        <v>717</v>
      </c>
      <c r="S126">
        <v>89</v>
      </c>
      <c r="T126">
        <v>717</v>
      </c>
      <c r="U126">
        <v>72</v>
      </c>
      <c r="V126">
        <v>717</v>
      </c>
      <c r="W126">
        <v>79</v>
      </c>
      <c r="X126">
        <v>913</v>
      </c>
      <c r="Y126">
        <v>84</v>
      </c>
      <c r="Z126">
        <v>913</v>
      </c>
      <c r="AA126">
        <v>85</v>
      </c>
      <c r="AB126">
        <v>913</v>
      </c>
      <c r="AC126">
        <v>87</v>
      </c>
      <c r="AD126">
        <v>913</v>
      </c>
      <c r="AE126">
        <v>70</v>
      </c>
      <c r="AF126">
        <v>913</v>
      </c>
    </row>
    <row r="127" spans="1:32" x14ac:dyDescent="0.25">
      <c r="A127" t="s">
        <v>250</v>
      </c>
      <c r="B127" t="s">
        <v>250</v>
      </c>
      <c r="C127">
        <v>54</v>
      </c>
      <c r="D127">
        <v>165</v>
      </c>
      <c r="E127">
        <v>51</v>
      </c>
      <c r="F127">
        <v>165</v>
      </c>
      <c r="G127">
        <v>58</v>
      </c>
      <c r="H127">
        <v>165</v>
      </c>
      <c r="I127">
        <v>63</v>
      </c>
      <c r="J127">
        <v>165</v>
      </c>
      <c r="K127">
        <v>35</v>
      </c>
      <c r="L127">
        <v>165</v>
      </c>
      <c r="M127">
        <v>77</v>
      </c>
      <c r="N127">
        <v>1543</v>
      </c>
      <c r="O127">
        <v>74</v>
      </c>
      <c r="P127">
        <v>1543</v>
      </c>
      <c r="Q127">
        <v>81</v>
      </c>
      <c r="R127">
        <v>1543</v>
      </c>
      <c r="S127">
        <v>82</v>
      </c>
      <c r="T127">
        <v>1543</v>
      </c>
      <c r="U127">
        <v>62</v>
      </c>
      <c r="V127">
        <v>1543</v>
      </c>
      <c r="W127">
        <v>75</v>
      </c>
      <c r="X127">
        <v>1708</v>
      </c>
      <c r="Y127">
        <v>72</v>
      </c>
      <c r="Z127">
        <v>1708</v>
      </c>
      <c r="AA127">
        <v>79</v>
      </c>
      <c r="AB127">
        <v>1708</v>
      </c>
      <c r="AC127">
        <v>80</v>
      </c>
      <c r="AD127">
        <v>1708</v>
      </c>
      <c r="AE127">
        <v>60</v>
      </c>
      <c r="AF127">
        <v>1708</v>
      </c>
    </row>
    <row r="128" spans="1:32" x14ac:dyDescent="0.25">
      <c r="A128" t="s">
        <v>208</v>
      </c>
      <c r="B128" t="s">
        <v>208</v>
      </c>
      <c r="C128">
        <v>61</v>
      </c>
      <c r="D128">
        <v>712</v>
      </c>
      <c r="E128">
        <v>75</v>
      </c>
      <c r="F128">
        <v>712</v>
      </c>
      <c r="G128">
        <v>71</v>
      </c>
      <c r="H128">
        <v>712</v>
      </c>
      <c r="I128">
        <v>71</v>
      </c>
      <c r="J128">
        <v>712</v>
      </c>
      <c r="K128">
        <v>51</v>
      </c>
      <c r="L128">
        <v>712</v>
      </c>
      <c r="M128">
        <v>76</v>
      </c>
      <c r="N128">
        <v>2059</v>
      </c>
      <c r="O128">
        <v>83</v>
      </c>
      <c r="P128">
        <v>2059</v>
      </c>
      <c r="Q128">
        <v>82</v>
      </c>
      <c r="R128">
        <v>2059</v>
      </c>
      <c r="S128">
        <v>82</v>
      </c>
      <c r="T128">
        <v>2059</v>
      </c>
      <c r="U128">
        <v>66</v>
      </c>
      <c r="V128">
        <v>2059</v>
      </c>
      <c r="W128">
        <v>73</v>
      </c>
      <c r="X128">
        <v>2771</v>
      </c>
      <c r="Y128">
        <v>81</v>
      </c>
      <c r="Z128">
        <v>2771</v>
      </c>
      <c r="AA128">
        <v>80</v>
      </c>
      <c r="AB128">
        <v>2771</v>
      </c>
      <c r="AC128">
        <v>79</v>
      </c>
      <c r="AD128">
        <v>2771</v>
      </c>
      <c r="AE128">
        <v>62</v>
      </c>
      <c r="AF128">
        <v>2771</v>
      </c>
    </row>
    <row r="129" spans="1:32" x14ac:dyDescent="0.25">
      <c r="A129" t="s">
        <v>210</v>
      </c>
      <c r="B129" t="s">
        <v>210</v>
      </c>
      <c r="C129">
        <v>52</v>
      </c>
      <c r="D129">
        <v>681</v>
      </c>
      <c r="E129">
        <v>63</v>
      </c>
      <c r="F129">
        <v>681</v>
      </c>
      <c r="G129">
        <v>58</v>
      </c>
      <c r="H129">
        <v>681</v>
      </c>
      <c r="I129">
        <v>57</v>
      </c>
      <c r="J129">
        <v>681</v>
      </c>
      <c r="K129">
        <v>40</v>
      </c>
      <c r="L129">
        <v>681</v>
      </c>
      <c r="M129">
        <v>71</v>
      </c>
      <c r="N129">
        <v>2504</v>
      </c>
      <c r="O129">
        <v>81</v>
      </c>
      <c r="P129">
        <v>2504</v>
      </c>
      <c r="Q129">
        <v>77</v>
      </c>
      <c r="R129">
        <v>2504</v>
      </c>
      <c r="S129">
        <v>79</v>
      </c>
      <c r="T129">
        <v>2504</v>
      </c>
      <c r="U129">
        <v>60</v>
      </c>
      <c r="V129">
        <v>2504</v>
      </c>
      <c r="W129">
        <v>67</v>
      </c>
      <c r="X129">
        <v>3185</v>
      </c>
      <c r="Y129">
        <v>77</v>
      </c>
      <c r="Z129">
        <v>3185</v>
      </c>
      <c r="AA129">
        <v>73</v>
      </c>
      <c r="AB129">
        <v>3185</v>
      </c>
      <c r="AC129">
        <v>75</v>
      </c>
      <c r="AD129">
        <v>3185</v>
      </c>
      <c r="AE129">
        <v>56</v>
      </c>
      <c r="AF129">
        <v>3185</v>
      </c>
    </row>
    <row r="130" spans="1:32" x14ac:dyDescent="0.25">
      <c r="A130" t="s">
        <v>252</v>
      </c>
      <c r="B130" t="s">
        <v>252</v>
      </c>
      <c r="C130">
        <v>54</v>
      </c>
      <c r="D130">
        <v>289</v>
      </c>
      <c r="E130">
        <v>60</v>
      </c>
      <c r="F130">
        <v>289</v>
      </c>
      <c r="G130">
        <v>55</v>
      </c>
      <c r="H130">
        <v>289</v>
      </c>
      <c r="I130">
        <v>61</v>
      </c>
      <c r="J130">
        <v>289</v>
      </c>
      <c r="K130">
        <v>41</v>
      </c>
      <c r="L130">
        <v>289</v>
      </c>
      <c r="M130">
        <v>72</v>
      </c>
      <c r="N130">
        <v>1724</v>
      </c>
      <c r="O130">
        <v>75</v>
      </c>
      <c r="P130">
        <v>1724</v>
      </c>
      <c r="Q130">
        <v>79</v>
      </c>
      <c r="R130">
        <v>1724</v>
      </c>
      <c r="S130">
        <v>81</v>
      </c>
      <c r="T130">
        <v>1724</v>
      </c>
      <c r="U130">
        <v>60</v>
      </c>
      <c r="V130">
        <v>1724</v>
      </c>
      <c r="W130">
        <v>70</v>
      </c>
      <c r="X130">
        <v>2013</v>
      </c>
      <c r="Y130">
        <v>73</v>
      </c>
      <c r="Z130">
        <v>2013</v>
      </c>
      <c r="AA130">
        <v>76</v>
      </c>
      <c r="AB130">
        <v>2013</v>
      </c>
      <c r="AC130">
        <v>78</v>
      </c>
      <c r="AD130">
        <v>2013</v>
      </c>
      <c r="AE130">
        <v>57</v>
      </c>
      <c r="AF130">
        <v>2013</v>
      </c>
    </row>
    <row r="131" spans="1:32" x14ac:dyDescent="0.25">
      <c r="A131" t="s">
        <v>212</v>
      </c>
      <c r="B131" t="s">
        <v>212</v>
      </c>
      <c r="C131">
        <v>64</v>
      </c>
      <c r="D131">
        <v>873</v>
      </c>
      <c r="E131">
        <v>80</v>
      </c>
      <c r="F131">
        <v>873</v>
      </c>
      <c r="G131">
        <v>75</v>
      </c>
      <c r="H131">
        <v>873</v>
      </c>
      <c r="I131">
        <v>76</v>
      </c>
      <c r="J131">
        <v>873</v>
      </c>
      <c r="K131">
        <v>56</v>
      </c>
      <c r="L131">
        <v>873</v>
      </c>
      <c r="M131">
        <v>70</v>
      </c>
      <c r="N131">
        <v>3523</v>
      </c>
      <c r="O131">
        <v>85</v>
      </c>
      <c r="P131">
        <v>3523</v>
      </c>
      <c r="Q131">
        <v>81</v>
      </c>
      <c r="R131">
        <v>3523</v>
      </c>
      <c r="S131">
        <v>83</v>
      </c>
      <c r="T131">
        <v>3523</v>
      </c>
      <c r="U131">
        <v>63</v>
      </c>
      <c r="V131">
        <v>3523</v>
      </c>
      <c r="W131">
        <v>69</v>
      </c>
      <c r="X131">
        <v>4396</v>
      </c>
      <c r="Y131">
        <v>84</v>
      </c>
      <c r="Z131">
        <v>4396</v>
      </c>
      <c r="AA131">
        <v>80</v>
      </c>
      <c r="AB131">
        <v>4396</v>
      </c>
      <c r="AC131">
        <v>82</v>
      </c>
      <c r="AD131">
        <v>4396</v>
      </c>
      <c r="AE131">
        <v>62</v>
      </c>
      <c r="AF131">
        <v>4396</v>
      </c>
    </row>
    <row r="132" spans="1:32" x14ac:dyDescent="0.25">
      <c r="A132" t="s">
        <v>254</v>
      </c>
      <c r="B132" t="s">
        <v>254</v>
      </c>
      <c r="C132">
        <v>57</v>
      </c>
      <c r="D132">
        <v>731</v>
      </c>
      <c r="E132">
        <v>66</v>
      </c>
      <c r="F132">
        <v>731</v>
      </c>
      <c r="G132">
        <v>61</v>
      </c>
      <c r="H132">
        <v>731</v>
      </c>
      <c r="I132">
        <v>66</v>
      </c>
      <c r="J132">
        <v>731</v>
      </c>
      <c r="K132">
        <v>43</v>
      </c>
      <c r="L132">
        <v>731</v>
      </c>
      <c r="M132">
        <v>70</v>
      </c>
      <c r="N132">
        <v>2938</v>
      </c>
      <c r="O132">
        <v>81</v>
      </c>
      <c r="P132">
        <v>2938</v>
      </c>
      <c r="Q132">
        <v>79</v>
      </c>
      <c r="R132">
        <v>2938</v>
      </c>
      <c r="S132">
        <v>81</v>
      </c>
      <c r="T132">
        <v>2938</v>
      </c>
      <c r="U132">
        <v>62</v>
      </c>
      <c r="V132">
        <v>2938</v>
      </c>
      <c r="W132">
        <v>68</v>
      </c>
      <c r="X132">
        <v>3669</v>
      </c>
      <c r="Y132">
        <v>78</v>
      </c>
      <c r="Z132">
        <v>3669</v>
      </c>
      <c r="AA132">
        <v>76</v>
      </c>
      <c r="AB132">
        <v>3669</v>
      </c>
      <c r="AC132">
        <v>78</v>
      </c>
      <c r="AD132">
        <v>3669</v>
      </c>
      <c r="AE132">
        <v>58</v>
      </c>
      <c r="AF132">
        <v>3669</v>
      </c>
    </row>
    <row r="133" spans="1:32" x14ac:dyDescent="0.25">
      <c r="A133" t="s">
        <v>256</v>
      </c>
      <c r="B133" t="s">
        <v>256</v>
      </c>
      <c r="C133">
        <v>54</v>
      </c>
      <c r="D133">
        <v>174</v>
      </c>
      <c r="E133">
        <v>47</v>
      </c>
      <c r="F133">
        <v>174</v>
      </c>
      <c r="G133">
        <v>57</v>
      </c>
      <c r="H133">
        <v>174</v>
      </c>
      <c r="I133">
        <v>63</v>
      </c>
      <c r="J133">
        <v>174</v>
      </c>
      <c r="K133">
        <v>33</v>
      </c>
      <c r="L133">
        <v>174</v>
      </c>
      <c r="M133">
        <v>84</v>
      </c>
      <c r="N133">
        <v>1815</v>
      </c>
      <c r="O133">
        <v>80</v>
      </c>
      <c r="P133">
        <v>1814</v>
      </c>
      <c r="Q133">
        <v>84</v>
      </c>
      <c r="R133">
        <v>1815</v>
      </c>
      <c r="S133">
        <v>87</v>
      </c>
      <c r="T133">
        <v>1815</v>
      </c>
      <c r="U133">
        <v>70</v>
      </c>
      <c r="V133">
        <v>1814</v>
      </c>
      <c r="W133">
        <v>81</v>
      </c>
      <c r="X133">
        <v>1989</v>
      </c>
      <c r="Y133">
        <v>77</v>
      </c>
      <c r="Z133">
        <v>1988</v>
      </c>
      <c r="AA133">
        <v>82</v>
      </c>
      <c r="AB133">
        <v>1989</v>
      </c>
      <c r="AC133">
        <v>85</v>
      </c>
      <c r="AD133">
        <v>1989</v>
      </c>
      <c r="AE133">
        <v>67</v>
      </c>
      <c r="AF133">
        <v>1988</v>
      </c>
    </row>
    <row r="134" spans="1:32" x14ac:dyDescent="0.25">
      <c r="A134" t="s">
        <v>214</v>
      </c>
      <c r="B134" t="s">
        <v>214</v>
      </c>
      <c r="C134">
        <v>60</v>
      </c>
      <c r="D134">
        <v>630</v>
      </c>
      <c r="E134">
        <v>73</v>
      </c>
      <c r="F134">
        <v>630</v>
      </c>
      <c r="G134">
        <v>65</v>
      </c>
      <c r="H134">
        <v>629</v>
      </c>
      <c r="I134">
        <v>70</v>
      </c>
      <c r="J134">
        <v>630</v>
      </c>
      <c r="K134">
        <v>48</v>
      </c>
      <c r="L134">
        <v>629</v>
      </c>
      <c r="M134">
        <v>69</v>
      </c>
      <c r="N134">
        <v>2434</v>
      </c>
      <c r="O134">
        <v>82</v>
      </c>
      <c r="P134">
        <v>2433</v>
      </c>
      <c r="Q134">
        <v>76</v>
      </c>
      <c r="R134">
        <v>2431</v>
      </c>
      <c r="S134">
        <v>78</v>
      </c>
      <c r="T134">
        <v>2434</v>
      </c>
      <c r="U134">
        <v>60</v>
      </c>
      <c r="V134">
        <v>2430</v>
      </c>
      <c r="W134">
        <v>67</v>
      </c>
      <c r="X134">
        <v>3064</v>
      </c>
      <c r="Y134">
        <v>80</v>
      </c>
      <c r="Z134">
        <v>3063</v>
      </c>
      <c r="AA134">
        <v>74</v>
      </c>
      <c r="AB134">
        <v>3060</v>
      </c>
      <c r="AC134">
        <v>76</v>
      </c>
      <c r="AD134">
        <v>3064</v>
      </c>
      <c r="AE134">
        <v>58</v>
      </c>
      <c r="AF134">
        <v>3059</v>
      </c>
    </row>
    <row r="135" spans="1:32" x14ac:dyDescent="0.25">
      <c r="A135" t="s">
        <v>258</v>
      </c>
      <c r="B135" t="s">
        <v>258</v>
      </c>
      <c r="C135">
        <v>58</v>
      </c>
      <c r="D135">
        <v>245</v>
      </c>
      <c r="E135">
        <v>73</v>
      </c>
      <c r="F135">
        <v>245</v>
      </c>
      <c r="G135">
        <v>66</v>
      </c>
      <c r="H135">
        <v>245</v>
      </c>
      <c r="I135">
        <v>68</v>
      </c>
      <c r="J135">
        <v>245</v>
      </c>
      <c r="K135">
        <v>48</v>
      </c>
      <c r="L135">
        <v>245</v>
      </c>
      <c r="M135">
        <v>76</v>
      </c>
      <c r="N135">
        <v>1760</v>
      </c>
      <c r="O135">
        <v>85</v>
      </c>
      <c r="P135">
        <v>1760</v>
      </c>
      <c r="Q135">
        <v>82</v>
      </c>
      <c r="R135">
        <v>1760</v>
      </c>
      <c r="S135">
        <v>82</v>
      </c>
      <c r="T135">
        <v>1760</v>
      </c>
      <c r="U135">
        <v>67</v>
      </c>
      <c r="V135">
        <v>1760</v>
      </c>
      <c r="W135">
        <v>74</v>
      </c>
      <c r="X135">
        <v>2005</v>
      </c>
      <c r="Y135">
        <v>83</v>
      </c>
      <c r="Z135">
        <v>2005</v>
      </c>
      <c r="AA135">
        <v>80</v>
      </c>
      <c r="AB135">
        <v>2005</v>
      </c>
      <c r="AC135">
        <v>80</v>
      </c>
      <c r="AD135">
        <v>2005</v>
      </c>
      <c r="AE135">
        <v>65</v>
      </c>
      <c r="AF135">
        <v>2005</v>
      </c>
    </row>
    <row r="136" spans="1:32" x14ac:dyDescent="0.25">
      <c r="A136" t="s">
        <v>216</v>
      </c>
      <c r="B136" t="s">
        <v>216</v>
      </c>
      <c r="C136">
        <v>66</v>
      </c>
      <c r="D136">
        <v>1148</v>
      </c>
      <c r="E136">
        <v>78</v>
      </c>
      <c r="F136">
        <v>1147</v>
      </c>
      <c r="G136">
        <v>73</v>
      </c>
      <c r="H136">
        <v>1148</v>
      </c>
      <c r="I136">
        <v>76</v>
      </c>
      <c r="J136">
        <v>1148</v>
      </c>
      <c r="K136">
        <v>55</v>
      </c>
      <c r="L136">
        <v>1147</v>
      </c>
      <c r="M136">
        <v>75</v>
      </c>
      <c r="N136">
        <v>1861</v>
      </c>
      <c r="O136">
        <v>85</v>
      </c>
      <c r="P136">
        <v>1861</v>
      </c>
      <c r="Q136">
        <v>83</v>
      </c>
      <c r="R136">
        <v>1861</v>
      </c>
      <c r="S136">
        <v>85</v>
      </c>
      <c r="T136">
        <v>1861</v>
      </c>
      <c r="U136">
        <v>67</v>
      </c>
      <c r="V136">
        <v>1861</v>
      </c>
      <c r="W136">
        <v>72</v>
      </c>
      <c r="X136">
        <v>3009</v>
      </c>
      <c r="Y136">
        <v>83</v>
      </c>
      <c r="Z136">
        <v>3008</v>
      </c>
      <c r="AA136">
        <v>79</v>
      </c>
      <c r="AB136">
        <v>3009</v>
      </c>
      <c r="AC136">
        <v>82</v>
      </c>
      <c r="AD136">
        <v>3009</v>
      </c>
      <c r="AE136">
        <v>62</v>
      </c>
      <c r="AF136">
        <v>3008</v>
      </c>
    </row>
    <row r="137" spans="1:32" x14ac:dyDescent="0.25">
      <c r="A137" t="s">
        <v>260</v>
      </c>
      <c r="B137" t="s">
        <v>260</v>
      </c>
      <c r="C137">
        <v>56</v>
      </c>
      <c r="D137">
        <v>608</v>
      </c>
      <c r="E137">
        <v>74</v>
      </c>
      <c r="F137">
        <v>608</v>
      </c>
      <c r="G137">
        <v>67</v>
      </c>
      <c r="H137">
        <v>608</v>
      </c>
      <c r="I137">
        <v>66</v>
      </c>
      <c r="J137">
        <v>608</v>
      </c>
      <c r="K137">
        <v>46</v>
      </c>
      <c r="L137">
        <v>608</v>
      </c>
      <c r="M137">
        <v>67</v>
      </c>
      <c r="N137">
        <v>2381</v>
      </c>
      <c r="O137">
        <v>83</v>
      </c>
      <c r="P137">
        <v>2381</v>
      </c>
      <c r="Q137">
        <v>78</v>
      </c>
      <c r="R137">
        <v>2381</v>
      </c>
      <c r="S137">
        <v>78</v>
      </c>
      <c r="T137">
        <v>2381</v>
      </c>
      <c r="U137">
        <v>59</v>
      </c>
      <c r="V137">
        <v>2381</v>
      </c>
      <c r="W137">
        <v>65</v>
      </c>
      <c r="X137">
        <v>2989</v>
      </c>
      <c r="Y137">
        <v>81</v>
      </c>
      <c r="Z137">
        <v>2989</v>
      </c>
      <c r="AA137">
        <v>76</v>
      </c>
      <c r="AB137">
        <v>2989</v>
      </c>
      <c r="AC137">
        <v>75</v>
      </c>
      <c r="AD137">
        <v>2989</v>
      </c>
      <c r="AE137">
        <v>57</v>
      </c>
      <c r="AF137">
        <v>2989</v>
      </c>
    </row>
    <row r="138" spans="1:32" x14ac:dyDescent="0.25">
      <c r="A138" t="s">
        <v>218</v>
      </c>
      <c r="B138" t="s">
        <v>218</v>
      </c>
      <c r="C138">
        <v>59</v>
      </c>
      <c r="D138">
        <v>421</v>
      </c>
      <c r="E138">
        <v>69</v>
      </c>
      <c r="F138">
        <v>421</v>
      </c>
      <c r="G138">
        <v>63</v>
      </c>
      <c r="H138">
        <v>421</v>
      </c>
      <c r="I138">
        <v>66</v>
      </c>
      <c r="J138">
        <v>421</v>
      </c>
      <c r="K138">
        <v>46</v>
      </c>
      <c r="L138">
        <v>421</v>
      </c>
      <c r="M138">
        <v>73</v>
      </c>
      <c r="N138">
        <v>1777</v>
      </c>
      <c r="O138">
        <v>82</v>
      </c>
      <c r="P138">
        <v>1777</v>
      </c>
      <c r="Q138">
        <v>78</v>
      </c>
      <c r="R138">
        <v>1777</v>
      </c>
      <c r="S138">
        <v>81</v>
      </c>
      <c r="T138">
        <v>1777</v>
      </c>
      <c r="U138">
        <v>64</v>
      </c>
      <c r="V138">
        <v>1777</v>
      </c>
      <c r="W138">
        <v>70</v>
      </c>
      <c r="X138">
        <v>2198</v>
      </c>
      <c r="Y138">
        <v>79</v>
      </c>
      <c r="Z138">
        <v>2198</v>
      </c>
      <c r="AA138">
        <v>75</v>
      </c>
      <c r="AB138">
        <v>2198</v>
      </c>
      <c r="AC138">
        <v>78</v>
      </c>
      <c r="AD138">
        <v>2198</v>
      </c>
      <c r="AE138">
        <v>61</v>
      </c>
      <c r="AF138">
        <v>2198</v>
      </c>
    </row>
    <row r="139" spans="1:32" x14ac:dyDescent="0.25">
      <c r="A139" t="s">
        <v>220</v>
      </c>
      <c r="B139" t="s">
        <v>220</v>
      </c>
      <c r="C139">
        <v>58</v>
      </c>
      <c r="D139">
        <v>430</v>
      </c>
      <c r="E139">
        <v>72</v>
      </c>
      <c r="F139">
        <v>430</v>
      </c>
      <c r="G139">
        <v>67</v>
      </c>
      <c r="H139">
        <v>430</v>
      </c>
      <c r="I139">
        <v>73</v>
      </c>
      <c r="J139">
        <v>430</v>
      </c>
      <c r="K139">
        <v>49</v>
      </c>
      <c r="L139">
        <v>430</v>
      </c>
      <c r="M139">
        <v>70</v>
      </c>
      <c r="N139">
        <v>990</v>
      </c>
      <c r="O139">
        <v>82</v>
      </c>
      <c r="P139">
        <v>990</v>
      </c>
      <c r="Q139">
        <v>79</v>
      </c>
      <c r="R139">
        <v>990</v>
      </c>
      <c r="S139">
        <v>83</v>
      </c>
      <c r="T139">
        <v>990</v>
      </c>
      <c r="U139">
        <v>61</v>
      </c>
      <c r="V139">
        <v>990</v>
      </c>
      <c r="W139">
        <v>66</v>
      </c>
      <c r="X139">
        <v>1420</v>
      </c>
      <c r="Y139">
        <v>79</v>
      </c>
      <c r="Z139">
        <v>1420</v>
      </c>
      <c r="AA139">
        <v>76</v>
      </c>
      <c r="AB139">
        <v>1420</v>
      </c>
      <c r="AC139">
        <v>80</v>
      </c>
      <c r="AD139">
        <v>1420</v>
      </c>
      <c r="AE139">
        <v>58</v>
      </c>
      <c r="AF139">
        <v>1420</v>
      </c>
    </row>
    <row r="140" spans="1:32" x14ac:dyDescent="0.25">
      <c r="A140" t="s">
        <v>268</v>
      </c>
      <c r="B140" t="s">
        <v>268</v>
      </c>
      <c r="C140">
        <v>49</v>
      </c>
      <c r="D140">
        <v>388</v>
      </c>
      <c r="E140">
        <v>53</v>
      </c>
      <c r="F140">
        <v>388</v>
      </c>
      <c r="G140">
        <v>50</v>
      </c>
      <c r="H140">
        <v>388</v>
      </c>
      <c r="I140">
        <v>56</v>
      </c>
      <c r="J140">
        <v>388</v>
      </c>
      <c r="K140">
        <v>33</v>
      </c>
      <c r="L140">
        <v>388</v>
      </c>
      <c r="M140">
        <v>75</v>
      </c>
      <c r="N140">
        <v>5314</v>
      </c>
      <c r="O140">
        <v>72</v>
      </c>
      <c r="P140">
        <v>5313</v>
      </c>
      <c r="Q140">
        <v>74</v>
      </c>
      <c r="R140">
        <v>5314</v>
      </c>
      <c r="S140">
        <v>78</v>
      </c>
      <c r="T140">
        <v>5314</v>
      </c>
      <c r="U140">
        <v>58</v>
      </c>
      <c r="V140">
        <v>5313</v>
      </c>
      <c r="W140">
        <v>73</v>
      </c>
      <c r="X140">
        <v>5702</v>
      </c>
      <c r="Y140">
        <v>71</v>
      </c>
      <c r="Z140">
        <v>5701</v>
      </c>
      <c r="AA140">
        <v>72</v>
      </c>
      <c r="AB140">
        <v>5702</v>
      </c>
      <c r="AC140">
        <v>77</v>
      </c>
      <c r="AD140">
        <v>5702</v>
      </c>
      <c r="AE140">
        <v>57</v>
      </c>
      <c r="AF140">
        <v>5701</v>
      </c>
    </row>
    <row r="141" spans="1:32" x14ac:dyDescent="0.25">
      <c r="A141" t="s">
        <v>172</v>
      </c>
      <c r="B141" t="s">
        <v>172</v>
      </c>
      <c r="C141">
        <v>41</v>
      </c>
      <c r="D141">
        <v>646</v>
      </c>
      <c r="E141">
        <v>49</v>
      </c>
      <c r="F141">
        <v>645</v>
      </c>
      <c r="G141">
        <v>43</v>
      </c>
      <c r="H141">
        <v>646</v>
      </c>
      <c r="I141">
        <v>44</v>
      </c>
      <c r="J141">
        <v>646</v>
      </c>
      <c r="K141">
        <v>28</v>
      </c>
      <c r="L141">
        <v>645</v>
      </c>
      <c r="M141">
        <v>69</v>
      </c>
      <c r="N141">
        <v>5696</v>
      </c>
      <c r="O141">
        <v>74</v>
      </c>
      <c r="P141">
        <v>5695</v>
      </c>
      <c r="Q141">
        <v>70</v>
      </c>
      <c r="R141">
        <v>5696</v>
      </c>
      <c r="S141">
        <v>73</v>
      </c>
      <c r="T141">
        <v>5696</v>
      </c>
      <c r="U141">
        <v>55</v>
      </c>
      <c r="V141">
        <v>5695</v>
      </c>
      <c r="W141">
        <v>66</v>
      </c>
      <c r="X141">
        <v>6342</v>
      </c>
      <c r="Y141">
        <v>72</v>
      </c>
      <c r="Z141">
        <v>6340</v>
      </c>
      <c r="AA141">
        <v>67</v>
      </c>
      <c r="AB141">
        <v>6342</v>
      </c>
      <c r="AC141">
        <v>70</v>
      </c>
      <c r="AD141">
        <v>6342</v>
      </c>
      <c r="AE141">
        <v>53</v>
      </c>
      <c r="AF141">
        <v>6340</v>
      </c>
    </row>
    <row r="142" spans="1:32" x14ac:dyDescent="0.25">
      <c r="A142" t="s">
        <v>58</v>
      </c>
      <c r="B142" t="s">
        <v>58</v>
      </c>
      <c r="C142">
        <v>44</v>
      </c>
      <c r="D142">
        <v>553</v>
      </c>
      <c r="E142">
        <v>51</v>
      </c>
      <c r="F142">
        <v>553</v>
      </c>
      <c r="G142">
        <v>47</v>
      </c>
      <c r="H142">
        <v>553</v>
      </c>
      <c r="I142">
        <v>52</v>
      </c>
      <c r="J142">
        <v>553</v>
      </c>
      <c r="K142">
        <v>29</v>
      </c>
      <c r="L142">
        <v>553</v>
      </c>
      <c r="M142">
        <v>71</v>
      </c>
      <c r="N142">
        <v>4406</v>
      </c>
      <c r="O142">
        <v>72</v>
      </c>
      <c r="P142">
        <v>4405</v>
      </c>
      <c r="Q142">
        <v>70</v>
      </c>
      <c r="R142">
        <v>4406</v>
      </c>
      <c r="S142">
        <v>72</v>
      </c>
      <c r="T142">
        <v>4406</v>
      </c>
      <c r="U142">
        <v>54</v>
      </c>
      <c r="V142">
        <v>4405</v>
      </c>
      <c r="W142">
        <v>68</v>
      </c>
      <c r="X142">
        <v>4959</v>
      </c>
      <c r="Y142">
        <v>70</v>
      </c>
      <c r="Z142">
        <v>4958</v>
      </c>
      <c r="AA142">
        <v>67</v>
      </c>
      <c r="AB142">
        <v>4959</v>
      </c>
      <c r="AC142">
        <v>70</v>
      </c>
      <c r="AD142">
        <v>4959</v>
      </c>
      <c r="AE142">
        <v>51</v>
      </c>
      <c r="AF142">
        <v>4958</v>
      </c>
    </row>
    <row r="143" spans="1:32" x14ac:dyDescent="0.25">
      <c r="A143" t="s">
        <v>126</v>
      </c>
      <c r="B143" t="s">
        <v>126</v>
      </c>
      <c r="C143">
        <v>49</v>
      </c>
      <c r="D143">
        <v>1051</v>
      </c>
      <c r="E143">
        <v>55</v>
      </c>
      <c r="F143">
        <v>1050</v>
      </c>
      <c r="G143">
        <v>49</v>
      </c>
      <c r="H143">
        <v>1051</v>
      </c>
      <c r="I143">
        <v>56</v>
      </c>
      <c r="J143">
        <v>1051</v>
      </c>
      <c r="K143">
        <v>34</v>
      </c>
      <c r="L143">
        <v>1050</v>
      </c>
      <c r="M143">
        <v>69</v>
      </c>
      <c r="N143">
        <v>7023</v>
      </c>
      <c r="O143">
        <v>77</v>
      </c>
      <c r="P143">
        <v>7022</v>
      </c>
      <c r="Q143">
        <v>73</v>
      </c>
      <c r="R143">
        <v>7023</v>
      </c>
      <c r="S143">
        <v>75</v>
      </c>
      <c r="T143">
        <v>7023</v>
      </c>
      <c r="U143">
        <v>56</v>
      </c>
      <c r="V143">
        <v>7022</v>
      </c>
      <c r="W143">
        <v>66</v>
      </c>
      <c r="X143">
        <v>8074</v>
      </c>
      <c r="Y143">
        <v>75</v>
      </c>
      <c r="Z143">
        <v>8072</v>
      </c>
      <c r="AA143">
        <v>70</v>
      </c>
      <c r="AB143">
        <v>8074</v>
      </c>
      <c r="AC143">
        <v>72</v>
      </c>
      <c r="AD143">
        <v>8074</v>
      </c>
      <c r="AE143">
        <v>53</v>
      </c>
      <c r="AF143">
        <v>8072</v>
      </c>
    </row>
    <row r="144" spans="1:32" x14ac:dyDescent="0.25">
      <c r="A144" t="s">
        <v>311</v>
      </c>
      <c r="B144" t="s">
        <v>311</v>
      </c>
      <c r="C144">
        <v>51</v>
      </c>
      <c r="D144">
        <v>981</v>
      </c>
      <c r="E144">
        <v>51</v>
      </c>
      <c r="F144">
        <v>981</v>
      </c>
      <c r="G144">
        <v>48</v>
      </c>
      <c r="H144">
        <v>981</v>
      </c>
      <c r="I144">
        <v>54</v>
      </c>
      <c r="J144">
        <v>981</v>
      </c>
      <c r="K144">
        <v>30</v>
      </c>
      <c r="L144">
        <v>981</v>
      </c>
      <c r="M144">
        <v>74</v>
      </c>
      <c r="N144">
        <v>6491</v>
      </c>
      <c r="O144">
        <v>73</v>
      </c>
      <c r="P144">
        <v>6490</v>
      </c>
      <c r="Q144">
        <v>73</v>
      </c>
      <c r="R144">
        <v>6491</v>
      </c>
      <c r="S144">
        <v>74</v>
      </c>
      <c r="T144">
        <v>6491</v>
      </c>
      <c r="U144">
        <v>58</v>
      </c>
      <c r="V144">
        <v>6490</v>
      </c>
      <c r="W144">
        <v>71</v>
      </c>
      <c r="X144">
        <v>7472</v>
      </c>
      <c r="Y144">
        <v>70</v>
      </c>
      <c r="Z144">
        <v>7471</v>
      </c>
      <c r="AA144">
        <v>69</v>
      </c>
      <c r="AB144">
        <v>7472</v>
      </c>
      <c r="AC144">
        <v>71</v>
      </c>
      <c r="AD144">
        <v>7472</v>
      </c>
      <c r="AE144">
        <v>54</v>
      </c>
      <c r="AF144">
        <v>7471</v>
      </c>
    </row>
    <row r="145" spans="1:32" x14ac:dyDescent="0.25">
      <c r="A145" t="s">
        <v>313</v>
      </c>
      <c r="B145" t="s">
        <v>313</v>
      </c>
      <c r="C145">
        <v>50</v>
      </c>
      <c r="D145">
        <v>560</v>
      </c>
      <c r="E145">
        <v>40</v>
      </c>
      <c r="F145">
        <v>559</v>
      </c>
      <c r="G145">
        <v>44</v>
      </c>
      <c r="H145">
        <v>560</v>
      </c>
      <c r="I145">
        <v>48</v>
      </c>
      <c r="J145">
        <v>560</v>
      </c>
      <c r="K145">
        <v>25</v>
      </c>
      <c r="L145">
        <v>559</v>
      </c>
      <c r="M145">
        <v>70</v>
      </c>
      <c r="N145">
        <v>3493</v>
      </c>
      <c r="O145">
        <v>63</v>
      </c>
      <c r="P145">
        <v>3490</v>
      </c>
      <c r="Q145">
        <v>66</v>
      </c>
      <c r="R145">
        <v>3492</v>
      </c>
      <c r="S145">
        <v>70</v>
      </c>
      <c r="T145">
        <v>3493</v>
      </c>
      <c r="U145">
        <v>48</v>
      </c>
      <c r="V145">
        <v>3489</v>
      </c>
      <c r="W145">
        <v>67</v>
      </c>
      <c r="X145">
        <v>4053</v>
      </c>
      <c r="Y145">
        <v>60</v>
      </c>
      <c r="Z145">
        <v>4049</v>
      </c>
      <c r="AA145">
        <v>63</v>
      </c>
      <c r="AB145">
        <v>4052</v>
      </c>
      <c r="AC145">
        <v>67</v>
      </c>
      <c r="AD145">
        <v>4053</v>
      </c>
      <c r="AE145">
        <v>45</v>
      </c>
      <c r="AF145">
        <v>4048</v>
      </c>
    </row>
    <row r="146" spans="1:32" x14ac:dyDescent="0.25">
      <c r="A146" t="s">
        <v>270</v>
      </c>
      <c r="B146" t="s">
        <v>270</v>
      </c>
      <c r="C146">
        <v>44</v>
      </c>
      <c r="D146">
        <v>716</v>
      </c>
      <c r="E146">
        <v>55</v>
      </c>
      <c r="F146">
        <v>716</v>
      </c>
      <c r="G146">
        <v>45</v>
      </c>
      <c r="H146">
        <v>716</v>
      </c>
      <c r="I146">
        <v>46</v>
      </c>
      <c r="J146">
        <v>716</v>
      </c>
      <c r="K146">
        <v>29</v>
      </c>
      <c r="L146">
        <v>716</v>
      </c>
      <c r="M146">
        <v>70</v>
      </c>
      <c r="N146">
        <v>4318</v>
      </c>
      <c r="O146">
        <v>77</v>
      </c>
      <c r="P146">
        <v>4318</v>
      </c>
      <c r="Q146">
        <v>69</v>
      </c>
      <c r="R146">
        <v>4318</v>
      </c>
      <c r="S146">
        <v>71</v>
      </c>
      <c r="T146">
        <v>4318</v>
      </c>
      <c r="U146">
        <v>55</v>
      </c>
      <c r="V146">
        <v>4318</v>
      </c>
      <c r="W146">
        <v>66</v>
      </c>
      <c r="X146">
        <v>5034</v>
      </c>
      <c r="Y146">
        <v>74</v>
      </c>
      <c r="Z146">
        <v>5034</v>
      </c>
      <c r="AA146">
        <v>66</v>
      </c>
      <c r="AB146">
        <v>5034</v>
      </c>
      <c r="AC146">
        <v>67</v>
      </c>
      <c r="AD146">
        <v>5034</v>
      </c>
      <c r="AE146">
        <v>52</v>
      </c>
      <c r="AF146">
        <v>5034</v>
      </c>
    </row>
    <row r="147" spans="1:32" x14ac:dyDescent="0.25">
      <c r="A147" t="s">
        <v>176</v>
      </c>
      <c r="B147" t="s">
        <v>176</v>
      </c>
      <c r="C147">
        <v>46</v>
      </c>
      <c r="D147">
        <v>1708</v>
      </c>
      <c r="E147">
        <v>58</v>
      </c>
      <c r="F147">
        <v>1705</v>
      </c>
      <c r="G147">
        <v>51</v>
      </c>
      <c r="H147">
        <v>1706</v>
      </c>
      <c r="I147">
        <v>52</v>
      </c>
      <c r="J147">
        <v>1707</v>
      </c>
      <c r="K147">
        <v>33</v>
      </c>
      <c r="L147">
        <v>1705</v>
      </c>
      <c r="M147">
        <v>70</v>
      </c>
      <c r="N147">
        <v>13510</v>
      </c>
      <c r="O147">
        <v>79</v>
      </c>
      <c r="P147">
        <v>13507</v>
      </c>
      <c r="Q147">
        <v>74</v>
      </c>
      <c r="R147">
        <v>13510</v>
      </c>
      <c r="S147">
        <v>77</v>
      </c>
      <c r="T147">
        <v>13510</v>
      </c>
      <c r="U147">
        <v>59</v>
      </c>
      <c r="V147">
        <v>13507</v>
      </c>
      <c r="W147">
        <v>67</v>
      </c>
      <c r="X147">
        <v>15218</v>
      </c>
      <c r="Y147">
        <v>76</v>
      </c>
      <c r="Z147">
        <v>15212</v>
      </c>
      <c r="AA147">
        <v>71</v>
      </c>
      <c r="AB147">
        <v>15216</v>
      </c>
      <c r="AC147">
        <v>74</v>
      </c>
      <c r="AD147">
        <v>15217</v>
      </c>
      <c r="AE147">
        <v>56</v>
      </c>
      <c r="AF147">
        <v>15212</v>
      </c>
    </row>
    <row r="148" spans="1:32" x14ac:dyDescent="0.25">
      <c r="A148" t="s">
        <v>315</v>
      </c>
      <c r="B148" t="s">
        <v>315</v>
      </c>
      <c r="C148">
        <v>50</v>
      </c>
      <c r="D148">
        <v>691</v>
      </c>
      <c r="E148">
        <v>52</v>
      </c>
      <c r="F148">
        <v>691</v>
      </c>
      <c r="G148">
        <v>49</v>
      </c>
      <c r="H148">
        <v>691</v>
      </c>
      <c r="I148">
        <v>53</v>
      </c>
      <c r="J148">
        <v>691</v>
      </c>
      <c r="K148">
        <v>31</v>
      </c>
      <c r="L148">
        <v>691</v>
      </c>
      <c r="M148">
        <v>72</v>
      </c>
      <c r="N148">
        <v>5416</v>
      </c>
      <c r="O148">
        <v>72</v>
      </c>
      <c r="P148">
        <v>5414</v>
      </c>
      <c r="Q148">
        <v>73</v>
      </c>
      <c r="R148">
        <v>5416</v>
      </c>
      <c r="S148">
        <v>76</v>
      </c>
      <c r="T148">
        <v>5416</v>
      </c>
      <c r="U148">
        <v>57</v>
      </c>
      <c r="V148">
        <v>5414</v>
      </c>
      <c r="W148">
        <v>70</v>
      </c>
      <c r="X148">
        <v>6107</v>
      </c>
      <c r="Y148">
        <v>70</v>
      </c>
      <c r="Z148">
        <v>6105</v>
      </c>
      <c r="AA148">
        <v>70</v>
      </c>
      <c r="AB148">
        <v>6107</v>
      </c>
      <c r="AC148">
        <v>73</v>
      </c>
      <c r="AD148">
        <v>6107</v>
      </c>
      <c r="AE148">
        <v>54</v>
      </c>
      <c r="AF148">
        <v>6105</v>
      </c>
    </row>
    <row r="149" spans="1:32" x14ac:dyDescent="0.25">
      <c r="A149" t="s">
        <v>272</v>
      </c>
      <c r="B149" t="s">
        <v>272</v>
      </c>
      <c r="C149">
        <v>49</v>
      </c>
      <c r="D149">
        <v>1244</v>
      </c>
      <c r="E149">
        <v>59</v>
      </c>
      <c r="F149">
        <v>1244</v>
      </c>
      <c r="G149">
        <v>47</v>
      </c>
      <c r="H149">
        <v>1244</v>
      </c>
      <c r="I149">
        <v>51</v>
      </c>
      <c r="J149">
        <v>1244</v>
      </c>
      <c r="K149">
        <v>34</v>
      </c>
      <c r="L149">
        <v>1244</v>
      </c>
      <c r="M149">
        <v>73</v>
      </c>
      <c r="N149">
        <v>12801</v>
      </c>
      <c r="O149">
        <v>82</v>
      </c>
      <c r="P149">
        <v>12800</v>
      </c>
      <c r="Q149">
        <v>74</v>
      </c>
      <c r="R149">
        <v>12800</v>
      </c>
      <c r="S149">
        <v>76</v>
      </c>
      <c r="T149">
        <v>12801</v>
      </c>
      <c r="U149">
        <v>61</v>
      </c>
      <c r="V149">
        <v>12799</v>
      </c>
      <c r="W149">
        <v>71</v>
      </c>
      <c r="X149">
        <v>14045</v>
      </c>
      <c r="Y149">
        <v>80</v>
      </c>
      <c r="Z149">
        <v>14044</v>
      </c>
      <c r="AA149">
        <v>72</v>
      </c>
      <c r="AB149">
        <v>14044</v>
      </c>
      <c r="AC149">
        <v>74</v>
      </c>
      <c r="AD149">
        <v>14045</v>
      </c>
      <c r="AE149">
        <v>59</v>
      </c>
      <c r="AF149">
        <v>14043</v>
      </c>
    </row>
    <row r="150" spans="1:32" x14ac:dyDescent="0.25">
      <c r="A150" t="s">
        <v>178</v>
      </c>
      <c r="B150" t="s">
        <v>178</v>
      </c>
      <c r="C150">
        <v>50</v>
      </c>
      <c r="D150">
        <v>1194</v>
      </c>
      <c r="E150">
        <v>61</v>
      </c>
      <c r="F150">
        <v>1194</v>
      </c>
      <c r="G150">
        <v>52</v>
      </c>
      <c r="H150">
        <v>1194</v>
      </c>
      <c r="I150">
        <v>56</v>
      </c>
      <c r="J150">
        <v>1194</v>
      </c>
      <c r="K150">
        <v>34</v>
      </c>
      <c r="L150">
        <v>1194</v>
      </c>
      <c r="M150">
        <v>75</v>
      </c>
      <c r="N150">
        <v>11512</v>
      </c>
      <c r="O150">
        <v>81</v>
      </c>
      <c r="P150">
        <v>11512</v>
      </c>
      <c r="Q150">
        <v>75</v>
      </c>
      <c r="R150">
        <v>11512</v>
      </c>
      <c r="S150">
        <v>79</v>
      </c>
      <c r="T150">
        <v>11512</v>
      </c>
      <c r="U150">
        <v>62</v>
      </c>
      <c r="V150">
        <v>11512</v>
      </c>
      <c r="W150">
        <v>72</v>
      </c>
      <c r="X150">
        <v>12706</v>
      </c>
      <c r="Y150">
        <v>79</v>
      </c>
      <c r="Z150">
        <v>12706</v>
      </c>
      <c r="AA150">
        <v>73</v>
      </c>
      <c r="AB150">
        <v>12706</v>
      </c>
      <c r="AC150">
        <v>77</v>
      </c>
      <c r="AD150">
        <v>12706</v>
      </c>
      <c r="AE150">
        <v>59</v>
      </c>
      <c r="AF150">
        <v>12706</v>
      </c>
    </row>
    <row r="151" spans="1:32" x14ac:dyDescent="0.25">
      <c r="A151" t="s">
        <v>276</v>
      </c>
      <c r="B151" t="s">
        <v>276</v>
      </c>
      <c r="C151">
        <v>52</v>
      </c>
      <c r="D151">
        <v>2060</v>
      </c>
      <c r="E151">
        <v>61</v>
      </c>
      <c r="F151">
        <v>2060</v>
      </c>
      <c r="G151">
        <v>51</v>
      </c>
      <c r="H151">
        <v>2060</v>
      </c>
      <c r="I151">
        <v>53</v>
      </c>
      <c r="J151">
        <v>2060</v>
      </c>
      <c r="K151">
        <v>37</v>
      </c>
      <c r="L151">
        <v>2060</v>
      </c>
      <c r="M151">
        <v>73</v>
      </c>
      <c r="N151">
        <v>14017</v>
      </c>
      <c r="O151">
        <v>83</v>
      </c>
      <c r="P151">
        <v>14016</v>
      </c>
      <c r="Q151">
        <v>75</v>
      </c>
      <c r="R151">
        <v>14017</v>
      </c>
      <c r="S151">
        <v>76</v>
      </c>
      <c r="T151">
        <v>14017</v>
      </c>
      <c r="U151">
        <v>62</v>
      </c>
      <c r="V151">
        <v>14016</v>
      </c>
      <c r="W151">
        <v>70</v>
      </c>
      <c r="X151">
        <v>16077</v>
      </c>
      <c r="Y151">
        <v>80</v>
      </c>
      <c r="Z151">
        <v>16076</v>
      </c>
      <c r="AA151">
        <v>72</v>
      </c>
      <c r="AB151">
        <v>16077</v>
      </c>
      <c r="AC151">
        <v>73</v>
      </c>
      <c r="AD151">
        <v>16077</v>
      </c>
      <c r="AE151">
        <v>59</v>
      </c>
      <c r="AF151">
        <v>16076</v>
      </c>
    </row>
    <row r="152" spans="1:32" x14ac:dyDescent="0.25">
      <c r="A152" t="s">
        <v>64</v>
      </c>
      <c r="B152" t="s">
        <v>64</v>
      </c>
      <c r="C152">
        <v>45</v>
      </c>
      <c r="D152">
        <v>1918</v>
      </c>
      <c r="E152">
        <v>58</v>
      </c>
      <c r="F152">
        <v>1917</v>
      </c>
      <c r="G152">
        <v>49</v>
      </c>
      <c r="H152">
        <v>1918</v>
      </c>
      <c r="I152">
        <v>52</v>
      </c>
      <c r="J152">
        <v>1918</v>
      </c>
      <c r="K152">
        <v>32</v>
      </c>
      <c r="L152">
        <v>1917</v>
      </c>
      <c r="M152">
        <v>69</v>
      </c>
      <c r="N152">
        <v>11314</v>
      </c>
      <c r="O152">
        <v>81</v>
      </c>
      <c r="P152">
        <v>11312</v>
      </c>
      <c r="Q152">
        <v>74</v>
      </c>
      <c r="R152">
        <v>11313</v>
      </c>
      <c r="S152">
        <v>77</v>
      </c>
      <c r="T152">
        <v>11313</v>
      </c>
      <c r="U152">
        <v>58</v>
      </c>
      <c r="V152">
        <v>11312</v>
      </c>
      <c r="W152">
        <v>65</v>
      </c>
      <c r="X152">
        <v>13232</v>
      </c>
      <c r="Y152">
        <v>77</v>
      </c>
      <c r="Z152">
        <v>13229</v>
      </c>
      <c r="AA152">
        <v>70</v>
      </c>
      <c r="AB152">
        <v>13231</v>
      </c>
      <c r="AC152">
        <v>73</v>
      </c>
      <c r="AD152">
        <v>13231</v>
      </c>
      <c r="AE152">
        <v>54</v>
      </c>
      <c r="AF152">
        <v>13229</v>
      </c>
    </row>
    <row r="153" spans="1:32" x14ac:dyDescent="0.25">
      <c r="A153" t="s">
        <v>130</v>
      </c>
      <c r="B153" t="s">
        <v>130</v>
      </c>
      <c r="C153">
        <v>42</v>
      </c>
      <c r="D153">
        <v>619</v>
      </c>
      <c r="E153">
        <v>53</v>
      </c>
      <c r="F153">
        <v>619</v>
      </c>
      <c r="G153">
        <v>43</v>
      </c>
      <c r="H153">
        <v>619</v>
      </c>
      <c r="I153">
        <v>48</v>
      </c>
      <c r="J153">
        <v>619</v>
      </c>
      <c r="K153">
        <v>29</v>
      </c>
      <c r="L153">
        <v>619</v>
      </c>
      <c r="M153">
        <v>68</v>
      </c>
      <c r="N153">
        <v>6539</v>
      </c>
      <c r="O153">
        <v>76</v>
      </c>
      <c r="P153">
        <v>6539</v>
      </c>
      <c r="Q153">
        <v>71</v>
      </c>
      <c r="R153">
        <v>6539</v>
      </c>
      <c r="S153">
        <v>74</v>
      </c>
      <c r="T153">
        <v>6539</v>
      </c>
      <c r="U153">
        <v>55</v>
      </c>
      <c r="V153">
        <v>6539</v>
      </c>
      <c r="W153">
        <v>65</v>
      </c>
      <c r="X153">
        <v>7158</v>
      </c>
      <c r="Y153">
        <v>74</v>
      </c>
      <c r="Z153">
        <v>7158</v>
      </c>
      <c r="AA153">
        <v>68</v>
      </c>
      <c r="AB153">
        <v>7158</v>
      </c>
      <c r="AC153">
        <v>72</v>
      </c>
      <c r="AD153">
        <v>7158</v>
      </c>
      <c r="AE153">
        <v>53</v>
      </c>
      <c r="AF153">
        <v>7158</v>
      </c>
    </row>
    <row r="154" spans="1:32" x14ac:dyDescent="0.25">
      <c r="A154" t="s">
        <v>132</v>
      </c>
      <c r="B154" t="s">
        <v>132</v>
      </c>
      <c r="C154">
        <v>48</v>
      </c>
      <c r="D154">
        <v>970</v>
      </c>
      <c r="E154">
        <v>56</v>
      </c>
      <c r="F154">
        <v>970</v>
      </c>
      <c r="G154">
        <v>49</v>
      </c>
      <c r="H154">
        <v>970</v>
      </c>
      <c r="I154">
        <v>54</v>
      </c>
      <c r="J154">
        <v>970</v>
      </c>
      <c r="K154">
        <v>33</v>
      </c>
      <c r="L154">
        <v>970</v>
      </c>
      <c r="M154">
        <v>67</v>
      </c>
      <c r="N154">
        <v>6379</v>
      </c>
      <c r="O154">
        <v>76</v>
      </c>
      <c r="P154">
        <v>6378</v>
      </c>
      <c r="Q154">
        <v>69</v>
      </c>
      <c r="R154">
        <v>6379</v>
      </c>
      <c r="S154">
        <v>73</v>
      </c>
      <c r="T154">
        <v>6379</v>
      </c>
      <c r="U154">
        <v>54</v>
      </c>
      <c r="V154">
        <v>6378</v>
      </c>
      <c r="W154">
        <v>64</v>
      </c>
      <c r="X154">
        <v>7349</v>
      </c>
      <c r="Y154">
        <v>73</v>
      </c>
      <c r="Z154">
        <v>7348</v>
      </c>
      <c r="AA154">
        <v>67</v>
      </c>
      <c r="AB154">
        <v>7349</v>
      </c>
      <c r="AC154">
        <v>71</v>
      </c>
      <c r="AD154">
        <v>7349</v>
      </c>
      <c r="AE154">
        <v>51</v>
      </c>
      <c r="AF154">
        <v>7348</v>
      </c>
    </row>
    <row r="155" spans="1:32" x14ac:dyDescent="0.25">
      <c r="A155" t="s">
        <v>182</v>
      </c>
      <c r="B155" t="s">
        <v>182</v>
      </c>
      <c r="C155">
        <v>48</v>
      </c>
      <c r="D155">
        <v>1157</v>
      </c>
      <c r="E155">
        <v>62</v>
      </c>
      <c r="F155">
        <v>1156</v>
      </c>
      <c r="G155">
        <v>42</v>
      </c>
      <c r="H155">
        <v>1156</v>
      </c>
      <c r="I155">
        <v>48</v>
      </c>
      <c r="J155">
        <v>1157</v>
      </c>
      <c r="K155">
        <v>32</v>
      </c>
      <c r="L155">
        <v>1155</v>
      </c>
      <c r="M155">
        <v>67</v>
      </c>
      <c r="N155">
        <v>7142</v>
      </c>
      <c r="O155">
        <v>79</v>
      </c>
      <c r="P155">
        <v>7142</v>
      </c>
      <c r="Q155">
        <v>65</v>
      </c>
      <c r="R155">
        <v>7142</v>
      </c>
      <c r="S155">
        <v>69</v>
      </c>
      <c r="T155">
        <v>7141</v>
      </c>
      <c r="U155">
        <v>53</v>
      </c>
      <c r="V155">
        <v>7142</v>
      </c>
      <c r="W155">
        <v>64</v>
      </c>
      <c r="X155">
        <v>8299</v>
      </c>
      <c r="Y155">
        <v>77</v>
      </c>
      <c r="Z155">
        <v>8298</v>
      </c>
      <c r="AA155">
        <v>62</v>
      </c>
      <c r="AB155">
        <v>8298</v>
      </c>
      <c r="AC155">
        <v>66</v>
      </c>
      <c r="AD155">
        <v>8298</v>
      </c>
      <c r="AE155">
        <v>50</v>
      </c>
      <c r="AF155">
        <v>8297</v>
      </c>
    </row>
    <row r="156" spans="1:32" x14ac:dyDescent="0.25">
      <c r="A156" t="s">
        <v>134</v>
      </c>
      <c r="B156" t="s">
        <v>134</v>
      </c>
      <c r="C156">
        <v>41</v>
      </c>
      <c r="D156">
        <v>1161</v>
      </c>
      <c r="E156">
        <v>54</v>
      </c>
      <c r="F156">
        <v>1161</v>
      </c>
      <c r="G156">
        <v>45</v>
      </c>
      <c r="H156">
        <v>1161</v>
      </c>
      <c r="I156">
        <v>48</v>
      </c>
      <c r="J156">
        <v>1161</v>
      </c>
      <c r="K156">
        <v>27</v>
      </c>
      <c r="L156">
        <v>1161</v>
      </c>
      <c r="M156">
        <v>67</v>
      </c>
      <c r="N156">
        <v>7262</v>
      </c>
      <c r="O156">
        <v>75</v>
      </c>
      <c r="P156">
        <v>7259</v>
      </c>
      <c r="Q156">
        <v>69</v>
      </c>
      <c r="R156">
        <v>7261</v>
      </c>
      <c r="S156">
        <v>74</v>
      </c>
      <c r="T156">
        <v>7262</v>
      </c>
      <c r="U156">
        <v>53</v>
      </c>
      <c r="V156">
        <v>7258</v>
      </c>
      <c r="W156">
        <v>63</v>
      </c>
      <c r="X156">
        <v>8423</v>
      </c>
      <c r="Y156">
        <v>72</v>
      </c>
      <c r="Z156">
        <v>8420</v>
      </c>
      <c r="AA156">
        <v>66</v>
      </c>
      <c r="AB156">
        <v>8422</v>
      </c>
      <c r="AC156">
        <v>70</v>
      </c>
      <c r="AD156">
        <v>8423</v>
      </c>
      <c r="AE156">
        <v>49</v>
      </c>
      <c r="AF156">
        <v>8419</v>
      </c>
    </row>
    <row r="157" spans="1:32" x14ac:dyDescent="0.25">
      <c r="A157" t="s">
        <v>112</v>
      </c>
      <c r="B157" t="s">
        <v>112</v>
      </c>
      <c r="C157">
        <v>43</v>
      </c>
      <c r="D157">
        <v>457</v>
      </c>
      <c r="E157">
        <v>52</v>
      </c>
      <c r="F157">
        <v>457</v>
      </c>
      <c r="G157">
        <v>46</v>
      </c>
      <c r="H157">
        <v>457</v>
      </c>
      <c r="I157">
        <v>48</v>
      </c>
      <c r="J157">
        <v>457</v>
      </c>
      <c r="K157">
        <v>28</v>
      </c>
      <c r="L157">
        <v>457</v>
      </c>
      <c r="M157">
        <v>67</v>
      </c>
      <c r="N157">
        <v>5421</v>
      </c>
      <c r="O157">
        <v>74</v>
      </c>
      <c r="P157">
        <v>5421</v>
      </c>
      <c r="Q157">
        <v>68</v>
      </c>
      <c r="R157">
        <v>5421</v>
      </c>
      <c r="S157">
        <v>70</v>
      </c>
      <c r="T157">
        <v>5421</v>
      </c>
      <c r="U157">
        <v>53</v>
      </c>
      <c r="V157">
        <v>5421</v>
      </c>
      <c r="W157">
        <v>65</v>
      </c>
      <c r="X157">
        <v>5878</v>
      </c>
      <c r="Y157">
        <v>73</v>
      </c>
      <c r="Z157">
        <v>5878</v>
      </c>
      <c r="AA157">
        <v>66</v>
      </c>
      <c r="AB157">
        <v>5878</v>
      </c>
      <c r="AC157">
        <v>68</v>
      </c>
      <c r="AD157">
        <v>5878</v>
      </c>
      <c r="AE157">
        <v>51</v>
      </c>
      <c r="AF157">
        <v>5878</v>
      </c>
    </row>
    <row r="158" spans="1:32" x14ac:dyDescent="0.25">
      <c r="A158" t="s">
        <v>138</v>
      </c>
      <c r="B158" t="s">
        <v>138</v>
      </c>
      <c r="C158">
        <v>43</v>
      </c>
      <c r="D158">
        <v>1107</v>
      </c>
      <c r="E158">
        <v>55</v>
      </c>
      <c r="F158">
        <v>1107</v>
      </c>
      <c r="G158">
        <v>50</v>
      </c>
      <c r="H158">
        <v>1107</v>
      </c>
      <c r="I158">
        <v>50</v>
      </c>
      <c r="J158">
        <v>1107</v>
      </c>
      <c r="K158">
        <v>31</v>
      </c>
      <c r="L158">
        <v>1107</v>
      </c>
      <c r="M158">
        <v>68</v>
      </c>
      <c r="N158">
        <v>7305</v>
      </c>
      <c r="O158">
        <v>78</v>
      </c>
      <c r="P158">
        <v>7303</v>
      </c>
      <c r="Q158">
        <v>73</v>
      </c>
      <c r="R158">
        <v>7305</v>
      </c>
      <c r="S158">
        <v>76</v>
      </c>
      <c r="T158">
        <v>7303</v>
      </c>
      <c r="U158">
        <v>57</v>
      </c>
      <c r="V158">
        <v>7303</v>
      </c>
      <c r="W158">
        <v>65</v>
      </c>
      <c r="X158">
        <v>8412</v>
      </c>
      <c r="Y158">
        <v>75</v>
      </c>
      <c r="Z158">
        <v>8410</v>
      </c>
      <c r="AA158">
        <v>70</v>
      </c>
      <c r="AB158">
        <v>8412</v>
      </c>
      <c r="AC158">
        <v>73</v>
      </c>
      <c r="AD158">
        <v>8410</v>
      </c>
      <c r="AE158">
        <v>54</v>
      </c>
      <c r="AF158">
        <v>8410</v>
      </c>
    </row>
    <row r="159" spans="1:32" x14ac:dyDescent="0.25">
      <c r="A159" t="s">
        <v>282</v>
      </c>
      <c r="B159" t="s">
        <v>282</v>
      </c>
      <c r="C159">
        <v>41</v>
      </c>
      <c r="D159">
        <v>662</v>
      </c>
      <c r="E159">
        <v>46</v>
      </c>
      <c r="F159">
        <v>661</v>
      </c>
      <c r="G159">
        <v>46</v>
      </c>
      <c r="H159">
        <v>662</v>
      </c>
      <c r="I159">
        <v>45</v>
      </c>
      <c r="J159">
        <v>662</v>
      </c>
      <c r="K159">
        <v>26</v>
      </c>
      <c r="L159">
        <v>661</v>
      </c>
      <c r="M159">
        <v>71</v>
      </c>
      <c r="N159">
        <v>6032</v>
      </c>
      <c r="O159">
        <v>71</v>
      </c>
      <c r="P159">
        <v>6031</v>
      </c>
      <c r="Q159">
        <v>72</v>
      </c>
      <c r="R159">
        <v>6030</v>
      </c>
      <c r="S159">
        <v>75</v>
      </c>
      <c r="T159">
        <v>6031</v>
      </c>
      <c r="U159">
        <v>55</v>
      </c>
      <c r="V159">
        <v>6030</v>
      </c>
      <c r="W159">
        <v>68</v>
      </c>
      <c r="X159">
        <v>6694</v>
      </c>
      <c r="Y159">
        <v>69</v>
      </c>
      <c r="Z159">
        <v>6692</v>
      </c>
      <c r="AA159">
        <v>69</v>
      </c>
      <c r="AB159">
        <v>6692</v>
      </c>
      <c r="AC159">
        <v>72</v>
      </c>
      <c r="AD159">
        <v>6693</v>
      </c>
      <c r="AE159">
        <v>52</v>
      </c>
      <c r="AF159">
        <v>6691</v>
      </c>
    </row>
    <row r="160" spans="1:32" x14ac:dyDescent="0.25">
      <c r="A160" t="s">
        <v>324</v>
      </c>
      <c r="B160" t="s">
        <v>324</v>
      </c>
      <c r="C160">
        <v>45</v>
      </c>
      <c r="D160">
        <v>578</v>
      </c>
      <c r="E160">
        <v>55</v>
      </c>
      <c r="F160">
        <v>578</v>
      </c>
      <c r="G160">
        <v>48</v>
      </c>
      <c r="H160">
        <v>578</v>
      </c>
      <c r="I160">
        <v>53</v>
      </c>
      <c r="J160">
        <v>578</v>
      </c>
      <c r="K160">
        <v>29</v>
      </c>
      <c r="L160">
        <v>578</v>
      </c>
      <c r="M160">
        <v>69</v>
      </c>
      <c r="N160">
        <v>4903</v>
      </c>
      <c r="O160">
        <v>76</v>
      </c>
      <c r="P160">
        <v>4903</v>
      </c>
      <c r="Q160">
        <v>70</v>
      </c>
      <c r="R160">
        <v>4903</v>
      </c>
      <c r="S160">
        <v>73</v>
      </c>
      <c r="T160">
        <v>4903</v>
      </c>
      <c r="U160">
        <v>55</v>
      </c>
      <c r="V160">
        <v>4903</v>
      </c>
      <c r="W160">
        <v>67</v>
      </c>
      <c r="X160">
        <v>5481</v>
      </c>
      <c r="Y160">
        <v>74</v>
      </c>
      <c r="Z160">
        <v>5481</v>
      </c>
      <c r="AA160">
        <v>68</v>
      </c>
      <c r="AB160">
        <v>5481</v>
      </c>
      <c r="AC160">
        <v>71</v>
      </c>
      <c r="AD160">
        <v>5481</v>
      </c>
      <c r="AE160">
        <v>52</v>
      </c>
      <c r="AF160">
        <v>5481</v>
      </c>
    </row>
    <row r="161" spans="1:32" x14ac:dyDescent="0.25">
      <c r="A161" t="s">
        <v>156</v>
      </c>
      <c r="B161" t="s">
        <v>156</v>
      </c>
      <c r="C161">
        <v>45</v>
      </c>
      <c r="D161">
        <v>948</v>
      </c>
      <c r="E161">
        <v>54</v>
      </c>
      <c r="F161">
        <v>948</v>
      </c>
      <c r="G161">
        <v>48</v>
      </c>
      <c r="H161">
        <v>948</v>
      </c>
      <c r="I161">
        <v>50</v>
      </c>
      <c r="J161">
        <v>948</v>
      </c>
      <c r="K161">
        <v>32</v>
      </c>
      <c r="L161">
        <v>948</v>
      </c>
      <c r="M161">
        <v>69</v>
      </c>
      <c r="N161">
        <v>8080</v>
      </c>
      <c r="O161">
        <v>76</v>
      </c>
      <c r="P161">
        <v>8080</v>
      </c>
      <c r="Q161">
        <v>71</v>
      </c>
      <c r="R161">
        <v>8080</v>
      </c>
      <c r="S161">
        <v>74</v>
      </c>
      <c r="T161">
        <v>8080</v>
      </c>
      <c r="U161">
        <v>56</v>
      </c>
      <c r="V161">
        <v>8080</v>
      </c>
      <c r="W161">
        <v>67</v>
      </c>
      <c r="X161">
        <v>9028</v>
      </c>
      <c r="Y161">
        <v>74</v>
      </c>
      <c r="Z161">
        <v>9028</v>
      </c>
      <c r="AA161">
        <v>69</v>
      </c>
      <c r="AB161">
        <v>9028</v>
      </c>
      <c r="AC161">
        <v>72</v>
      </c>
      <c r="AD161">
        <v>9028</v>
      </c>
      <c r="AE161">
        <v>53</v>
      </c>
      <c r="AF161">
        <v>9028</v>
      </c>
    </row>
    <row r="162" spans="1:32" x14ac:dyDescent="0.25">
      <c r="A162" t="s">
        <v>187</v>
      </c>
      <c r="B162" t="s">
        <v>187</v>
      </c>
      <c r="C162">
        <v>44</v>
      </c>
      <c r="D162">
        <v>976</v>
      </c>
      <c r="E162">
        <v>51</v>
      </c>
      <c r="F162">
        <v>976</v>
      </c>
      <c r="G162">
        <v>46</v>
      </c>
      <c r="H162">
        <v>976</v>
      </c>
      <c r="I162">
        <v>49</v>
      </c>
      <c r="J162">
        <v>976</v>
      </c>
      <c r="K162">
        <v>30</v>
      </c>
      <c r="L162">
        <v>976</v>
      </c>
      <c r="M162">
        <v>66</v>
      </c>
      <c r="N162">
        <v>6507</v>
      </c>
      <c r="O162">
        <v>74</v>
      </c>
      <c r="P162">
        <v>6506</v>
      </c>
      <c r="Q162">
        <v>67</v>
      </c>
      <c r="R162">
        <v>6507</v>
      </c>
      <c r="S162">
        <v>70</v>
      </c>
      <c r="T162">
        <v>6507</v>
      </c>
      <c r="U162">
        <v>52</v>
      </c>
      <c r="V162">
        <v>6506</v>
      </c>
      <c r="W162">
        <v>63</v>
      </c>
      <c r="X162">
        <v>7483</v>
      </c>
      <c r="Y162">
        <v>71</v>
      </c>
      <c r="Z162">
        <v>7482</v>
      </c>
      <c r="AA162">
        <v>64</v>
      </c>
      <c r="AB162">
        <v>7483</v>
      </c>
      <c r="AC162">
        <v>68</v>
      </c>
      <c r="AD162">
        <v>7483</v>
      </c>
      <c r="AE162">
        <v>49</v>
      </c>
      <c r="AF162">
        <v>7482</v>
      </c>
    </row>
    <row r="163" spans="1:32" x14ac:dyDescent="0.25">
      <c r="A163" t="s">
        <v>291</v>
      </c>
      <c r="B163" t="s">
        <v>291</v>
      </c>
      <c r="C163">
        <v>49</v>
      </c>
      <c r="D163">
        <v>875</v>
      </c>
      <c r="E163">
        <v>54</v>
      </c>
      <c r="F163">
        <v>875</v>
      </c>
      <c r="G163">
        <v>48</v>
      </c>
      <c r="H163">
        <v>875</v>
      </c>
      <c r="I163">
        <v>52</v>
      </c>
      <c r="J163">
        <v>875</v>
      </c>
      <c r="K163">
        <v>31</v>
      </c>
      <c r="L163">
        <v>875</v>
      </c>
      <c r="M163">
        <v>75</v>
      </c>
      <c r="N163">
        <v>10248</v>
      </c>
      <c r="O163">
        <v>78</v>
      </c>
      <c r="P163">
        <v>10247</v>
      </c>
      <c r="Q163">
        <v>77</v>
      </c>
      <c r="R163">
        <v>10248</v>
      </c>
      <c r="S163">
        <v>79</v>
      </c>
      <c r="T163">
        <v>10248</v>
      </c>
      <c r="U163">
        <v>62</v>
      </c>
      <c r="V163">
        <v>10247</v>
      </c>
      <c r="W163">
        <v>73</v>
      </c>
      <c r="X163">
        <v>11123</v>
      </c>
      <c r="Y163">
        <v>76</v>
      </c>
      <c r="Z163">
        <v>11122</v>
      </c>
      <c r="AA163">
        <v>74</v>
      </c>
      <c r="AB163">
        <v>11123</v>
      </c>
      <c r="AC163">
        <v>77</v>
      </c>
      <c r="AD163">
        <v>11123</v>
      </c>
      <c r="AE163">
        <v>60</v>
      </c>
      <c r="AF163">
        <v>11122</v>
      </c>
    </row>
    <row r="164" spans="1:32" x14ac:dyDescent="0.25">
      <c r="A164" t="s">
        <v>164</v>
      </c>
      <c r="B164" t="s">
        <v>164</v>
      </c>
      <c r="C164">
        <v>45</v>
      </c>
      <c r="D164">
        <v>584</v>
      </c>
      <c r="E164">
        <v>57</v>
      </c>
      <c r="F164">
        <v>584</v>
      </c>
      <c r="G164">
        <v>45</v>
      </c>
      <c r="H164">
        <v>584</v>
      </c>
      <c r="I164">
        <v>52</v>
      </c>
      <c r="J164">
        <v>584</v>
      </c>
      <c r="K164">
        <v>31</v>
      </c>
      <c r="L164">
        <v>584</v>
      </c>
      <c r="M164">
        <v>72</v>
      </c>
      <c r="N164">
        <v>5223</v>
      </c>
      <c r="O164">
        <v>80</v>
      </c>
      <c r="P164">
        <v>5223</v>
      </c>
      <c r="Q164">
        <v>74</v>
      </c>
      <c r="R164">
        <v>5223</v>
      </c>
      <c r="S164">
        <v>77</v>
      </c>
      <c r="T164">
        <v>5223</v>
      </c>
      <c r="U164">
        <v>60</v>
      </c>
      <c r="V164">
        <v>5223</v>
      </c>
      <c r="W164">
        <v>69</v>
      </c>
      <c r="X164">
        <v>5807</v>
      </c>
      <c r="Y164">
        <v>77</v>
      </c>
      <c r="Z164">
        <v>5807</v>
      </c>
      <c r="AA164">
        <v>71</v>
      </c>
      <c r="AB164">
        <v>5807</v>
      </c>
      <c r="AC164">
        <v>75</v>
      </c>
      <c r="AD164">
        <v>5807</v>
      </c>
      <c r="AE164">
        <v>57</v>
      </c>
      <c r="AF164">
        <v>5807</v>
      </c>
    </row>
    <row r="165" spans="1:32" x14ac:dyDescent="0.25">
      <c r="A165" t="s">
        <v>295</v>
      </c>
      <c r="B165" t="s">
        <v>295</v>
      </c>
      <c r="C165">
        <v>45</v>
      </c>
      <c r="D165">
        <v>713</v>
      </c>
      <c r="E165">
        <v>41</v>
      </c>
      <c r="F165">
        <v>713</v>
      </c>
      <c r="G165">
        <v>42</v>
      </c>
      <c r="H165">
        <v>713</v>
      </c>
      <c r="I165">
        <v>48</v>
      </c>
      <c r="J165">
        <v>713</v>
      </c>
      <c r="K165">
        <v>24</v>
      </c>
      <c r="L165">
        <v>713</v>
      </c>
      <c r="M165">
        <v>67</v>
      </c>
      <c r="N165">
        <v>7526</v>
      </c>
      <c r="O165">
        <v>63</v>
      </c>
      <c r="P165">
        <v>7526</v>
      </c>
      <c r="Q165">
        <v>66</v>
      </c>
      <c r="R165">
        <v>7526</v>
      </c>
      <c r="S165">
        <v>70</v>
      </c>
      <c r="T165">
        <v>7526</v>
      </c>
      <c r="U165">
        <v>47</v>
      </c>
      <c r="V165">
        <v>7526</v>
      </c>
      <c r="W165">
        <v>65</v>
      </c>
      <c r="X165">
        <v>8239</v>
      </c>
      <c r="Y165">
        <v>61</v>
      </c>
      <c r="Z165">
        <v>8239</v>
      </c>
      <c r="AA165">
        <v>63</v>
      </c>
      <c r="AB165">
        <v>8239</v>
      </c>
      <c r="AC165">
        <v>68</v>
      </c>
      <c r="AD165">
        <v>8239</v>
      </c>
      <c r="AE165">
        <v>45</v>
      </c>
      <c r="AF165">
        <v>8239</v>
      </c>
    </row>
    <row r="166" spans="1:32" x14ac:dyDescent="0.25">
      <c r="A166" t="s">
        <v>168</v>
      </c>
      <c r="B166" t="s">
        <v>168</v>
      </c>
      <c r="C166">
        <v>41</v>
      </c>
      <c r="D166">
        <v>661</v>
      </c>
      <c r="E166">
        <v>47</v>
      </c>
      <c r="F166">
        <v>660</v>
      </c>
      <c r="G166">
        <v>41</v>
      </c>
      <c r="H166">
        <v>661</v>
      </c>
      <c r="I166">
        <v>40</v>
      </c>
      <c r="J166">
        <v>661</v>
      </c>
      <c r="K166">
        <v>25</v>
      </c>
      <c r="L166">
        <v>660</v>
      </c>
      <c r="M166">
        <v>67</v>
      </c>
      <c r="N166">
        <v>5283</v>
      </c>
      <c r="O166">
        <v>73</v>
      </c>
      <c r="P166">
        <v>5282</v>
      </c>
      <c r="Q166">
        <v>67</v>
      </c>
      <c r="R166">
        <v>5283</v>
      </c>
      <c r="S166">
        <v>70</v>
      </c>
      <c r="T166">
        <v>5283</v>
      </c>
      <c r="U166">
        <v>51</v>
      </c>
      <c r="V166">
        <v>5282</v>
      </c>
      <c r="W166">
        <v>64</v>
      </c>
      <c r="X166">
        <v>5944</v>
      </c>
      <c r="Y166">
        <v>70</v>
      </c>
      <c r="Z166">
        <v>5942</v>
      </c>
      <c r="AA166">
        <v>64</v>
      </c>
      <c r="AB166">
        <v>5944</v>
      </c>
      <c r="AC166">
        <v>67</v>
      </c>
      <c r="AD166">
        <v>5944</v>
      </c>
      <c r="AE166">
        <v>48</v>
      </c>
      <c r="AF166">
        <v>5942</v>
      </c>
    </row>
    <row r="168" spans="1:32" x14ac:dyDescent="0.25">
      <c r="A168" t="s">
        <v>20</v>
      </c>
      <c r="B168" t="s">
        <v>20</v>
      </c>
      <c r="C168">
        <v>52</v>
      </c>
      <c r="D168">
        <v>5590</v>
      </c>
      <c r="E168">
        <v>64</v>
      </c>
      <c r="F168">
        <v>5590</v>
      </c>
      <c r="G168">
        <v>58</v>
      </c>
      <c r="H168">
        <v>5590</v>
      </c>
      <c r="I168">
        <v>58</v>
      </c>
      <c r="J168">
        <v>5590</v>
      </c>
      <c r="K168">
        <v>39</v>
      </c>
      <c r="L168">
        <v>5590</v>
      </c>
      <c r="M168">
        <v>73</v>
      </c>
      <c r="N168">
        <v>22280</v>
      </c>
      <c r="O168">
        <v>82</v>
      </c>
      <c r="P168">
        <v>22280</v>
      </c>
      <c r="Q168">
        <v>77</v>
      </c>
      <c r="R168">
        <v>22280</v>
      </c>
      <c r="S168">
        <v>78</v>
      </c>
      <c r="T168">
        <v>22280</v>
      </c>
      <c r="U168">
        <v>62</v>
      </c>
      <c r="V168">
        <v>22280</v>
      </c>
      <c r="W168">
        <v>68</v>
      </c>
      <c r="X168">
        <v>27870</v>
      </c>
      <c r="Y168">
        <v>78</v>
      </c>
      <c r="Z168">
        <v>27870</v>
      </c>
      <c r="AA168">
        <v>73</v>
      </c>
      <c r="AB168">
        <v>27870</v>
      </c>
      <c r="AC168">
        <v>74</v>
      </c>
      <c r="AD168">
        <v>27870</v>
      </c>
      <c r="AE168">
        <v>57</v>
      </c>
      <c r="AF168">
        <v>27870</v>
      </c>
    </row>
    <row r="169" spans="1:32" x14ac:dyDescent="0.25">
      <c r="A169" t="s">
        <v>44</v>
      </c>
      <c r="B169" t="s">
        <v>44</v>
      </c>
      <c r="C169">
        <v>49</v>
      </c>
      <c r="D169">
        <v>14090</v>
      </c>
      <c r="E169">
        <v>58</v>
      </c>
      <c r="F169">
        <v>14080</v>
      </c>
      <c r="G169">
        <v>55</v>
      </c>
      <c r="H169">
        <v>14090</v>
      </c>
      <c r="I169">
        <v>58</v>
      </c>
      <c r="J169">
        <v>14090</v>
      </c>
      <c r="K169">
        <v>34</v>
      </c>
      <c r="L169">
        <v>14080</v>
      </c>
      <c r="M169">
        <v>69</v>
      </c>
      <c r="N169">
        <v>66230</v>
      </c>
      <c r="O169">
        <v>77</v>
      </c>
      <c r="P169">
        <v>66220</v>
      </c>
      <c r="Q169">
        <v>74</v>
      </c>
      <c r="R169">
        <v>66230</v>
      </c>
      <c r="S169">
        <v>77</v>
      </c>
      <c r="T169">
        <v>66230</v>
      </c>
      <c r="U169">
        <v>57</v>
      </c>
      <c r="V169">
        <v>66220</v>
      </c>
      <c r="W169">
        <v>66</v>
      </c>
      <c r="X169">
        <v>80320</v>
      </c>
      <c r="Y169">
        <v>73</v>
      </c>
      <c r="Z169">
        <v>80300</v>
      </c>
      <c r="AA169">
        <v>71</v>
      </c>
      <c r="AB169">
        <v>80320</v>
      </c>
      <c r="AC169">
        <v>74</v>
      </c>
      <c r="AD169">
        <v>80320</v>
      </c>
      <c r="AE169">
        <v>53</v>
      </c>
      <c r="AF169">
        <v>80300</v>
      </c>
    </row>
    <row r="170" spans="1:32" x14ac:dyDescent="0.25">
      <c r="A170" t="s">
        <v>492</v>
      </c>
      <c r="B170" t="s">
        <v>492</v>
      </c>
      <c r="C170">
        <v>43</v>
      </c>
      <c r="D170">
        <v>10220</v>
      </c>
      <c r="E170">
        <v>57</v>
      </c>
      <c r="F170">
        <v>10220</v>
      </c>
      <c r="G170">
        <v>50</v>
      </c>
      <c r="H170">
        <v>10220</v>
      </c>
      <c r="I170">
        <v>52</v>
      </c>
      <c r="J170">
        <v>10220</v>
      </c>
      <c r="K170">
        <v>31</v>
      </c>
      <c r="L170">
        <v>10220</v>
      </c>
      <c r="M170">
        <v>65</v>
      </c>
      <c r="N170">
        <v>49360</v>
      </c>
      <c r="O170">
        <v>76</v>
      </c>
      <c r="P170">
        <v>49350</v>
      </c>
      <c r="Q170">
        <v>71</v>
      </c>
      <c r="R170">
        <v>49360</v>
      </c>
      <c r="S170">
        <v>73</v>
      </c>
      <c r="T170">
        <v>49360</v>
      </c>
      <c r="U170">
        <v>54</v>
      </c>
      <c r="V170">
        <v>49350</v>
      </c>
      <c r="W170">
        <v>62</v>
      </c>
      <c r="X170">
        <v>59580</v>
      </c>
      <c r="Y170">
        <v>73</v>
      </c>
      <c r="Z170">
        <v>59570</v>
      </c>
      <c r="AA170">
        <v>67</v>
      </c>
      <c r="AB170">
        <v>59580</v>
      </c>
      <c r="AC170">
        <v>70</v>
      </c>
      <c r="AD170">
        <v>59580</v>
      </c>
      <c r="AE170">
        <v>50</v>
      </c>
      <c r="AF170">
        <v>59570</v>
      </c>
    </row>
    <row r="171" spans="1:32" x14ac:dyDescent="0.25">
      <c r="A171" t="s">
        <v>122</v>
      </c>
      <c r="B171" t="s">
        <v>122</v>
      </c>
      <c r="C171">
        <v>46</v>
      </c>
      <c r="D171">
        <v>7160</v>
      </c>
      <c r="E171">
        <v>58</v>
      </c>
      <c r="F171">
        <v>7160</v>
      </c>
      <c r="G171">
        <v>50</v>
      </c>
      <c r="H171">
        <v>7160</v>
      </c>
      <c r="I171">
        <v>54</v>
      </c>
      <c r="J171">
        <v>7160</v>
      </c>
      <c r="K171">
        <v>33</v>
      </c>
      <c r="L171">
        <v>7160</v>
      </c>
      <c r="M171">
        <v>67</v>
      </c>
      <c r="N171">
        <v>42630</v>
      </c>
      <c r="O171">
        <v>77</v>
      </c>
      <c r="P171">
        <v>42620</v>
      </c>
      <c r="Q171">
        <v>71</v>
      </c>
      <c r="R171">
        <v>42630</v>
      </c>
      <c r="S171">
        <v>74</v>
      </c>
      <c r="T171">
        <v>42630</v>
      </c>
      <c r="U171">
        <v>55</v>
      </c>
      <c r="V171">
        <v>42620</v>
      </c>
      <c r="W171">
        <v>64</v>
      </c>
      <c r="X171">
        <v>49780</v>
      </c>
      <c r="Y171">
        <v>74</v>
      </c>
      <c r="Z171">
        <v>49770</v>
      </c>
      <c r="AA171">
        <v>68</v>
      </c>
      <c r="AB171">
        <v>49780</v>
      </c>
      <c r="AC171">
        <v>71</v>
      </c>
      <c r="AD171">
        <v>49780</v>
      </c>
      <c r="AE171">
        <v>52</v>
      </c>
      <c r="AF171">
        <v>49770</v>
      </c>
    </row>
    <row r="172" spans="1:32" x14ac:dyDescent="0.25">
      <c r="A172" t="s">
        <v>339</v>
      </c>
      <c r="B172" t="s">
        <v>339</v>
      </c>
      <c r="C172">
        <v>47</v>
      </c>
      <c r="D172">
        <v>11910</v>
      </c>
      <c r="E172">
        <v>58</v>
      </c>
      <c r="F172">
        <v>11910</v>
      </c>
      <c r="G172">
        <v>52</v>
      </c>
      <c r="H172">
        <v>11910</v>
      </c>
      <c r="I172">
        <v>56</v>
      </c>
      <c r="J172">
        <v>11910</v>
      </c>
      <c r="K172">
        <v>34</v>
      </c>
      <c r="L172">
        <v>11910</v>
      </c>
      <c r="M172">
        <v>67</v>
      </c>
      <c r="N172">
        <v>53520</v>
      </c>
      <c r="O172">
        <v>76</v>
      </c>
      <c r="P172">
        <v>53520</v>
      </c>
      <c r="Q172">
        <v>71</v>
      </c>
      <c r="R172">
        <v>53520</v>
      </c>
      <c r="S172">
        <v>75</v>
      </c>
      <c r="T172">
        <v>53520</v>
      </c>
      <c r="U172">
        <v>55</v>
      </c>
      <c r="V172">
        <v>53520</v>
      </c>
      <c r="W172">
        <v>64</v>
      </c>
      <c r="X172">
        <v>65440</v>
      </c>
      <c r="Y172">
        <v>73</v>
      </c>
      <c r="Z172">
        <v>65430</v>
      </c>
      <c r="AA172">
        <v>68</v>
      </c>
      <c r="AB172">
        <v>65430</v>
      </c>
      <c r="AC172">
        <v>72</v>
      </c>
      <c r="AD172">
        <v>65440</v>
      </c>
      <c r="AE172">
        <v>51</v>
      </c>
      <c r="AF172">
        <v>65430</v>
      </c>
    </row>
    <row r="173" spans="1:32" x14ac:dyDescent="0.25">
      <c r="A173" t="s">
        <v>341</v>
      </c>
      <c r="B173" t="s">
        <v>542</v>
      </c>
      <c r="C173">
        <v>46</v>
      </c>
      <c r="D173">
        <v>7760</v>
      </c>
      <c r="E173">
        <v>58</v>
      </c>
      <c r="F173">
        <v>7750</v>
      </c>
      <c r="G173">
        <v>48</v>
      </c>
      <c r="H173">
        <v>7760</v>
      </c>
      <c r="I173">
        <v>52</v>
      </c>
      <c r="J173">
        <v>7760</v>
      </c>
      <c r="K173">
        <v>32</v>
      </c>
      <c r="L173">
        <v>7750</v>
      </c>
      <c r="M173">
        <v>69</v>
      </c>
      <c r="N173">
        <v>56780</v>
      </c>
      <c r="O173">
        <v>78</v>
      </c>
      <c r="P173">
        <v>56780</v>
      </c>
      <c r="Q173">
        <v>70</v>
      </c>
      <c r="R173">
        <v>56780</v>
      </c>
      <c r="S173">
        <v>74</v>
      </c>
      <c r="T173">
        <v>56780</v>
      </c>
      <c r="U173">
        <v>56</v>
      </c>
      <c r="V173">
        <v>56780</v>
      </c>
      <c r="W173">
        <v>66</v>
      </c>
      <c r="X173">
        <v>64540</v>
      </c>
      <c r="Y173">
        <v>75</v>
      </c>
      <c r="Z173">
        <v>64530</v>
      </c>
      <c r="AA173">
        <v>68</v>
      </c>
      <c r="AB173">
        <v>64540</v>
      </c>
      <c r="AC173">
        <v>71</v>
      </c>
      <c r="AD173">
        <v>64540</v>
      </c>
      <c r="AE173">
        <v>53</v>
      </c>
      <c r="AF173">
        <v>64530</v>
      </c>
    </row>
    <row r="174" spans="1:32" x14ac:dyDescent="0.25">
      <c r="A174" t="s">
        <v>544</v>
      </c>
      <c r="B174" t="s">
        <v>544</v>
      </c>
      <c r="C174">
        <v>58</v>
      </c>
      <c r="D174">
        <v>17190</v>
      </c>
      <c r="E174">
        <v>69</v>
      </c>
      <c r="F174">
        <v>17190</v>
      </c>
      <c r="G174">
        <v>65</v>
      </c>
      <c r="H174">
        <v>17190</v>
      </c>
      <c r="I174">
        <v>67</v>
      </c>
      <c r="J174">
        <v>17200</v>
      </c>
      <c r="K174">
        <v>46</v>
      </c>
      <c r="L174">
        <v>17190</v>
      </c>
      <c r="M174">
        <v>72</v>
      </c>
      <c r="N174">
        <v>71270</v>
      </c>
      <c r="O174">
        <v>81</v>
      </c>
      <c r="P174">
        <v>71270</v>
      </c>
      <c r="Q174">
        <v>79</v>
      </c>
      <c r="R174">
        <v>71270</v>
      </c>
      <c r="S174">
        <v>81</v>
      </c>
      <c r="T174">
        <v>71280</v>
      </c>
      <c r="U174">
        <v>63</v>
      </c>
      <c r="V174">
        <v>71270</v>
      </c>
      <c r="W174">
        <v>69</v>
      </c>
      <c r="X174">
        <v>88470</v>
      </c>
      <c r="Y174">
        <v>79</v>
      </c>
      <c r="Z174">
        <v>88460</v>
      </c>
      <c r="AA174">
        <v>77</v>
      </c>
      <c r="AB174">
        <v>88470</v>
      </c>
      <c r="AC174">
        <v>79</v>
      </c>
      <c r="AD174">
        <v>88470</v>
      </c>
      <c r="AE174">
        <v>59</v>
      </c>
      <c r="AF174">
        <v>88450</v>
      </c>
    </row>
    <row r="175" spans="1:32" x14ac:dyDescent="0.25">
      <c r="A175" t="s">
        <v>193</v>
      </c>
      <c r="B175" t="s">
        <v>193</v>
      </c>
      <c r="C175">
        <v>60</v>
      </c>
      <c r="D175">
        <v>7750</v>
      </c>
      <c r="E175">
        <v>73</v>
      </c>
      <c r="F175">
        <v>7750</v>
      </c>
      <c r="G175">
        <v>68</v>
      </c>
      <c r="H175">
        <v>7750</v>
      </c>
      <c r="I175">
        <v>70</v>
      </c>
      <c r="J175">
        <v>7750</v>
      </c>
      <c r="K175">
        <v>49</v>
      </c>
      <c r="L175">
        <v>7750</v>
      </c>
      <c r="M175">
        <v>73</v>
      </c>
      <c r="N175">
        <v>23060</v>
      </c>
      <c r="O175">
        <v>84</v>
      </c>
      <c r="P175">
        <v>23060</v>
      </c>
      <c r="Q175">
        <v>80</v>
      </c>
      <c r="R175">
        <v>23050</v>
      </c>
      <c r="S175">
        <v>82</v>
      </c>
      <c r="T175">
        <v>23060</v>
      </c>
      <c r="U175">
        <v>64</v>
      </c>
      <c r="V175">
        <v>23050</v>
      </c>
      <c r="W175">
        <v>70</v>
      </c>
      <c r="X175">
        <v>30810</v>
      </c>
      <c r="Y175">
        <v>81</v>
      </c>
      <c r="Z175">
        <v>30800</v>
      </c>
      <c r="AA175">
        <v>77</v>
      </c>
      <c r="AB175">
        <v>30800</v>
      </c>
      <c r="AC175">
        <v>79</v>
      </c>
      <c r="AD175">
        <v>30810</v>
      </c>
      <c r="AE175">
        <v>60</v>
      </c>
      <c r="AF175">
        <v>30800</v>
      </c>
    </row>
    <row r="176" spans="1:32" x14ac:dyDescent="0.25">
      <c r="A176" t="s">
        <v>222</v>
      </c>
      <c r="B176" t="s">
        <v>222</v>
      </c>
      <c r="C176">
        <v>55</v>
      </c>
      <c r="D176">
        <v>9450</v>
      </c>
      <c r="E176">
        <v>66</v>
      </c>
      <c r="F176">
        <v>9450</v>
      </c>
      <c r="G176">
        <v>62</v>
      </c>
      <c r="H176">
        <v>9450</v>
      </c>
      <c r="I176">
        <v>65</v>
      </c>
      <c r="J176">
        <v>9450</v>
      </c>
      <c r="K176">
        <v>42</v>
      </c>
      <c r="L176">
        <v>9440</v>
      </c>
      <c r="M176">
        <v>72</v>
      </c>
      <c r="N176">
        <v>48220</v>
      </c>
      <c r="O176">
        <v>80</v>
      </c>
      <c r="P176">
        <v>48210</v>
      </c>
      <c r="Q176">
        <v>79</v>
      </c>
      <c r="R176">
        <v>48220</v>
      </c>
      <c r="S176">
        <v>81</v>
      </c>
      <c r="T176">
        <v>48220</v>
      </c>
      <c r="U176">
        <v>62</v>
      </c>
      <c r="V176">
        <v>48210</v>
      </c>
      <c r="W176">
        <v>69</v>
      </c>
      <c r="X176">
        <v>57660</v>
      </c>
      <c r="Y176">
        <v>78</v>
      </c>
      <c r="Z176">
        <v>57660</v>
      </c>
      <c r="AA176">
        <v>76</v>
      </c>
      <c r="AB176">
        <v>57670</v>
      </c>
      <c r="AC176">
        <v>78</v>
      </c>
      <c r="AD176">
        <v>57670</v>
      </c>
      <c r="AE176">
        <v>59</v>
      </c>
      <c r="AF176">
        <v>57660</v>
      </c>
    </row>
    <row r="177" spans="1:32" x14ac:dyDescent="0.25">
      <c r="A177" t="s">
        <v>262</v>
      </c>
      <c r="B177" t="s">
        <v>262</v>
      </c>
      <c r="C177">
        <v>48</v>
      </c>
      <c r="D177">
        <v>9780</v>
      </c>
      <c r="E177">
        <v>56</v>
      </c>
      <c r="F177">
        <v>9780</v>
      </c>
      <c r="G177">
        <v>48</v>
      </c>
      <c r="H177">
        <v>9780</v>
      </c>
      <c r="I177">
        <v>51</v>
      </c>
      <c r="J177">
        <v>9780</v>
      </c>
      <c r="K177">
        <v>32</v>
      </c>
      <c r="L177">
        <v>9780</v>
      </c>
      <c r="M177">
        <v>72</v>
      </c>
      <c r="N177">
        <v>81120</v>
      </c>
      <c r="O177">
        <v>77</v>
      </c>
      <c r="P177">
        <v>81100</v>
      </c>
      <c r="Q177">
        <v>73</v>
      </c>
      <c r="R177">
        <v>81110</v>
      </c>
      <c r="S177">
        <v>75</v>
      </c>
      <c r="T177">
        <v>81110</v>
      </c>
      <c r="U177">
        <v>58</v>
      </c>
      <c r="V177">
        <v>81100</v>
      </c>
      <c r="W177">
        <v>69</v>
      </c>
      <c r="X177">
        <v>90890</v>
      </c>
      <c r="Y177">
        <v>75</v>
      </c>
      <c r="Z177">
        <v>90880</v>
      </c>
      <c r="AA177">
        <v>70</v>
      </c>
      <c r="AB177">
        <v>90890</v>
      </c>
      <c r="AC177">
        <v>73</v>
      </c>
      <c r="AD177">
        <v>90890</v>
      </c>
      <c r="AE177">
        <v>55</v>
      </c>
      <c r="AF177">
        <v>90880</v>
      </c>
    </row>
    <row r="178" spans="1:32" x14ac:dyDescent="0.25">
      <c r="A178" t="s">
        <v>301</v>
      </c>
      <c r="B178" t="s">
        <v>301</v>
      </c>
      <c r="C178">
        <v>49</v>
      </c>
      <c r="D178">
        <v>7020</v>
      </c>
      <c r="E178">
        <v>52</v>
      </c>
      <c r="F178">
        <v>7010</v>
      </c>
      <c r="G178">
        <v>49</v>
      </c>
      <c r="H178">
        <v>7020</v>
      </c>
      <c r="I178">
        <v>53</v>
      </c>
      <c r="J178">
        <v>7020</v>
      </c>
      <c r="K178">
        <v>31</v>
      </c>
      <c r="L178">
        <v>7010</v>
      </c>
      <c r="M178">
        <v>71</v>
      </c>
      <c r="N178">
        <v>47270</v>
      </c>
      <c r="O178">
        <v>74</v>
      </c>
      <c r="P178">
        <v>47260</v>
      </c>
      <c r="Q178">
        <v>71</v>
      </c>
      <c r="R178">
        <v>47270</v>
      </c>
      <c r="S178">
        <v>74</v>
      </c>
      <c r="T178">
        <v>47270</v>
      </c>
      <c r="U178">
        <v>56</v>
      </c>
      <c r="V178">
        <v>47260</v>
      </c>
      <c r="W178">
        <v>68</v>
      </c>
      <c r="X178">
        <v>54280</v>
      </c>
      <c r="Y178">
        <v>71</v>
      </c>
      <c r="Z178">
        <v>54270</v>
      </c>
      <c r="AA178">
        <v>68</v>
      </c>
      <c r="AB178">
        <v>54280</v>
      </c>
      <c r="AC178">
        <v>71</v>
      </c>
      <c r="AD178">
        <v>54280</v>
      </c>
      <c r="AE178">
        <v>52</v>
      </c>
      <c r="AF178">
        <v>54270</v>
      </c>
    </row>
    <row r="179" spans="1:32" x14ac:dyDescent="0.25">
      <c r="A179" t="s">
        <v>436</v>
      </c>
      <c r="B179" t="s">
        <v>545</v>
      </c>
      <c r="C179">
        <v>49</v>
      </c>
      <c r="D179">
        <v>90717</v>
      </c>
      <c r="E179">
        <v>60</v>
      </c>
      <c r="F179">
        <v>90686</v>
      </c>
      <c r="G179">
        <v>54</v>
      </c>
      <c r="H179">
        <v>90708</v>
      </c>
      <c r="I179">
        <v>57</v>
      </c>
      <c r="J179">
        <v>90714</v>
      </c>
      <c r="K179">
        <v>36</v>
      </c>
      <c r="L179">
        <v>90680</v>
      </c>
      <c r="M179">
        <v>70</v>
      </c>
      <c r="N179">
        <v>490454</v>
      </c>
      <c r="O179">
        <v>77</v>
      </c>
      <c r="P179">
        <v>490389</v>
      </c>
      <c r="Q179">
        <v>73</v>
      </c>
      <c r="R179">
        <v>490444</v>
      </c>
      <c r="S179">
        <v>76</v>
      </c>
      <c r="T179">
        <v>490446</v>
      </c>
      <c r="U179">
        <v>57</v>
      </c>
      <c r="V179">
        <v>490378</v>
      </c>
      <c r="W179">
        <v>66</v>
      </c>
      <c r="X179">
        <v>581171</v>
      </c>
      <c r="Y179">
        <v>74</v>
      </c>
      <c r="Z179">
        <v>581075</v>
      </c>
      <c r="AA179">
        <v>70</v>
      </c>
      <c r="AB179">
        <v>581152</v>
      </c>
      <c r="AC179">
        <v>73</v>
      </c>
      <c r="AD179">
        <v>581160</v>
      </c>
      <c r="AE179">
        <v>54</v>
      </c>
      <c r="AF179">
        <v>581058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1"/>
  <sheetViews>
    <sheetView workbookViewId="0">
      <pane ySplit="7" topLeftCell="A8" activePane="bottomLeft" state="frozen"/>
      <selection pane="bottomLeft"/>
    </sheetView>
  </sheetViews>
  <sheetFormatPr defaultColWidth="9.140625" defaultRowHeight="11.25" x14ac:dyDescent="0.2"/>
  <cols>
    <col min="1" max="1" width="9.7109375" style="114" customWidth="1"/>
    <col min="2" max="2" width="19.7109375" style="131" bestFit="1" customWidth="1"/>
    <col min="3" max="3" width="22.140625" style="112" bestFit="1" customWidth="1"/>
    <col min="4" max="5" width="17.7109375" style="114" customWidth="1"/>
    <col min="6" max="6" width="2.7109375" style="114" customWidth="1"/>
    <col min="7" max="8" width="17.7109375" style="114" customWidth="1"/>
    <col min="9" max="9" width="2.7109375" style="114" customWidth="1"/>
    <col min="10" max="11" width="17.7109375" style="114" customWidth="1"/>
    <col min="12" max="13" width="9.140625" style="114"/>
    <col min="14" max="14" width="10.85546875" style="114" hidden="1" customWidth="1"/>
    <col min="15" max="15" width="9.140625" style="114" hidden="1" customWidth="1"/>
    <col min="16" max="17" width="9.140625" style="114"/>
    <col min="18" max="18" width="9.140625" style="114" customWidth="1"/>
    <col min="19" max="16384" width="9.140625" style="114"/>
  </cols>
  <sheetData>
    <row r="1" spans="1:18" s="245" customFormat="1" ht="13.15" x14ac:dyDescent="0.3">
      <c r="A1" s="260" t="s">
        <v>523</v>
      </c>
      <c r="B1" s="261"/>
      <c r="C1" s="262"/>
      <c r="O1" s="293" t="s">
        <v>13</v>
      </c>
    </row>
    <row r="2" spans="1:18" s="245" customFormat="1" ht="17.25" customHeight="1" thickBot="1" x14ac:dyDescent="0.35">
      <c r="A2" s="263" t="s">
        <v>456</v>
      </c>
      <c r="B2" s="261"/>
      <c r="C2" s="262"/>
      <c r="O2" s="293" t="s">
        <v>16</v>
      </c>
    </row>
    <row r="3" spans="1:18" s="245" customFormat="1" ht="14.25" customHeight="1" thickBot="1" x14ac:dyDescent="0.35">
      <c r="A3" s="258" t="s">
        <v>457</v>
      </c>
      <c r="B3" s="261"/>
      <c r="C3" s="264"/>
      <c r="D3" s="265"/>
      <c r="H3" s="352" t="s">
        <v>336</v>
      </c>
      <c r="I3" s="353"/>
      <c r="J3" s="353"/>
      <c r="K3" s="354"/>
      <c r="O3" s="293" t="s">
        <v>15</v>
      </c>
    </row>
    <row r="4" spans="1:18" ht="14.25" customHeight="1" thickBot="1" x14ac:dyDescent="0.45">
      <c r="A4" s="156"/>
      <c r="B4" s="155"/>
      <c r="C4" s="157"/>
      <c r="H4" s="57" t="s">
        <v>498</v>
      </c>
      <c r="I4" s="364" t="s">
        <v>493</v>
      </c>
      <c r="J4" s="365"/>
      <c r="K4" s="366"/>
      <c r="O4" s="293" t="s">
        <v>14</v>
      </c>
    </row>
    <row r="5" spans="1:18" ht="14.25" customHeight="1" x14ac:dyDescent="0.4">
      <c r="A5" s="156"/>
      <c r="B5" s="155"/>
      <c r="C5" s="157"/>
      <c r="E5" s="113"/>
      <c r="F5" s="113"/>
      <c r="G5" s="113"/>
      <c r="H5" s="113"/>
      <c r="I5" s="113"/>
      <c r="J5" s="113"/>
      <c r="O5" s="293" t="s">
        <v>493</v>
      </c>
    </row>
    <row r="6" spans="1:18" ht="29.25" customHeight="1" x14ac:dyDescent="0.2">
      <c r="A6" s="367" t="s">
        <v>361</v>
      </c>
      <c r="B6" s="367" t="s">
        <v>374</v>
      </c>
      <c r="C6" s="163"/>
      <c r="D6" s="359" t="s">
        <v>494</v>
      </c>
      <c r="E6" s="361"/>
      <c r="F6" s="369"/>
      <c r="G6" s="361" t="s">
        <v>511</v>
      </c>
      <c r="H6" s="361"/>
      <c r="I6" s="369"/>
      <c r="J6" s="361" t="s">
        <v>441</v>
      </c>
      <c r="K6" s="359"/>
      <c r="O6" s="304"/>
    </row>
    <row r="7" spans="1:18" ht="45" customHeight="1" x14ac:dyDescent="0.2">
      <c r="A7" s="368"/>
      <c r="B7" s="368"/>
      <c r="C7" s="165"/>
      <c r="D7" s="71" t="s">
        <v>430</v>
      </c>
      <c r="E7" s="71" t="s">
        <v>510</v>
      </c>
      <c r="F7" s="361"/>
      <c r="G7" s="71" t="s">
        <v>430</v>
      </c>
      <c r="H7" s="71" t="s">
        <v>510</v>
      </c>
      <c r="I7" s="361"/>
      <c r="J7" s="71" t="s">
        <v>430</v>
      </c>
      <c r="K7" s="71" t="s">
        <v>510</v>
      </c>
      <c r="O7" s="304"/>
    </row>
    <row r="8" spans="1:18" s="115" customFormat="1" ht="15" customHeight="1" x14ac:dyDescent="0.3">
      <c r="A8" s="12" t="s">
        <v>18</v>
      </c>
      <c r="B8" s="370" t="s">
        <v>436</v>
      </c>
      <c r="C8" s="370"/>
      <c r="D8" s="298">
        <f ca="1">VLOOKUP(TRIM($B8),INDIRECT($O$9),4+$O$10,FALSE)</f>
        <v>90680</v>
      </c>
      <c r="E8" s="298">
        <f ca="1">VLOOKUP(TRIM($B8),INDIRECT($O$9),3+$O$10,FALSE)</f>
        <v>36</v>
      </c>
      <c r="F8" s="294"/>
      <c r="G8" s="298">
        <f ca="1">VLOOKUP(TRIM($B8),INDIRECT($O$9),14+$O$10,FALSE)</f>
        <v>490378</v>
      </c>
      <c r="H8" s="298">
        <f ca="1">VLOOKUP(TRIM($B8),INDIRECT($O$9),13+$O$10,FALSE)</f>
        <v>57</v>
      </c>
      <c r="I8" s="294"/>
      <c r="J8" s="298">
        <f ca="1">VLOOKUP(TRIM($B8),INDIRECT($O$9),24+$O$10,FALSE)</f>
        <v>581058</v>
      </c>
      <c r="K8" s="298">
        <f ca="1">VLOOKUP(TRIM($B8),INDIRECT($O$9),23+$O$10,FALSE)</f>
        <v>54</v>
      </c>
      <c r="O8" s="305"/>
      <c r="R8" s="111"/>
    </row>
    <row r="9" spans="1:18" ht="15" customHeight="1" x14ac:dyDescent="0.3">
      <c r="A9" s="13"/>
      <c r="B9" s="68"/>
      <c r="C9" s="187"/>
      <c r="D9" s="299"/>
      <c r="E9" s="300"/>
      <c r="F9" s="293"/>
      <c r="G9" s="299"/>
      <c r="H9" s="300"/>
      <c r="I9" s="293"/>
      <c r="J9" s="299"/>
      <c r="K9" s="300"/>
      <c r="O9" s="295" t="s">
        <v>553</v>
      </c>
      <c r="R9" s="111"/>
    </row>
    <row r="10" spans="1:18" ht="15" customHeight="1" x14ac:dyDescent="0.3">
      <c r="A10" s="12" t="s">
        <v>19</v>
      </c>
      <c r="B10" s="333" t="s">
        <v>20</v>
      </c>
      <c r="C10" s="333"/>
      <c r="D10" s="298">
        <f t="shared" ref="D10:D20" ca="1" si="0">VLOOKUP(TRIM($B10),INDIRECT($O$9),4+$O$10,FALSE)</f>
        <v>5590</v>
      </c>
      <c r="E10" s="298">
        <f t="shared" ref="E10:E20" ca="1" si="1">VLOOKUP(TRIM($B10),INDIRECT($O$9),3+$O$10,FALSE)</f>
        <v>39</v>
      </c>
      <c r="F10" s="294"/>
      <c r="G10" s="298">
        <f t="shared" ref="G10:G20" ca="1" si="2">VLOOKUP(TRIM($B10),INDIRECT($O$9),14+$O$10,FALSE)</f>
        <v>22280</v>
      </c>
      <c r="H10" s="298">
        <f t="shared" ref="H10:H20" ca="1" si="3">VLOOKUP(TRIM($B10),INDIRECT($O$9),13+$O$10,FALSE)</f>
        <v>62</v>
      </c>
      <c r="I10" s="294"/>
      <c r="J10" s="298">
        <f t="shared" ref="J10:J20" ca="1" si="4">VLOOKUP(TRIM($B10),INDIRECT($O$9),24+$O$10,FALSE)</f>
        <v>27870</v>
      </c>
      <c r="K10" s="298">
        <f t="shared" ref="K10:K20" ca="1" si="5">VLOOKUP(TRIM($B10),INDIRECT($O$9),23+$O$10,FALSE)</f>
        <v>57</v>
      </c>
      <c r="O10" s="296">
        <f>IF(I4="Reading",0,IF(I4="Writing",2,IF(I4="Mathematics",4,IF(I4="Grammar, punctuation and spelling",6,IF(I4="Reading, writing and mathematics",8)))))</f>
        <v>8</v>
      </c>
      <c r="R10" s="111"/>
    </row>
    <row r="11" spans="1:18" ht="15" customHeight="1" x14ac:dyDescent="0.3">
      <c r="A11" s="12" t="s">
        <v>43</v>
      </c>
      <c r="B11" s="333" t="s">
        <v>44</v>
      </c>
      <c r="C11" s="333"/>
      <c r="D11" s="298">
        <f t="shared" ca="1" si="0"/>
        <v>14080</v>
      </c>
      <c r="E11" s="298">
        <f t="shared" ca="1" si="1"/>
        <v>34</v>
      </c>
      <c r="F11" s="294"/>
      <c r="G11" s="298">
        <f t="shared" ca="1" si="2"/>
        <v>66220</v>
      </c>
      <c r="H11" s="298">
        <f t="shared" ca="1" si="3"/>
        <v>57</v>
      </c>
      <c r="I11" s="294"/>
      <c r="J11" s="298">
        <f t="shared" ca="1" si="4"/>
        <v>80300</v>
      </c>
      <c r="K11" s="298">
        <f t="shared" ca="1" si="5"/>
        <v>53</v>
      </c>
      <c r="R11" s="111"/>
    </row>
    <row r="12" spans="1:18" ht="15" customHeight="1" x14ac:dyDescent="0.3">
      <c r="A12" s="12" t="s">
        <v>90</v>
      </c>
      <c r="B12" s="333" t="s">
        <v>375</v>
      </c>
      <c r="C12" s="333"/>
      <c r="D12" s="298">
        <f t="shared" ca="1" si="0"/>
        <v>10220</v>
      </c>
      <c r="E12" s="298">
        <f t="shared" ca="1" si="1"/>
        <v>31</v>
      </c>
      <c r="F12" s="294"/>
      <c r="G12" s="298">
        <f t="shared" ca="1" si="2"/>
        <v>49350</v>
      </c>
      <c r="H12" s="298">
        <f t="shared" ca="1" si="3"/>
        <v>54</v>
      </c>
      <c r="I12" s="294"/>
      <c r="J12" s="298">
        <f t="shared" ca="1" si="4"/>
        <v>59570</v>
      </c>
      <c r="K12" s="298">
        <f t="shared" ca="1" si="5"/>
        <v>50</v>
      </c>
      <c r="R12" s="111"/>
    </row>
    <row r="13" spans="1:18" ht="15" customHeight="1" x14ac:dyDescent="0.3">
      <c r="A13" s="12" t="s">
        <v>121</v>
      </c>
      <c r="B13" s="333" t="s">
        <v>122</v>
      </c>
      <c r="C13" s="333"/>
      <c r="D13" s="298">
        <f t="shared" ca="1" si="0"/>
        <v>7160</v>
      </c>
      <c r="E13" s="298">
        <f t="shared" ca="1" si="1"/>
        <v>33</v>
      </c>
      <c r="F13" s="294"/>
      <c r="G13" s="298">
        <f t="shared" ca="1" si="2"/>
        <v>42620</v>
      </c>
      <c r="H13" s="298">
        <f t="shared" ca="1" si="3"/>
        <v>55</v>
      </c>
      <c r="I13" s="294"/>
      <c r="J13" s="298">
        <f t="shared" ca="1" si="4"/>
        <v>49770</v>
      </c>
      <c r="K13" s="298">
        <f t="shared" ca="1" si="5"/>
        <v>52</v>
      </c>
    </row>
    <row r="14" spans="1:18" ht="15" customHeight="1" x14ac:dyDescent="0.3">
      <c r="A14" s="12" t="s">
        <v>338</v>
      </c>
      <c r="B14" s="333" t="s">
        <v>339</v>
      </c>
      <c r="C14" s="333"/>
      <c r="D14" s="298">
        <f t="shared" ca="1" si="0"/>
        <v>11910</v>
      </c>
      <c r="E14" s="298">
        <f t="shared" ca="1" si="1"/>
        <v>34</v>
      </c>
      <c r="F14" s="294"/>
      <c r="G14" s="298">
        <f t="shared" ca="1" si="2"/>
        <v>53520</v>
      </c>
      <c r="H14" s="298">
        <f t="shared" ca="1" si="3"/>
        <v>55</v>
      </c>
      <c r="I14" s="294"/>
      <c r="J14" s="298">
        <f t="shared" ca="1" si="4"/>
        <v>65430</v>
      </c>
      <c r="K14" s="298">
        <f t="shared" ca="1" si="5"/>
        <v>51</v>
      </c>
    </row>
    <row r="15" spans="1:18" ht="15" customHeight="1" x14ac:dyDescent="0.3">
      <c r="A15" s="12" t="s">
        <v>340</v>
      </c>
      <c r="B15" s="333" t="s">
        <v>341</v>
      </c>
      <c r="C15" s="333"/>
      <c r="D15" s="298">
        <f t="shared" ca="1" si="0"/>
        <v>7750</v>
      </c>
      <c r="E15" s="298">
        <f t="shared" ca="1" si="1"/>
        <v>32</v>
      </c>
      <c r="F15" s="294"/>
      <c r="G15" s="298">
        <f t="shared" ca="1" si="2"/>
        <v>56780</v>
      </c>
      <c r="H15" s="298">
        <f t="shared" ca="1" si="3"/>
        <v>56</v>
      </c>
      <c r="I15" s="294"/>
      <c r="J15" s="298">
        <f t="shared" ca="1" si="4"/>
        <v>64530</v>
      </c>
      <c r="K15" s="298">
        <f t="shared" ca="1" si="5"/>
        <v>53</v>
      </c>
    </row>
    <row r="16" spans="1:18" ht="15" customHeight="1" x14ac:dyDescent="0.3">
      <c r="A16" s="12" t="s">
        <v>190</v>
      </c>
      <c r="B16" s="334" t="s">
        <v>191</v>
      </c>
      <c r="C16" s="334"/>
      <c r="D16" s="298">
        <f t="shared" ca="1" si="0"/>
        <v>17190</v>
      </c>
      <c r="E16" s="298">
        <f t="shared" ca="1" si="1"/>
        <v>46</v>
      </c>
      <c r="F16" s="294"/>
      <c r="G16" s="298">
        <f t="shared" ca="1" si="2"/>
        <v>71270</v>
      </c>
      <c r="H16" s="298">
        <f t="shared" ca="1" si="3"/>
        <v>63</v>
      </c>
      <c r="I16" s="294"/>
      <c r="J16" s="298">
        <f t="shared" ca="1" si="4"/>
        <v>88450</v>
      </c>
      <c r="K16" s="298">
        <f t="shared" ca="1" si="5"/>
        <v>59</v>
      </c>
    </row>
    <row r="17" spans="1:11" ht="15" customHeight="1" x14ac:dyDescent="0.3">
      <c r="A17" s="13" t="s">
        <v>192</v>
      </c>
      <c r="B17" s="335" t="s">
        <v>193</v>
      </c>
      <c r="C17" s="335"/>
      <c r="D17" s="298">
        <f t="shared" ca="1" si="0"/>
        <v>7750</v>
      </c>
      <c r="E17" s="298">
        <f t="shared" ca="1" si="1"/>
        <v>49</v>
      </c>
      <c r="F17" s="294"/>
      <c r="G17" s="298">
        <f t="shared" ca="1" si="2"/>
        <v>23050</v>
      </c>
      <c r="H17" s="298">
        <f t="shared" ca="1" si="3"/>
        <v>64</v>
      </c>
      <c r="I17" s="294"/>
      <c r="J17" s="298">
        <f t="shared" ca="1" si="4"/>
        <v>30800</v>
      </c>
      <c r="K17" s="298">
        <f t="shared" ca="1" si="5"/>
        <v>60</v>
      </c>
    </row>
    <row r="18" spans="1:11" ht="15" customHeight="1" x14ac:dyDescent="0.3">
      <c r="A18" s="13" t="s">
        <v>221</v>
      </c>
      <c r="B18" s="335" t="s">
        <v>222</v>
      </c>
      <c r="C18" s="335"/>
      <c r="D18" s="298">
        <f t="shared" ca="1" si="0"/>
        <v>9440</v>
      </c>
      <c r="E18" s="298">
        <f t="shared" ca="1" si="1"/>
        <v>42</v>
      </c>
      <c r="F18" s="294"/>
      <c r="G18" s="298">
        <f t="shared" ca="1" si="2"/>
        <v>48210</v>
      </c>
      <c r="H18" s="298">
        <f t="shared" ca="1" si="3"/>
        <v>62</v>
      </c>
      <c r="I18" s="294"/>
      <c r="J18" s="298">
        <f t="shared" ca="1" si="4"/>
        <v>57660</v>
      </c>
      <c r="K18" s="298">
        <f t="shared" ca="1" si="5"/>
        <v>59</v>
      </c>
    </row>
    <row r="19" spans="1:11" ht="15" customHeight="1" x14ac:dyDescent="0.3">
      <c r="A19" s="12" t="s">
        <v>261</v>
      </c>
      <c r="B19" s="333" t="s">
        <v>262</v>
      </c>
      <c r="C19" s="333"/>
      <c r="D19" s="298">
        <f t="shared" ca="1" si="0"/>
        <v>9780</v>
      </c>
      <c r="E19" s="298">
        <f t="shared" ca="1" si="1"/>
        <v>32</v>
      </c>
      <c r="F19" s="294"/>
      <c r="G19" s="298">
        <f t="shared" ca="1" si="2"/>
        <v>81100</v>
      </c>
      <c r="H19" s="298">
        <f t="shared" ca="1" si="3"/>
        <v>58</v>
      </c>
      <c r="I19" s="294"/>
      <c r="J19" s="298">
        <f t="shared" ca="1" si="4"/>
        <v>90880</v>
      </c>
      <c r="K19" s="298">
        <f t="shared" ca="1" si="5"/>
        <v>55</v>
      </c>
    </row>
    <row r="20" spans="1:11" ht="15" customHeight="1" x14ac:dyDescent="0.3">
      <c r="A20" s="12" t="s">
        <v>300</v>
      </c>
      <c r="B20" s="333" t="s">
        <v>301</v>
      </c>
      <c r="C20" s="333"/>
      <c r="D20" s="298">
        <f t="shared" ca="1" si="0"/>
        <v>7010</v>
      </c>
      <c r="E20" s="298">
        <f t="shared" ca="1" si="1"/>
        <v>31</v>
      </c>
      <c r="F20" s="294"/>
      <c r="G20" s="298">
        <f t="shared" ca="1" si="2"/>
        <v>47260</v>
      </c>
      <c r="H20" s="298">
        <f t="shared" ca="1" si="3"/>
        <v>56</v>
      </c>
      <c r="I20" s="294"/>
      <c r="J20" s="298">
        <f t="shared" ca="1" si="4"/>
        <v>54270</v>
      </c>
      <c r="K20" s="298">
        <f t="shared" ca="1" si="5"/>
        <v>52</v>
      </c>
    </row>
    <row r="21" spans="1:11" ht="15" customHeight="1" x14ac:dyDescent="0.3">
      <c r="A21" s="12"/>
      <c r="B21" s="12"/>
      <c r="C21" s="188"/>
      <c r="D21" s="299"/>
      <c r="E21" s="300"/>
      <c r="F21" s="293"/>
      <c r="G21" s="299"/>
      <c r="H21" s="300"/>
      <c r="I21" s="293"/>
      <c r="J21" s="299"/>
      <c r="K21" s="300"/>
    </row>
    <row r="22" spans="1:11" ht="15" customHeight="1" x14ac:dyDescent="0.3">
      <c r="A22" s="49" t="s">
        <v>21</v>
      </c>
      <c r="B22" s="67" t="s">
        <v>20</v>
      </c>
      <c r="C22" s="50" t="s">
        <v>22</v>
      </c>
      <c r="D22" s="301">
        <f ca="1">VLOOKUP(TRIM($C22),INDIRECT($O$9),4+$O$10,FALSE)</f>
        <v>1027</v>
      </c>
      <c r="E22" s="301">
        <f ca="1">VLOOKUP(TRIM($C22),INDIRECT($O$9),3+$O$10,FALSE)</f>
        <v>40</v>
      </c>
      <c r="F22" s="293"/>
      <c r="G22" s="301">
        <f ca="1">VLOOKUP(TRIM($C22),INDIRECT($O$9),14+$O$10,FALSE)</f>
        <v>4343</v>
      </c>
      <c r="H22" s="301">
        <f ca="1">VLOOKUP(TRIM($C22),INDIRECT($O$9),13+$O$10,FALSE)</f>
        <v>64</v>
      </c>
      <c r="I22" s="293"/>
      <c r="J22" s="301">
        <f ca="1">VLOOKUP(TRIM($C22),INDIRECT($O$9),24+$O$10,FALSE)</f>
        <v>5370</v>
      </c>
      <c r="K22" s="301">
        <f ca="1">VLOOKUP(TRIM($C22),INDIRECT($O$9),23+$O$10,FALSE)</f>
        <v>59</v>
      </c>
    </row>
    <row r="23" spans="1:11" s="115" customFormat="1" ht="15" customHeight="1" x14ac:dyDescent="0.3">
      <c r="A23" s="49" t="s">
        <v>23</v>
      </c>
      <c r="B23" s="67" t="s">
        <v>20</v>
      </c>
      <c r="C23" s="50" t="s">
        <v>24</v>
      </c>
      <c r="D23" s="301">
        <f t="shared" ref="D23:D86" ca="1" si="6">VLOOKUP(TRIM($C23),INDIRECT($O$9),4+$O$10,FALSE)</f>
        <v>211</v>
      </c>
      <c r="E23" s="301">
        <f t="shared" ref="E23:E86" ca="1" si="7">VLOOKUP(TRIM($C23),INDIRECT($O$9),3+$O$10,FALSE)</f>
        <v>36</v>
      </c>
      <c r="F23" s="293"/>
      <c r="G23" s="301">
        <f t="shared" ref="G23:G86" ca="1" si="8">VLOOKUP(TRIM($C23),INDIRECT($O$9),14+$O$10,FALSE)</f>
        <v>1018</v>
      </c>
      <c r="H23" s="301">
        <f t="shared" ref="H23:H86" ca="1" si="9">VLOOKUP(TRIM($C23),INDIRECT($O$9),13+$O$10,FALSE)</f>
        <v>61</v>
      </c>
      <c r="I23" s="293"/>
      <c r="J23" s="301">
        <f t="shared" ref="J23:J86" ca="1" si="10">VLOOKUP(TRIM($C23),INDIRECT($O$9),24+$O$10,FALSE)</f>
        <v>1229</v>
      </c>
      <c r="K23" s="301">
        <f t="shared" ref="K23:K86" ca="1" si="11">VLOOKUP(TRIM($C23),INDIRECT($O$9),23+$O$10,FALSE)</f>
        <v>56</v>
      </c>
    </row>
    <row r="24" spans="1:11" ht="15" customHeight="1" x14ac:dyDescent="0.3">
      <c r="A24" s="49" t="s">
        <v>378</v>
      </c>
      <c r="B24" s="67" t="s">
        <v>20</v>
      </c>
      <c r="C24" s="50" t="s">
        <v>25</v>
      </c>
      <c r="D24" s="301">
        <f ca="1">VLOOKUP(TRIM($C24),INDIRECT($O$9),4+$O$10,FALSE)</f>
        <v>373</v>
      </c>
      <c r="E24" s="301">
        <f t="shared" ca="1" si="7"/>
        <v>46</v>
      </c>
      <c r="F24" s="293"/>
      <c r="G24" s="301">
        <f t="shared" ca="1" si="8"/>
        <v>1603</v>
      </c>
      <c r="H24" s="301">
        <f t="shared" ca="1" si="9"/>
        <v>65</v>
      </c>
      <c r="I24" s="293"/>
      <c r="J24" s="301">
        <f t="shared" ca="1" si="10"/>
        <v>1976</v>
      </c>
      <c r="K24" s="301">
        <f t="shared" ca="1" si="11"/>
        <v>61</v>
      </c>
    </row>
    <row r="25" spans="1:11" ht="15" customHeight="1" x14ac:dyDescent="0.3">
      <c r="A25" s="49" t="s">
        <v>26</v>
      </c>
      <c r="B25" s="67" t="s">
        <v>20</v>
      </c>
      <c r="C25" s="50" t="s">
        <v>27</v>
      </c>
      <c r="D25" s="301">
        <f t="shared" ca="1" si="6"/>
        <v>270</v>
      </c>
      <c r="E25" s="301">
        <f t="shared" ca="1" si="7"/>
        <v>39</v>
      </c>
      <c r="F25" s="293"/>
      <c r="G25" s="301">
        <f t="shared" ca="1" si="8"/>
        <v>824</v>
      </c>
      <c r="H25" s="301">
        <f t="shared" ca="1" si="9"/>
        <v>58</v>
      </c>
      <c r="I25" s="293"/>
      <c r="J25" s="301">
        <f t="shared" ca="1" si="10"/>
        <v>1094</v>
      </c>
      <c r="K25" s="301">
        <f t="shared" ca="1" si="11"/>
        <v>53</v>
      </c>
    </row>
    <row r="26" spans="1:11" ht="15" customHeight="1" x14ac:dyDescent="0.3">
      <c r="A26" s="49" t="s">
        <v>28</v>
      </c>
      <c r="B26" s="67" t="s">
        <v>20</v>
      </c>
      <c r="C26" s="50" t="s">
        <v>29</v>
      </c>
      <c r="D26" s="301">
        <f t="shared" ca="1" si="6"/>
        <v>540</v>
      </c>
      <c r="E26" s="301">
        <f t="shared" ca="1" si="7"/>
        <v>35</v>
      </c>
      <c r="F26" s="293"/>
      <c r="G26" s="301">
        <f t="shared" ca="1" si="8"/>
        <v>1201</v>
      </c>
      <c r="H26" s="301">
        <f t="shared" ca="1" si="9"/>
        <v>56</v>
      </c>
      <c r="I26" s="293"/>
      <c r="J26" s="301">
        <f t="shared" ca="1" si="10"/>
        <v>1741</v>
      </c>
      <c r="K26" s="301">
        <f t="shared" ca="1" si="11"/>
        <v>49</v>
      </c>
    </row>
    <row r="27" spans="1:11" ht="15" customHeight="1" x14ac:dyDescent="0.3">
      <c r="A27" s="49" t="s">
        <v>30</v>
      </c>
      <c r="B27" s="67" t="s">
        <v>20</v>
      </c>
      <c r="C27" s="50" t="s">
        <v>31</v>
      </c>
      <c r="D27" s="301">
        <f t="shared" ca="1" si="6"/>
        <v>629</v>
      </c>
      <c r="E27" s="301">
        <f t="shared" ca="1" si="7"/>
        <v>41</v>
      </c>
      <c r="F27" s="293"/>
      <c r="G27" s="301">
        <f t="shared" ca="1" si="8"/>
        <v>1958</v>
      </c>
      <c r="H27" s="301">
        <f t="shared" ca="1" si="9"/>
        <v>62</v>
      </c>
      <c r="I27" s="293"/>
      <c r="J27" s="301">
        <f t="shared" ca="1" si="10"/>
        <v>2587</v>
      </c>
      <c r="K27" s="301">
        <f t="shared" ca="1" si="11"/>
        <v>57</v>
      </c>
    </row>
    <row r="28" spans="1:11" ht="15" customHeight="1" x14ac:dyDescent="0.3">
      <c r="A28" s="49" t="s">
        <v>32</v>
      </c>
      <c r="B28" s="67" t="s">
        <v>20</v>
      </c>
      <c r="C28" s="50" t="s">
        <v>33</v>
      </c>
      <c r="D28" s="301">
        <f t="shared" ca="1" si="6"/>
        <v>324</v>
      </c>
      <c r="E28" s="301">
        <f t="shared" ca="1" si="7"/>
        <v>36</v>
      </c>
      <c r="F28" s="293"/>
      <c r="G28" s="301">
        <f t="shared" ca="1" si="8"/>
        <v>1917</v>
      </c>
      <c r="H28" s="301">
        <f t="shared" ca="1" si="9"/>
        <v>60</v>
      </c>
      <c r="I28" s="293"/>
      <c r="J28" s="301">
        <f t="shared" ca="1" si="10"/>
        <v>2241</v>
      </c>
      <c r="K28" s="301">
        <f t="shared" ca="1" si="11"/>
        <v>56</v>
      </c>
    </row>
    <row r="29" spans="1:11" ht="15" customHeight="1" x14ac:dyDescent="0.3">
      <c r="A29" s="49" t="s">
        <v>379</v>
      </c>
      <c r="B29" s="67" t="s">
        <v>20</v>
      </c>
      <c r="C29" s="50" t="s">
        <v>34</v>
      </c>
      <c r="D29" s="301">
        <f t="shared" ca="1" si="6"/>
        <v>447</v>
      </c>
      <c r="E29" s="301">
        <f t="shared" ca="1" si="7"/>
        <v>32</v>
      </c>
      <c r="F29" s="293"/>
      <c r="G29" s="301">
        <f t="shared" ca="1" si="8"/>
        <v>2875</v>
      </c>
      <c r="H29" s="301">
        <f t="shared" ca="1" si="9"/>
        <v>59</v>
      </c>
      <c r="I29" s="293"/>
      <c r="J29" s="301">
        <f t="shared" ca="1" si="10"/>
        <v>3322</v>
      </c>
      <c r="K29" s="301">
        <f t="shared" ca="1" si="11"/>
        <v>56</v>
      </c>
    </row>
    <row r="30" spans="1:11" ht="15" customHeight="1" x14ac:dyDescent="0.3">
      <c r="A30" s="49" t="s">
        <v>35</v>
      </c>
      <c r="B30" s="67" t="s">
        <v>20</v>
      </c>
      <c r="C30" s="50" t="s">
        <v>36</v>
      </c>
      <c r="D30" s="301">
        <f t="shared" ca="1" si="6"/>
        <v>322</v>
      </c>
      <c r="E30" s="301">
        <f t="shared" ca="1" si="7"/>
        <v>44</v>
      </c>
      <c r="F30" s="293"/>
      <c r="G30" s="301">
        <f t="shared" ca="1" si="8"/>
        <v>1219</v>
      </c>
      <c r="H30" s="301">
        <f t="shared" ca="1" si="9"/>
        <v>64</v>
      </c>
      <c r="I30" s="293"/>
      <c r="J30" s="301">
        <f t="shared" ca="1" si="10"/>
        <v>1541</v>
      </c>
      <c r="K30" s="301">
        <f t="shared" ca="1" si="11"/>
        <v>60</v>
      </c>
    </row>
    <row r="31" spans="1:11" ht="15" customHeight="1" x14ac:dyDescent="0.3">
      <c r="A31" s="49" t="s">
        <v>37</v>
      </c>
      <c r="B31" s="67" t="s">
        <v>20</v>
      </c>
      <c r="C31" s="50" t="s">
        <v>38</v>
      </c>
      <c r="D31" s="301">
        <f t="shared" ca="1" si="6"/>
        <v>329</v>
      </c>
      <c r="E31" s="301">
        <f t="shared" ca="1" si="7"/>
        <v>42</v>
      </c>
      <c r="F31" s="293"/>
      <c r="G31" s="301">
        <f t="shared" ca="1" si="8"/>
        <v>1205</v>
      </c>
      <c r="H31" s="301">
        <f t="shared" ca="1" si="9"/>
        <v>62</v>
      </c>
      <c r="I31" s="293"/>
      <c r="J31" s="301">
        <f t="shared" ca="1" si="10"/>
        <v>1534</v>
      </c>
      <c r="K31" s="301">
        <f t="shared" ca="1" si="11"/>
        <v>57</v>
      </c>
    </row>
    <row r="32" spans="1:11" ht="15" customHeight="1" x14ac:dyDescent="0.3">
      <c r="A32" s="49" t="s">
        <v>39</v>
      </c>
      <c r="B32" s="67" t="s">
        <v>20</v>
      </c>
      <c r="C32" s="50" t="s">
        <v>40</v>
      </c>
      <c r="D32" s="301">
        <f t="shared" ca="1" si="6"/>
        <v>457</v>
      </c>
      <c r="E32" s="301">
        <f t="shared" ca="1" si="7"/>
        <v>33</v>
      </c>
      <c r="F32" s="293"/>
      <c r="G32" s="301">
        <f t="shared" ca="1" si="8"/>
        <v>1796</v>
      </c>
      <c r="H32" s="301">
        <f t="shared" ca="1" si="9"/>
        <v>59</v>
      </c>
      <c r="I32" s="293"/>
      <c r="J32" s="301">
        <f t="shared" ca="1" si="10"/>
        <v>2253</v>
      </c>
      <c r="K32" s="301">
        <f t="shared" ca="1" si="11"/>
        <v>54</v>
      </c>
    </row>
    <row r="33" spans="1:11" ht="15" customHeight="1" x14ac:dyDescent="0.3">
      <c r="A33" s="49" t="s">
        <v>41</v>
      </c>
      <c r="B33" s="67" t="s">
        <v>20</v>
      </c>
      <c r="C33" s="50" t="s">
        <v>42</v>
      </c>
      <c r="D33" s="301">
        <f t="shared" ca="1" si="6"/>
        <v>657</v>
      </c>
      <c r="E33" s="301">
        <f t="shared" ca="1" si="7"/>
        <v>44</v>
      </c>
      <c r="F33" s="293"/>
      <c r="G33" s="301">
        <f t="shared" ca="1" si="8"/>
        <v>2320</v>
      </c>
      <c r="H33" s="301">
        <f t="shared" ca="1" si="9"/>
        <v>65</v>
      </c>
      <c r="I33" s="293"/>
      <c r="J33" s="301">
        <f t="shared" ca="1" si="10"/>
        <v>2977</v>
      </c>
      <c r="K33" s="301">
        <f t="shared" ca="1" si="11"/>
        <v>61</v>
      </c>
    </row>
    <row r="34" spans="1:11" ht="15" customHeight="1" x14ac:dyDescent="0.3">
      <c r="A34" s="49" t="s">
        <v>45</v>
      </c>
      <c r="B34" s="67" t="s">
        <v>44</v>
      </c>
      <c r="C34" s="50" t="s">
        <v>46</v>
      </c>
      <c r="D34" s="301">
        <f t="shared" ca="1" si="6"/>
        <v>364</v>
      </c>
      <c r="E34" s="301">
        <f t="shared" ca="1" si="7"/>
        <v>42</v>
      </c>
      <c r="F34" s="293"/>
      <c r="G34" s="301">
        <f t="shared" ca="1" si="8"/>
        <v>1736</v>
      </c>
      <c r="H34" s="301">
        <f t="shared" ca="1" si="9"/>
        <v>53</v>
      </c>
      <c r="I34" s="293"/>
      <c r="J34" s="301">
        <f t="shared" ca="1" si="10"/>
        <v>2100</v>
      </c>
      <c r="K34" s="301">
        <f t="shared" ca="1" si="11"/>
        <v>51</v>
      </c>
    </row>
    <row r="35" spans="1:11" ht="15" customHeight="1" x14ac:dyDescent="0.3">
      <c r="A35" s="49" t="s">
        <v>47</v>
      </c>
      <c r="B35" s="67" t="s">
        <v>44</v>
      </c>
      <c r="C35" s="50" t="s">
        <v>48</v>
      </c>
      <c r="D35" s="301">
        <f t="shared" ca="1" si="6"/>
        <v>428</v>
      </c>
      <c r="E35" s="301">
        <f t="shared" ca="1" si="7"/>
        <v>32</v>
      </c>
      <c r="F35" s="293"/>
      <c r="G35" s="301">
        <f t="shared" ca="1" si="8"/>
        <v>1241</v>
      </c>
      <c r="H35" s="301">
        <f t="shared" ca="1" si="9"/>
        <v>54</v>
      </c>
      <c r="I35" s="293"/>
      <c r="J35" s="301">
        <f t="shared" ca="1" si="10"/>
        <v>1669</v>
      </c>
      <c r="K35" s="301">
        <f t="shared" ca="1" si="11"/>
        <v>48</v>
      </c>
    </row>
    <row r="36" spans="1:11" ht="15" customHeight="1" x14ac:dyDescent="0.3">
      <c r="A36" s="49" t="s">
        <v>49</v>
      </c>
      <c r="B36" s="67" t="s">
        <v>44</v>
      </c>
      <c r="C36" s="50" t="s">
        <v>50</v>
      </c>
      <c r="D36" s="301">
        <f t="shared" ca="1" si="6"/>
        <v>581</v>
      </c>
      <c r="E36" s="301">
        <f t="shared" ca="1" si="7"/>
        <v>36</v>
      </c>
      <c r="F36" s="293"/>
      <c r="G36" s="301">
        <f t="shared" ca="1" si="8"/>
        <v>2959</v>
      </c>
      <c r="H36" s="301">
        <f t="shared" ca="1" si="9"/>
        <v>60</v>
      </c>
      <c r="I36" s="293"/>
      <c r="J36" s="301">
        <f t="shared" ca="1" si="10"/>
        <v>3540</v>
      </c>
      <c r="K36" s="301">
        <f t="shared" ca="1" si="11"/>
        <v>56</v>
      </c>
    </row>
    <row r="37" spans="1:11" ht="15" customHeight="1" x14ac:dyDescent="0.3">
      <c r="A37" s="49" t="s">
        <v>51</v>
      </c>
      <c r="B37" s="67" t="s">
        <v>44</v>
      </c>
      <c r="C37" s="50" t="s">
        <v>52</v>
      </c>
      <c r="D37" s="301">
        <f t="shared" ca="1" si="6"/>
        <v>348</v>
      </c>
      <c r="E37" s="301">
        <f t="shared" ca="1" si="7"/>
        <v>31</v>
      </c>
      <c r="F37" s="293"/>
      <c r="G37" s="301">
        <f t="shared" ca="1" si="8"/>
        <v>1892</v>
      </c>
      <c r="H37" s="301">
        <f t="shared" ca="1" si="9"/>
        <v>59</v>
      </c>
      <c r="I37" s="293"/>
      <c r="J37" s="301">
        <f t="shared" ca="1" si="10"/>
        <v>2240</v>
      </c>
      <c r="K37" s="301">
        <f t="shared" ca="1" si="11"/>
        <v>55</v>
      </c>
    </row>
    <row r="38" spans="1:11" ht="15" customHeight="1" x14ac:dyDescent="0.3">
      <c r="A38" s="49" t="s">
        <v>53</v>
      </c>
      <c r="B38" s="67" t="s">
        <v>44</v>
      </c>
      <c r="C38" s="50" t="s">
        <v>54</v>
      </c>
      <c r="D38" s="301">
        <f t="shared" ca="1" si="6"/>
        <v>342</v>
      </c>
      <c r="E38" s="301">
        <f t="shared" ca="1" si="7"/>
        <v>27</v>
      </c>
      <c r="F38" s="293"/>
      <c r="G38" s="301">
        <f t="shared" ca="1" si="8"/>
        <v>3518</v>
      </c>
      <c r="H38" s="301">
        <f t="shared" ca="1" si="9"/>
        <v>55</v>
      </c>
      <c r="I38" s="293"/>
      <c r="J38" s="301">
        <f t="shared" ca="1" si="10"/>
        <v>3860</v>
      </c>
      <c r="K38" s="301">
        <f t="shared" ca="1" si="11"/>
        <v>52</v>
      </c>
    </row>
    <row r="39" spans="1:11" ht="15" customHeight="1" x14ac:dyDescent="0.3">
      <c r="A39" s="49" t="s">
        <v>55</v>
      </c>
      <c r="B39" s="67" t="s">
        <v>44</v>
      </c>
      <c r="C39" s="50" t="s">
        <v>56</v>
      </c>
      <c r="D39" s="301">
        <f t="shared" ca="1" si="6"/>
        <v>420</v>
      </c>
      <c r="E39" s="301">
        <f t="shared" ca="1" si="7"/>
        <v>31</v>
      </c>
      <c r="F39" s="293"/>
      <c r="G39" s="301">
        <f t="shared" ca="1" si="8"/>
        <v>3213</v>
      </c>
      <c r="H39" s="301">
        <f t="shared" ca="1" si="9"/>
        <v>56</v>
      </c>
      <c r="I39" s="293"/>
      <c r="J39" s="301">
        <f t="shared" ca="1" si="10"/>
        <v>3633</v>
      </c>
      <c r="K39" s="301">
        <f t="shared" ca="1" si="11"/>
        <v>53</v>
      </c>
    </row>
    <row r="40" spans="1:11" ht="15" customHeight="1" x14ac:dyDescent="0.3">
      <c r="A40" s="49" t="s">
        <v>57</v>
      </c>
      <c r="B40" s="67" t="s">
        <v>44</v>
      </c>
      <c r="C40" s="50" t="s">
        <v>58</v>
      </c>
      <c r="D40" s="301">
        <f t="shared" ca="1" si="6"/>
        <v>553</v>
      </c>
      <c r="E40" s="301">
        <f t="shared" ca="1" si="7"/>
        <v>29</v>
      </c>
      <c r="F40" s="293"/>
      <c r="G40" s="301">
        <f t="shared" ca="1" si="8"/>
        <v>4405</v>
      </c>
      <c r="H40" s="301">
        <f t="shared" ca="1" si="9"/>
        <v>54</v>
      </c>
      <c r="I40" s="293"/>
      <c r="J40" s="301">
        <f t="shared" ca="1" si="10"/>
        <v>4958</v>
      </c>
      <c r="K40" s="301">
        <f t="shared" ca="1" si="11"/>
        <v>51</v>
      </c>
    </row>
    <row r="41" spans="1:11" ht="15" customHeight="1" x14ac:dyDescent="0.3">
      <c r="A41" s="49" t="s">
        <v>59</v>
      </c>
      <c r="B41" s="67" t="s">
        <v>44</v>
      </c>
      <c r="C41" s="50" t="s">
        <v>60</v>
      </c>
      <c r="D41" s="301">
        <f t="shared" ca="1" si="6"/>
        <v>405</v>
      </c>
      <c r="E41" s="301">
        <f t="shared" ca="1" si="7"/>
        <v>31</v>
      </c>
      <c r="F41" s="293"/>
      <c r="G41" s="301">
        <f t="shared" ca="1" si="8"/>
        <v>1072</v>
      </c>
      <c r="H41" s="301">
        <f t="shared" ca="1" si="9"/>
        <v>53</v>
      </c>
      <c r="I41" s="293"/>
      <c r="J41" s="301">
        <f t="shared" ca="1" si="10"/>
        <v>1477</v>
      </c>
      <c r="K41" s="301">
        <f t="shared" ca="1" si="11"/>
        <v>47</v>
      </c>
    </row>
    <row r="42" spans="1:11" ht="15" customHeight="1" x14ac:dyDescent="0.3">
      <c r="A42" s="49" t="s">
        <v>61</v>
      </c>
      <c r="B42" s="67" t="s">
        <v>44</v>
      </c>
      <c r="C42" s="50" t="s">
        <v>62</v>
      </c>
      <c r="D42" s="301">
        <f t="shared" ca="1" si="6"/>
        <v>549</v>
      </c>
      <c r="E42" s="301">
        <f t="shared" ca="1" si="7"/>
        <v>37</v>
      </c>
      <c r="F42" s="293"/>
      <c r="G42" s="301">
        <f t="shared" ca="1" si="8"/>
        <v>1232</v>
      </c>
      <c r="H42" s="301">
        <f t="shared" ca="1" si="9"/>
        <v>53</v>
      </c>
      <c r="I42" s="293"/>
      <c r="J42" s="301">
        <f t="shared" ca="1" si="10"/>
        <v>1781</v>
      </c>
      <c r="K42" s="301">
        <f t="shared" ca="1" si="11"/>
        <v>48</v>
      </c>
    </row>
    <row r="43" spans="1:11" ht="15" customHeight="1" x14ac:dyDescent="0.3">
      <c r="A43" s="49" t="s">
        <v>63</v>
      </c>
      <c r="B43" s="67" t="s">
        <v>44</v>
      </c>
      <c r="C43" s="50" t="s">
        <v>64</v>
      </c>
      <c r="D43" s="301">
        <f t="shared" ca="1" si="6"/>
        <v>1917</v>
      </c>
      <c r="E43" s="301">
        <f t="shared" ca="1" si="7"/>
        <v>32</v>
      </c>
      <c r="F43" s="293"/>
      <c r="G43" s="301">
        <f t="shared" ca="1" si="8"/>
        <v>11312</v>
      </c>
      <c r="H43" s="301">
        <f t="shared" ca="1" si="9"/>
        <v>58</v>
      </c>
      <c r="I43" s="293"/>
      <c r="J43" s="301">
        <f t="shared" ca="1" si="10"/>
        <v>13229</v>
      </c>
      <c r="K43" s="301">
        <f t="shared" ca="1" si="11"/>
        <v>54</v>
      </c>
    </row>
    <row r="44" spans="1:11" ht="15" customHeight="1" x14ac:dyDescent="0.3">
      <c r="A44" s="49" t="s">
        <v>65</v>
      </c>
      <c r="B44" s="67" t="s">
        <v>44</v>
      </c>
      <c r="C44" s="50" t="s">
        <v>66</v>
      </c>
      <c r="D44" s="301">
        <f t="shared" ca="1" si="6"/>
        <v>1293</v>
      </c>
      <c r="E44" s="301">
        <f t="shared" ca="1" si="7"/>
        <v>30</v>
      </c>
      <c r="F44" s="293"/>
      <c r="G44" s="301">
        <f t="shared" ca="1" si="8"/>
        <v>3367</v>
      </c>
      <c r="H44" s="301">
        <f t="shared" ca="1" si="9"/>
        <v>52</v>
      </c>
      <c r="I44" s="293"/>
      <c r="J44" s="301">
        <f t="shared" ca="1" si="10"/>
        <v>4660</v>
      </c>
      <c r="K44" s="301">
        <f t="shared" ca="1" si="11"/>
        <v>46</v>
      </c>
    </row>
    <row r="45" spans="1:11" ht="15" customHeight="1" x14ac:dyDescent="0.3">
      <c r="A45" s="49" t="s">
        <v>67</v>
      </c>
      <c r="B45" s="67" t="s">
        <v>44</v>
      </c>
      <c r="C45" s="50" t="s">
        <v>68</v>
      </c>
      <c r="D45" s="301">
        <f t="shared" ca="1" si="6"/>
        <v>1686</v>
      </c>
      <c r="E45" s="301">
        <f t="shared" ca="1" si="7"/>
        <v>42</v>
      </c>
      <c r="F45" s="293"/>
      <c r="G45" s="301">
        <f t="shared" ca="1" si="8"/>
        <v>4149</v>
      </c>
      <c r="H45" s="301">
        <f t="shared" ca="1" si="9"/>
        <v>56</v>
      </c>
      <c r="I45" s="293"/>
      <c r="J45" s="301">
        <f t="shared" ca="1" si="10"/>
        <v>5835</v>
      </c>
      <c r="K45" s="301">
        <f t="shared" ca="1" si="11"/>
        <v>52</v>
      </c>
    </row>
    <row r="46" spans="1:11" ht="15" customHeight="1" x14ac:dyDescent="0.3">
      <c r="A46" s="49" t="s">
        <v>69</v>
      </c>
      <c r="B46" s="67" t="s">
        <v>44</v>
      </c>
      <c r="C46" s="50" t="s">
        <v>70</v>
      </c>
      <c r="D46" s="301">
        <f t="shared" ca="1" si="6"/>
        <v>631</v>
      </c>
      <c r="E46" s="301">
        <f t="shared" ca="1" si="7"/>
        <v>30</v>
      </c>
      <c r="F46" s="293"/>
      <c r="G46" s="301">
        <f t="shared" ca="1" si="8"/>
        <v>2618</v>
      </c>
      <c r="H46" s="301">
        <f t="shared" ca="1" si="9"/>
        <v>51</v>
      </c>
      <c r="I46" s="293"/>
      <c r="J46" s="301">
        <f t="shared" ca="1" si="10"/>
        <v>3249</v>
      </c>
      <c r="K46" s="301">
        <f t="shared" ca="1" si="11"/>
        <v>47</v>
      </c>
    </row>
    <row r="47" spans="1:11" ht="15" customHeight="1" x14ac:dyDescent="0.3">
      <c r="A47" s="49" t="s">
        <v>71</v>
      </c>
      <c r="B47" s="67" t="s">
        <v>44</v>
      </c>
      <c r="C47" s="50" t="s">
        <v>72</v>
      </c>
      <c r="D47" s="301">
        <f t="shared" ca="1" si="6"/>
        <v>547</v>
      </c>
      <c r="E47" s="301">
        <f t="shared" ca="1" si="7"/>
        <v>38</v>
      </c>
      <c r="F47" s="293"/>
      <c r="G47" s="301">
        <f t="shared" ca="1" si="8"/>
        <v>2133</v>
      </c>
      <c r="H47" s="301">
        <f t="shared" ca="1" si="9"/>
        <v>55</v>
      </c>
      <c r="I47" s="293"/>
      <c r="J47" s="301">
        <f t="shared" ca="1" si="10"/>
        <v>2680</v>
      </c>
      <c r="K47" s="301">
        <f t="shared" ca="1" si="11"/>
        <v>51</v>
      </c>
    </row>
    <row r="48" spans="1:11" ht="15" customHeight="1" x14ac:dyDescent="0.3">
      <c r="A48" s="49" t="s">
        <v>73</v>
      </c>
      <c r="B48" s="67" t="s">
        <v>44</v>
      </c>
      <c r="C48" s="50" t="s">
        <v>74</v>
      </c>
      <c r="D48" s="301">
        <f t="shared" ca="1" si="6"/>
        <v>571</v>
      </c>
      <c r="E48" s="301">
        <f t="shared" ca="1" si="7"/>
        <v>41</v>
      </c>
      <c r="F48" s="293"/>
      <c r="G48" s="301">
        <f t="shared" ca="1" si="8"/>
        <v>2066</v>
      </c>
      <c r="H48" s="301">
        <f t="shared" ca="1" si="9"/>
        <v>61</v>
      </c>
      <c r="I48" s="293"/>
      <c r="J48" s="301">
        <f t="shared" ca="1" si="10"/>
        <v>2637</v>
      </c>
      <c r="K48" s="301">
        <f t="shared" ca="1" si="11"/>
        <v>57</v>
      </c>
    </row>
    <row r="49" spans="1:11" s="115" customFormat="1" ht="15" customHeight="1" x14ac:dyDescent="0.3">
      <c r="A49" s="49" t="s">
        <v>75</v>
      </c>
      <c r="B49" s="67" t="s">
        <v>44</v>
      </c>
      <c r="C49" s="50" t="s">
        <v>76</v>
      </c>
      <c r="D49" s="301">
        <f t="shared" ca="1" si="6"/>
        <v>426</v>
      </c>
      <c r="E49" s="301">
        <f t="shared" ca="1" si="7"/>
        <v>37</v>
      </c>
      <c r="F49" s="293"/>
      <c r="G49" s="301">
        <f t="shared" ca="1" si="8"/>
        <v>2343</v>
      </c>
      <c r="H49" s="301">
        <f t="shared" ca="1" si="9"/>
        <v>59</v>
      </c>
      <c r="I49" s="293"/>
      <c r="J49" s="301">
        <f t="shared" ca="1" si="10"/>
        <v>2769</v>
      </c>
      <c r="K49" s="301">
        <f t="shared" ca="1" si="11"/>
        <v>56</v>
      </c>
    </row>
    <row r="50" spans="1:11" ht="15" customHeight="1" x14ac:dyDescent="0.2">
      <c r="A50" s="49" t="s">
        <v>77</v>
      </c>
      <c r="B50" s="67" t="s">
        <v>44</v>
      </c>
      <c r="C50" s="50" t="s">
        <v>376</v>
      </c>
      <c r="D50" s="301">
        <f t="shared" ca="1" si="6"/>
        <v>375</v>
      </c>
      <c r="E50" s="301">
        <f t="shared" ca="1" si="7"/>
        <v>35</v>
      </c>
      <c r="F50" s="293"/>
      <c r="G50" s="301">
        <f t="shared" ca="1" si="8"/>
        <v>1585</v>
      </c>
      <c r="H50" s="301">
        <f t="shared" ca="1" si="9"/>
        <v>57</v>
      </c>
      <c r="I50" s="293"/>
      <c r="J50" s="301">
        <f t="shared" ca="1" si="10"/>
        <v>1960</v>
      </c>
      <c r="K50" s="301">
        <f t="shared" ca="1" si="11"/>
        <v>53</v>
      </c>
    </row>
    <row r="51" spans="1:11" ht="15" customHeight="1" x14ac:dyDescent="0.2">
      <c r="A51" s="49" t="s">
        <v>78</v>
      </c>
      <c r="B51" s="67" t="s">
        <v>44</v>
      </c>
      <c r="C51" s="50" t="s">
        <v>79</v>
      </c>
      <c r="D51" s="301">
        <f t="shared" ca="1" si="6"/>
        <v>398</v>
      </c>
      <c r="E51" s="301">
        <f t="shared" ca="1" si="7"/>
        <v>34</v>
      </c>
      <c r="F51" s="293"/>
      <c r="G51" s="301">
        <f t="shared" ca="1" si="8"/>
        <v>2767</v>
      </c>
      <c r="H51" s="301">
        <f t="shared" ca="1" si="9"/>
        <v>61</v>
      </c>
      <c r="I51" s="293"/>
      <c r="J51" s="301">
        <f t="shared" ca="1" si="10"/>
        <v>3165</v>
      </c>
      <c r="K51" s="301">
        <f t="shared" ca="1" si="11"/>
        <v>58</v>
      </c>
    </row>
    <row r="52" spans="1:11" ht="15" customHeight="1" x14ac:dyDescent="0.2">
      <c r="A52" s="49" t="s">
        <v>80</v>
      </c>
      <c r="B52" s="67" t="s">
        <v>44</v>
      </c>
      <c r="C52" s="50" t="s">
        <v>81</v>
      </c>
      <c r="D52" s="301">
        <f t="shared" ca="1" si="6"/>
        <v>514</v>
      </c>
      <c r="E52" s="301">
        <f t="shared" ca="1" si="7"/>
        <v>38</v>
      </c>
      <c r="F52" s="293"/>
      <c r="G52" s="301">
        <f t="shared" ca="1" si="8"/>
        <v>2087</v>
      </c>
      <c r="H52" s="301">
        <f t="shared" ca="1" si="9"/>
        <v>59</v>
      </c>
      <c r="I52" s="293"/>
      <c r="J52" s="301">
        <f t="shared" ca="1" si="10"/>
        <v>2601</v>
      </c>
      <c r="K52" s="301">
        <f t="shared" ca="1" si="11"/>
        <v>55</v>
      </c>
    </row>
    <row r="53" spans="1:11" ht="15" customHeight="1" x14ac:dyDescent="0.2">
      <c r="A53" s="49" t="s">
        <v>82</v>
      </c>
      <c r="B53" s="67" t="s">
        <v>44</v>
      </c>
      <c r="C53" s="50" t="s">
        <v>83</v>
      </c>
      <c r="D53" s="301">
        <f t="shared" ca="1" si="6"/>
        <v>306</v>
      </c>
      <c r="E53" s="301">
        <f t="shared" ca="1" si="7"/>
        <v>39</v>
      </c>
      <c r="F53" s="293"/>
      <c r="G53" s="301">
        <f t="shared" ca="1" si="8"/>
        <v>2395</v>
      </c>
      <c r="H53" s="301">
        <f t="shared" ca="1" si="9"/>
        <v>70</v>
      </c>
      <c r="I53" s="293"/>
      <c r="J53" s="301">
        <f t="shared" ca="1" si="10"/>
        <v>2701</v>
      </c>
      <c r="K53" s="301">
        <f t="shared" ca="1" si="11"/>
        <v>66</v>
      </c>
    </row>
    <row r="54" spans="1:11" ht="15" customHeight="1" x14ac:dyDescent="0.2">
      <c r="A54" s="49" t="s">
        <v>84</v>
      </c>
      <c r="B54" s="67" t="s">
        <v>44</v>
      </c>
      <c r="C54" s="50" t="s">
        <v>85</v>
      </c>
      <c r="D54" s="301">
        <f t="shared" ca="1" si="6"/>
        <v>263</v>
      </c>
      <c r="E54" s="301">
        <f t="shared" ca="1" si="7"/>
        <v>38</v>
      </c>
      <c r="F54" s="293"/>
      <c r="G54" s="301">
        <f t="shared" ca="1" si="8"/>
        <v>2121</v>
      </c>
      <c r="H54" s="301">
        <f t="shared" ca="1" si="9"/>
        <v>64</v>
      </c>
      <c r="I54" s="293"/>
      <c r="J54" s="301">
        <f t="shared" ca="1" si="10"/>
        <v>2384</v>
      </c>
      <c r="K54" s="301">
        <f t="shared" ca="1" si="11"/>
        <v>61</v>
      </c>
    </row>
    <row r="55" spans="1:11" ht="15" customHeight="1" x14ac:dyDescent="0.2">
      <c r="A55" s="49" t="s">
        <v>86</v>
      </c>
      <c r="B55" s="67" t="s">
        <v>44</v>
      </c>
      <c r="C55" s="50" t="s">
        <v>87</v>
      </c>
      <c r="D55" s="301">
        <f t="shared" ca="1" si="6"/>
        <v>527</v>
      </c>
      <c r="E55" s="301">
        <f t="shared" ca="1" si="7"/>
        <v>35</v>
      </c>
      <c r="F55" s="293"/>
      <c r="G55" s="301">
        <f t="shared" ca="1" si="8"/>
        <v>3048</v>
      </c>
      <c r="H55" s="301">
        <f t="shared" ca="1" si="9"/>
        <v>61</v>
      </c>
      <c r="I55" s="293"/>
      <c r="J55" s="301">
        <f t="shared" ca="1" si="10"/>
        <v>3575</v>
      </c>
      <c r="K55" s="301">
        <f t="shared" ca="1" si="11"/>
        <v>57</v>
      </c>
    </row>
    <row r="56" spans="1:11" ht="15" customHeight="1" x14ac:dyDescent="0.2">
      <c r="A56" s="49" t="s">
        <v>88</v>
      </c>
      <c r="B56" s="67" t="s">
        <v>44</v>
      </c>
      <c r="C56" s="50" t="s">
        <v>89</v>
      </c>
      <c r="D56" s="301">
        <f t="shared" ca="1" si="6"/>
        <v>638</v>
      </c>
      <c r="E56" s="301">
        <f t="shared" ca="1" si="7"/>
        <v>27</v>
      </c>
      <c r="F56" s="293"/>
      <c r="G56" s="301">
        <f t="shared" ca="1" si="8"/>
        <v>2961</v>
      </c>
      <c r="H56" s="301">
        <f t="shared" ca="1" si="9"/>
        <v>54</v>
      </c>
      <c r="I56" s="293"/>
      <c r="J56" s="301">
        <f t="shared" ca="1" si="10"/>
        <v>3599</v>
      </c>
      <c r="K56" s="301">
        <f t="shared" ca="1" si="11"/>
        <v>49</v>
      </c>
    </row>
    <row r="57" spans="1:11" ht="15" customHeight="1" x14ac:dyDescent="0.2">
      <c r="A57" s="49" t="s">
        <v>91</v>
      </c>
      <c r="B57" s="67" t="s">
        <v>375</v>
      </c>
      <c r="C57" s="50" t="s">
        <v>92</v>
      </c>
      <c r="D57" s="301">
        <f t="shared" ca="1" si="6"/>
        <v>528</v>
      </c>
      <c r="E57" s="301">
        <f t="shared" ca="1" si="7"/>
        <v>38</v>
      </c>
      <c r="F57" s="293"/>
      <c r="G57" s="301">
        <f t="shared" ca="1" si="8"/>
        <v>2053</v>
      </c>
      <c r="H57" s="301">
        <f t="shared" ca="1" si="9"/>
        <v>57</v>
      </c>
      <c r="I57" s="293"/>
      <c r="J57" s="301">
        <f t="shared" ca="1" si="10"/>
        <v>2581</v>
      </c>
      <c r="K57" s="301">
        <f t="shared" ca="1" si="11"/>
        <v>53</v>
      </c>
    </row>
    <row r="58" spans="1:11" ht="15" customHeight="1" x14ac:dyDescent="0.2">
      <c r="A58" s="49" t="s">
        <v>93</v>
      </c>
      <c r="B58" s="67" t="s">
        <v>375</v>
      </c>
      <c r="C58" s="50" t="s">
        <v>94</v>
      </c>
      <c r="D58" s="301">
        <f t="shared" ca="1" si="6"/>
        <v>1358</v>
      </c>
      <c r="E58" s="301">
        <f t="shared" ca="1" si="7"/>
        <v>30</v>
      </c>
      <c r="F58" s="293"/>
      <c r="G58" s="301">
        <f t="shared" ca="1" si="8"/>
        <v>5922</v>
      </c>
      <c r="H58" s="301">
        <f t="shared" ca="1" si="9"/>
        <v>50</v>
      </c>
      <c r="I58" s="293"/>
      <c r="J58" s="301">
        <f t="shared" ca="1" si="10"/>
        <v>7280</v>
      </c>
      <c r="K58" s="301">
        <f t="shared" ca="1" si="11"/>
        <v>47</v>
      </c>
    </row>
    <row r="59" spans="1:11" ht="15" customHeight="1" x14ac:dyDescent="0.2">
      <c r="A59" s="49" t="s">
        <v>95</v>
      </c>
      <c r="B59" s="67" t="s">
        <v>375</v>
      </c>
      <c r="C59" s="50" t="s">
        <v>96</v>
      </c>
      <c r="D59" s="301">
        <f t="shared" ca="1" si="6"/>
        <v>397</v>
      </c>
      <c r="E59" s="301">
        <f t="shared" ca="1" si="7"/>
        <v>26</v>
      </c>
      <c r="F59" s="293"/>
      <c r="G59" s="301">
        <f t="shared" ca="1" si="8"/>
        <v>2245</v>
      </c>
      <c r="H59" s="301">
        <f t="shared" ca="1" si="9"/>
        <v>51</v>
      </c>
      <c r="I59" s="293"/>
      <c r="J59" s="301">
        <f t="shared" ca="1" si="10"/>
        <v>2642</v>
      </c>
      <c r="K59" s="301">
        <f t="shared" ca="1" si="11"/>
        <v>47</v>
      </c>
    </row>
    <row r="60" spans="1:11" ht="15" customHeight="1" x14ac:dyDescent="0.2">
      <c r="A60" s="49" t="s">
        <v>97</v>
      </c>
      <c r="B60" s="67" t="s">
        <v>375</v>
      </c>
      <c r="C60" s="50" t="s">
        <v>98</v>
      </c>
      <c r="D60" s="301">
        <f t="shared" ca="1" si="6"/>
        <v>672</v>
      </c>
      <c r="E60" s="301">
        <f t="shared" ca="1" si="7"/>
        <v>28</v>
      </c>
      <c r="F60" s="293"/>
      <c r="G60" s="301">
        <f t="shared" ca="1" si="8"/>
        <v>2737</v>
      </c>
      <c r="H60" s="301">
        <f t="shared" ca="1" si="9"/>
        <v>51</v>
      </c>
      <c r="I60" s="293"/>
      <c r="J60" s="301">
        <f t="shared" ca="1" si="10"/>
        <v>3409</v>
      </c>
      <c r="K60" s="301">
        <f t="shared" ca="1" si="11"/>
        <v>46</v>
      </c>
    </row>
    <row r="61" spans="1:11" ht="15" customHeight="1" x14ac:dyDescent="0.2">
      <c r="A61" s="49" t="s">
        <v>99</v>
      </c>
      <c r="B61" s="67" t="s">
        <v>375</v>
      </c>
      <c r="C61" s="50" t="s">
        <v>100</v>
      </c>
      <c r="D61" s="301">
        <f t="shared" ca="1" si="6"/>
        <v>432</v>
      </c>
      <c r="E61" s="301">
        <f t="shared" ca="1" si="7"/>
        <v>34</v>
      </c>
      <c r="F61" s="293"/>
      <c r="G61" s="301">
        <f t="shared" ca="1" si="8"/>
        <v>3041</v>
      </c>
      <c r="H61" s="301">
        <f t="shared" ca="1" si="9"/>
        <v>56</v>
      </c>
      <c r="I61" s="293"/>
      <c r="J61" s="301">
        <f t="shared" ca="1" si="10"/>
        <v>3473</v>
      </c>
      <c r="K61" s="301">
        <f t="shared" ca="1" si="11"/>
        <v>53</v>
      </c>
    </row>
    <row r="62" spans="1:11" ht="15" customHeight="1" x14ac:dyDescent="0.2">
      <c r="A62" s="49" t="s">
        <v>101</v>
      </c>
      <c r="B62" s="67" t="s">
        <v>375</v>
      </c>
      <c r="C62" s="51" t="s">
        <v>102</v>
      </c>
      <c r="D62" s="301">
        <f t="shared" ca="1" si="6"/>
        <v>748</v>
      </c>
      <c r="E62" s="301">
        <f t="shared" ca="1" si="7"/>
        <v>43</v>
      </c>
      <c r="F62" s="293"/>
      <c r="G62" s="301">
        <f t="shared" ca="1" si="8"/>
        <v>2085</v>
      </c>
      <c r="H62" s="301">
        <f t="shared" ca="1" si="9"/>
        <v>57</v>
      </c>
      <c r="I62" s="293"/>
      <c r="J62" s="301">
        <f t="shared" ca="1" si="10"/>
        <v>2833</v>
      </c>
      <c r="K62" s="301">
        <f t="shared" ca="1" si="11"/>
        <v>53</v>
      </c>
    </row>
    <row r="63" spans="1:11" ht="15" customHeight="1" x14ac:dyDescent="0.2">
      <c r="A63" s="49" t="s">
        <v>103</v>
      </c>
      <c r="B63" s="67" t="s">
        <v>375</v>
      </c>
      <c r="C63" s="50" t="s">
        <v>104</v>
      </c>
      <c r="D63" s="301">
        <f t="shared" ca="1" si="6"/>
        <v>1079</v>
      </c>
      <c r="E63" s="301">
        <f t="shared" ca="1" si="7"/>
        <v>32</v>
      </c>
      <c r="F63" s="293"/>
      <c r="G63" s="301">
        <f t="shared" ca="1" si="8"/>
        <v>4021</v>
      </c>
      <c r="H63" s="301">
        <f t="shared" ca="1" si="9"/>
        <v>53</v>
      </c>
      <c r="I63" s="293"/>
      <c r="J63" s="301">
        <f t="shared" ca="1" si="10"/>
        <v>5100</v>
      </c>
      <c r="K63" s="301">
        <f t="shared" ca="1" si="11"/>
        <v>49</v>
      </c>
    </row>
    <row r="64" spans="1:11" ht="15" customHeight="1" x14ac:dyDescent="0.2">
      <c r="A64" s="49" t="s">
        <v>105</v>
      </c>
      <c r="B64" s="67" t="s">
        <v>375</v>
      </c>
      <c r="C64" s="50" t="s">
        <v>106</v>
      </c>
      <c r="D64" s="301">
        <f t="shared" ca="1" si="6"/>
        <v>1481</v>
      </c>
      <c r="E64" s="301">
        <f t="shared" ca="1" si="7"/>
        <v>26</v>
      </c>
      <c r="F64" s="293"/>
      <c r="G64" s="301">
        <f t="shared" ca="1" si="8"/>
        <v>6823</v>
      </c>
      <c r="H64" s="301">
        <f t="shared" ca="1" si="9"/>
        <v>52</v>
      </c>
      <c r="I64" s="293"/>
      <c r="J64" s="301">
        <f t="shared" ca="1" si="10"/>
        <v>8304</v>
      </c>
      <c r="K64" s="301">
        <f t="shared" ca="1" si="11"/>
        <v>48</v>
      </c>
    </row>
    <row r="65" spans="1:11" ht="15" customHeight="1" x14ac:dyDescent="0.2">
      <c r="A65" s="49" t="s">
        <v>107</v>
      </c>
      <c r="B65" s="67" t="s">
        <v>375</v>
      </c>
      <c r="C65" s="50" t="s">
        <v>108</v>
      </c>
      <c r="D65" s="301">
        <f t="shared" ca="1" si="6"/>
        <v>363</v>
      </c>
      <c r="E65" s="301">
        <f t="shared" ca="1" si="7"/>
        <v>29</v>
      </c>
      <c r="F65" s="293"/>
      <c r="G65" s="301">
        <f t="shared" ca="1" si="8"/>
        <v>1506</v>
      </c>
      <c r="H65" s="301">
        <f t="shared" ca="1" si="9"/>
        <v>56</v>
      </c>
      <c r="I65" s="293"/>
      <c r="J65" s="301">
        <f t="shared" ca="1" si="10"/>
        <v>1869</v>
      </c>
      <c r="K65" s="301">
        <f t="shared" ca="1" si="11"/>
        <v>51</v>
      </c>
    </row>
    <row r="66" spans="1:11" ht="15" customHeight="1" x14ac:dyDescent="0.2">
      <c r="A66" s="49" t="s">
        <v>109</v>
      </c>
      <c r="B66" s="67" t="s">
        <v>375</v>
      </c>
      <c r="C66" s="50" t="s">
        <v>110</v>
      </c>
      <c r="D66" s="301">
        <f t="shared" ca="1" si="6"/>
        <v>295</v>
      </c>
      <c r="E66" s="301">
        <f t="shared" ca="1" si="7"/>
        <v>26</v>
      </c>
      <c r="F66" s="293"/>
      <c r="G66" s="301">
        <f t="shared" ca="1" si="8"/>
        <v>1599</v>
      </c>
      <c r="H66" s="301">
        <f t="shared" ca="1" si="9"/>
        <v>52</v>
      </c>
      <c r="I66" s="293"/>
      <c r="J66" s="301">
        <f t="shared" ca="1" si="10"/>
        <v>1894</v>
      </c>
      <c r="K66" s="301">
        <f t="shared" ca="1" si="11"/>
        <v>48</v>
      </c>
    </row>
    <row r="67" spans="1:11" s="115" customFormat="1" ht="15" customHeight="1" x14ac:dyDescent="0.2">
      <c r="A67" s="49" t="s">
        <v>111</v>
      </c>
      <c r="B67" s="67" t="s">
        <v>375</v>
      </c>
      <c r="C67" s="50" t="s">
        <v>112</v>
      </c>
      <c r="D67" s="301">
        <f t="shared" ca="1" si="6"/>
        <v>457</v>
      </c>
      <c r="E67" s="301">
        <f t="shared" ca="1" si="7"/>
        <v>28</v>
      </c>
      <c r="F67" s="293"/>
      <c r="G67" s="301">
        <f t="shared" ca="1" si="8"/>
        <v>5421</v>
      </c>
      <c r="H67" s="301">
        <f t="shared" ca="1" si="9"/>
        <v>53</v>
      </c>
      <c r="I67" s="293"/>
      <c r="J67" s="301">
        <f t="shared" ca="1" si="10"/>
        <v>5878</v>
      </c>
      <c r="K67" s="301">
        <f t="shared" ca="1" si="11"/>
        <v>51</v>
      </c>
    </row>
    <row r="68" spans="1:11" ht="15" customHeight="1" x14ac:dyDescent="0.2">
      <c r="A68" s="49" t="s">
        <v>113</v>
      </c>
      <c r="B68" s="67" t="s">
        <v>375</v>
      </c>
      <c r="C68" s="50" t="s">
        <v>114</v>
      </c>
      <c r="D68" s="301">
        <f t="shared" ca="1" si="6"/>
        <v>530</v>
      </c>
      <c r="E68" s="301">
        <f t="shared" ca="1" si="7"/>
        <v>35</v>
      </c>
      <c r="F68" s="293"/>
      <c r="G68" s="301">
        <f t="shared" ca="1" si="8"/>
        <v>2527</v>
      </c>
      <c r="H68" s="301">
        <f t="shared" ca="1" si="9"/>
        <v>58</v>
      </c>
      <c r="I68" s="293"/>
      <c r="J68" s="301">
        <f t="shared" ca="1" si="10"/>
        <v>3057</v>
      </c>
      <c r="K68" s="301">
        <f t="shared" ca="1" si="11"/>
        <v>54</v>
      </c>
    </row>
    <row r="69" spans="1:11" ht="15" customHeight="1" x14ac:dyDescent="0.2">
      <c r="A69" s="49" t="s">
        <v>115</v>
      </c>
      <c r="B69" s="67" t="s">
        <v>375</v>
      </c>
      <c r="C69" s="50" t="s">
        <v>116</v>
      </c>
      <c r="D69" s="301">
        <f t="shared" ca="1" si="6"/>
        <v>1173</v>
      </c>
      <c r="E69" s="301">
        <f t="shared" ca="1" si="7"/>
        <v>32</v>
      </c>
      <c r="F69" s="293"/>
      <c r="G69" s="301">
        <f t="shared" ca="1" si="8"/>
        <v>4651</v>
      </c>
      <c r="H69" s="301">
        <f t="shared" ca="1" si="9"/>
        <v>57</v>
      </c>
      <c r="I69" s="293"/>
      <c r="J69" s="301">
        <f t="shared" ca="1" si="10"/>
        <v>5824</v>
      </c>
      <c r="K69" s="301">
        <f t="shared" ca="1" si="11"/>
        <v>52</v>
      </c>
    </row>
    <row r="70" spans="1:11" ht="15" customHeight="1" x14ac:dyDescent="0.2">
      <c r="A70" s="49" t="s">
        <v>117</v>
      </c>
      <c r="B70" s="67" t="s">
        <v>375</v>
      </c>
      <c r="C70" s="50" t="s">
        <v>118</v>
      </c>
      <c r="D70" s="301">
        <f t="shared" ca="1" si="6"/>
        <v>537</v>
      </c>
      <c r="E70" s="301">
        <f t="shared" ca="1" si="7"/>
        <v>28</v>
      </c>
      <c r="F70" s="293"/>
      <c r="G70" s="301">
        <f t="shared" ca="1" si="8"/>
        <v>3066</v>
      </c>
      <c r="H70" s="301">
        <f t="shared" ca="1" si="9"/>
        <v>54</v>
      </c>
      <c r="I70" s="293"/>
      <c r="J70" s="301">
        <f t="shared" ca="1" si="10"/>
        <v>3603</v>
      </c>
      <c r="K70" s="301">
        <f t="shared" ca="1" si="11"/>
        <v>50</v>
      </c>
    </row>
    <row r="71" spans="1:11" ht="15" customHeight="1" x14ac:dyDescent="0.2">
      <c r="A71" s="49" t="s">
        <v>119</v>
      </c>
      <c r="B71" s="67" t="s">
        <v>375</v>
      </c>
      <c r="C71" s="50" t="s">
        <v>120</v>
      </c>
      <c r="D71" s="301">
        <f t="shared" ca="1" si="6"/>
        <v>168</v>
      </c>
      <c r="E71" s="301">
        <f t="shared" ca="1" si="7"/>
        <v>23</v>
      </c>
      <c r="F71" s="293"/>
      <c r="G71" s="301">
        <f t="shared" ca="1" si="8"/>
        <v>1653</v>
      </c>
      <c r="H71" s="301">
        <f t="shared" ca="1" si="9"/>
        <v>55</v>
      </c>
      <c r="I71" s="293"/>
      <c r="J71" s="301">
        <f t="shared" ca="1" si="10"/>
        <v>1821</v>
      </c>
      <c r="K71" s="301">
        <f t="shared" ca="1" si="11"/>
        <v>52</v>
      </c>
    </row>
    <row r="72" spans="1:11" ht="15" customHeight="1" x14ac:dyDescent="0.2">
      <c r="A72" s="49" t="s">
        <v>123</v>
      </c>
      <c r="B72" s="67" t="s">
        <v>122</v>
      </c>
      <c r="C72" s="50" t="s">
        <v>124</v>
      </c>
      <c r="D72" s="301">
        <f t="shared" ca="1" si="6"/>
        <v>569</v>
      </c>
      <c r="E72" s="301">
        <f t="shared" ca="1" si="7"/>
        <v>32</v>
      </c>
      <c r="F72" s="293"/>
      <c r="G72" s="301">
        <f t="shared" ca="1" si="8"/>
        <v>2347</v>
      </c>
      <c r="H72" s="301">
        <f t="shared" ca="1" si="9"/>
        <v>52</v>
      </c>
      <c r="I72" s="293"/>
      <c r="J72" s="301">
        <f t="shared" ca="1" si="10"/>
        <v>2916</v>
      </c>
      <c r="K72" s="301">
        <f t="shared" ca="1" si="11"/>
        <v>48</v>
      </c>
    </row>
    <row r="73" spans="1:11" ht="15" customHeight="1" x14ac:dyDescent="0.2">
      <c r="A73" s="49" t="s">
        <v>125</v>
      </c>
      <c r="B73" s="67" t="s">
        <v>122</v>
      </c>
      <c r="C73" s="50" t="s">
        <v>126</v>
      </c>
      <c r="D73" s="301">
        <f t="shared" ca="1" si="6"/>
        <v>1050</v>
      </c>
      <c r="E73" s="301">
        <f t="shared" ca="1" si="7"/>
        <v>34</v>
      </c>
      <c r="F73" s="293"/>
      <c r="G73" s="301">
        <f t="shared" ca="1" si="8"/>
        <v>7022</v>
      </c>
      <c r="H73" s="301">
        <f t="shared" ca="1" si="9"/>
        <v>56</v>
      </c>
      <c r="I73" s="293"/>
      <c r="J73" s="301">
        <f t="shared" ca="1" si="10"/>
        <v>8072</v>
      </c>
      <c r="K73" s="301">
        <f t="shared" ca="1" si="11"/>
        <v>53</v>
      </c>
    </row>
    <row r="74" spans="1:11" ht="15" customHeight="1" x14ac:dyDescent="0.2">
      <c r="A74" s="49" t="s">
        <v>127</v>
      </c>
      <c r="B74" s="67" t="s">
        <v>122</v>
      </c>
      <c r="C74" s="50" t="s">
        <v>128</v>
      </c>
      <c r="D74" s="301">
        <f t="shared" ca="1" si="6"/>
        <v>817</v>
      </c>
      <c r="E74" s="301">
        <f t="shared" ca="1" si="7"/>
        <v>38</v>
      </c>
      <c r="F74" s="293"/>
      <c r="G74" s="301">
        <f t="shared" ca="1" si="8"/>
        <v>3151</v>
      </c>
      <c r="H74" s="301">
        <f t="shared" ca="1" si="9"/>
        <v>54</v>
      </c>
      <c r="I74" s="293"/>
      <c r="J74" s="301">
        <f t="shared" ca="1" si="10"/>
        <v>3968</v>
      </c>
      <c r="K74" s="301">
        <f t="shared" ca="1" si="11"/>
        <v>51</v>
      </c>
    </row>
    <row r="75" spans="1:11" ht="15" customHeight="1" x14ac:dyDescent="0.2">
      <c r="A75" s="49" t="s">
        <v>129</v>
      </c>
      <c r="B75" s="67" t="s">
        <v>122</v>
      </c>
      <c r="C75" s="50" t="s">
        <v>130</v>
      </c>
      <c r="D75" s="301">
        <f t="shared" ca="1" si="6"/>
        <v>619</v>
      </c>
      <c r="E75" s="301">
        <f t="shared" ca="1" si="7"/>
        <v>29</v>
      </c>
      <c r="F75" s="293"/>
      <c r="G75" s="301">
        <f t="shared" ca="1" si="8"/>
        <v>6539</v>
      </c>
      <c r="H75" s="301">
        <f t="shared" ca="1" si="9"/>
        <v>55</v>
      </c>
      <c r="I75" s="293"/>
      <c r="J75" s="301">
        <f t="shared" ca="1" si="10"/>
        <v>7158</v>
      </c>
      <c r="K75" s="301">
        <f t="shared" ca="1" si="11"/>
        <v>53</v>
      </c>
    </row>
    <row r="76" spans="1:11" ht="15" customHeight="1" x14ac:dyDescent="0.2">
      <c r="A76" s="49" t="s">
        <v>131</v>
      </c>
      <c r="B76" s="67" t="s">
        <v>122</v>
      </c>
      <c r="C76" s="50" t="s">
        <v>132</v>
      </c>
      <c r="D76" s="301">
        <f t="shared" ca="1" si="6"/>
        <v>970</v>
      </c>
      <c r="E76" s="301">
        <f t="shared" ca="1" si="7"/>
        <v>33</v>
      </c>
      <c r="F76" s="293"/>
      <c r="G76" s="301">
        <f t="shared" ca="1" si="8"/>
        <v>6378</v>
      </c>
      <c r="H76" s="301">
        <f t="shared" ca="1" si="9"/>
        <v>54</v>
      </c>
      <c r="I76" s="293"/>
      <c r="J76" s="301">
        <f t="shared" ca="1" si="10"/>
        <v>7348</v>
      </c>
      <c r="K76" s="301">
        <f t="shared" ca="1" si="11"/>
        <v>51</v>
      </c>
    </row>
    <row r="77" spans="1:11" ht="15" customHeight="1" x14ac:dyDescent="0.2">
      <c r="A77" s="49" t="s">
        <v>133</v>
      </c>
      <c r="B77" s="67" t="s">
        <v>122</v>
      </c>
      <c r="C77" s="50" t="s">
        <v>134</v>
      </c>
      <c r="D77" s="301">
        <f t="shared" ca="1" si="6"/>
        <v>1161</v>
      </c>
      <c r="E77" s="301">
        <f t="shared" ca="1" si="7"/>
        <v>27</v>
      </c>
      <c r="F77" s="293"/>
      <c r="G77" s="301">
        <f t="shared" ca="1" si="8"/>
        <v>7258</v>
      </c>
      <c r="H77" s="301">
        <f t="shared" ca="1" si="9"/>
        <v>53</v>
      </c>
      <c r="I77" s="293"/>
      <c r="J77" s="301">
        <f t="shared" ca="1" si="10"/>
        <v>8419</v>
      </c>
      <c r="K77" s="301">
        <f t="shared" ca="1" si="11"/>
        <v>49</v>
      </c>
    </row>
    <row r="78" spans="1:11" ht="15" customHeight="1" x14ac:dyDescent="0.2">
      <c r="A78" s="49" t="s">
        <v>135</v>
      </c>
      <c r="B78" s="67" t="s">
        <v>122</v>
      </c>
      <c r="C78" s="50" t="s">
        <v>136</v>
      </c>
      <c r="D78" s="301">
        <f t="shared" ca="1" si="6"/>
        <v>832</v>
      </c>
      <c r="E78" s="301">
        <f t="shared" ca="1" si="7"/>
        <v>37</v>
      </c>
      <c r="F78" s="293"/>
      <c r="G78" s="301">
        <f t="shared" ca="1" si="8"/>
        <v>2274</v>
      </c>
      <c r="H78" s="301">
        <f t="shared" ca="1" si="9"/>
        <v>55</v>
      </c>
      <c r="I78" s="293"/>
      <c r="J78" s="301">
        <f t="shared" ca="1" si="10"/>
        <v>3106</v>
      </c>
      <c r="K78" s="301">
        <f t="shared" ca="1" si="11"/>
        <v>50</v>
      </c>
    </row>
    <row r="79" spans="1:11" s="115" customFormat="1" ht="15" customHeight="1" x14ac:dyDescent="0.2">
      <c r="A79" s="49" t="s">
        <v>137</v>
      </c>
      <c r="B79" s="67" t="s">
        <v>122</v>
      </c>
      <c r="C79" s="50" t="s">
        <v>138</v>
      </c>
      <c r="D79" s="301">
        <f t="shared" ca="1" si="6"/>
        <v>1107</v>
      </c>
      <c r="E79" s="301">
        <f t="shared" ca="1" si="7"/>
        <v>31</v>
      </c>
      <c r="F79" s="293"/>
      <c r="G79" s="301">
        <f t="shared" ca="1" si="8"/>
        <v>7303</v>
      </c>
      <c r="H79" s="301">
        <f t="shared" ca="1" si="9"/>
        <v>57</v>
      </c>
      <c r="I79" s="293"/>
      <c r="J79" s="301">
        <f t="shared" ca="1" si="10"/>
        <v>8410</v>
      </c>
      <c r="K79" s="301">
        <f t="shared" ca="1" si="11"/>
        <v>54</v>
      </c>
    </row>
    <row r="80" spans="1:11" ht="15" customHeight="1" x14ac:dyDescent="0.2">
      <c r="A80" s="49" t="s">
        <v>139</v>
      </c>
      <c r="B80" s="67" t="s">
        <v>122</v>
      </c>
      <c r="C80" s="50" t="s">
        <v>140</v>
      </c>
      <c r="D80" s="301">
        <f t="shared" ca="1" si="6"/>
        <v>30</v>
      </c>
      <c r="E80" s="301">
        <f t="shared" ca="1" si="7"/>
        <v>47</v>
      </c>
      <c r="F80" s="293"/>
      <c r="G80" s="301">
        <f t="shared" ca="1" si="8"/>
        <v>345</v>
      </c>
      <c r="H80" s="301">
        <f t="shared" ca="1" si="9"/>
        <v>54</v>
      </c>
      <c r="I80" s="293"/>
      <c r="J80" s="301">
        <f t="shared" ca="1" si="10"/>
        <v>375</v>
      </c>
      <c r="K80" s="301">
        <f t="shared" ca="1" si="11"/>
        <v>53</v>
      </c>
    </row>
    <row r="81" spans="1:11" ht="15" customHeight="1" x14ac:dyDescent="0.2">
      <c r="A81" s="49" t="s">
        <v>141</v>
      </c>
      <c r="B81" s="67" t="s">
        <v>339</v>
      </c>
      <c r="C81" s="50" t="s">
        <v>142</v>
      </c>
      <c r="D81" s="301">
        <f t="shared" ca="1" si="6"/>
        <v>4067</v>
      </c>
      <c r="E81" s="301">
        <f t="shared" ca="1" si="7"/>
        <v>36</v>
      </c>
      <c r="F81" s="293"/>
      <c r="G81" s="301">
        <f t="shared" ca="1" si="8"/>
        <v>10514</v>
      </c>
      <c r="H81" s="301">
        <f t="shared" ca="1" si="9"/>
        <v>52</v>
      </c>
      <c r="I81" s="293"/>
      <c r="J81" s="301">
        <f t="shared" ca="1" si="10"/>
        <v>14581</v>
      </c>
      <c r="K81" s="301">
        <f t="shared" ca="1" si="11"/>
        <v>47</v>
      </c>
    </row>
    <row r="82" spans="1:11" ht="15" customHeight="1" x14ac:dyDescent="0.2">
      <c r="A82" s="49" t="s">
        <v>143</v>
      </c>
      <c r="B82" s="67" t="s">
        <v>339</v>
      </c>
      <c r="C82" s="50" t="s">
        <v>144</v>
      </c>
      <c r="D82" s="301">
        <f t="shared" ca="1" si="6"/>
        <v>775</v>
      </c>
      <c r="E82" s="301">
        <f t="shared" ca="1" si="7"/>
        <v>37</v>
      </c>
      <c r="F82" s="293"/>
      <c r="G82" s="301">
        <f t="shared" ca="1" si="8"/>
        <v>3016</v>
      </c>
      <c r="H82" s="301">
        <f t="shared" ca="1" si="9"/>
        <v>53</v>
      </c>
      <c r="I82" s="293"/>
      <c r="J82" s="301">
        <f t="shared" ca="1" si="10"/>
        <v>3791</v>
      </c>
      <c r="K82" s="301">
        <f t="shared" ca="1" si="11"/>
        <v>49</v>
      </c>
    </row>
    <row r="83" spans="1:11" ht="15" customHeight="1" x14ac:dyDescent="0.2">
      <c r="A83" s="49" t="s">
        <v>145</v>
      </c>
      <c r="B83" s="67" t="s">
        <v>339</v>
      </c>
      <c r="C83" s="50" t="s">
        <v>146</v>
      </c>
      <c r="D83" s="301">
        <f t="shared" ca="1" si="6"/>
        <v>637</v>
      </c>
      <c r="E83" s="301">
        <f t="shared" ca="1" si="7"/>
        <v>30</v>
      </c>
      <c r="F83" s="293"/>
      <c r="G83" s="301">
        <f t="shared" ca="1" si="8"/>
        <v>3041</v>
      </c>
      <c r="H83" s="301">
        <f t="shared" ca="1" si="9"/>
        <v>53</v>
      </c>
      <c r="I83" s="293"/>
      <c r="J83" s="301">
        <f t="shared" ca="1" si="10"/>
        <v>3678</v>
      </c>
      <c r="K83" s="301">
        <f t="shared" ca="1" si="11"/>
        <v>49</v>
      </c>
    </row>
    <row r="84" spans="1:11" ht="15" customHeight="1" x14ac:dyDescent="0.2">
      <c r="A84" s="49" t="s">
        <v>147</v>
      </c>
      <c r="B84" s="67" t="s">
        <v>339</v>
      </c>
      <c r="C84" s="52" t="s">
        <v>148</v>
      </c>
      <c r="D84" s="301">
        <f t="shared" ca="1" si="6"/>
        <v>166</v>
      </c>
      <c r="E84" s="301">
        <f t="shared" ca="1" si="7"/>
        <v>32</v>
      </c>
      <c r="F84" s="293"/>
      <c r="G84" s="301">
        <f t="shared" ca="1" si="8"/>
        <v>1608</v>
      </c>
      <c r="H84" s="301">
        <f t="shared" ca="1" si="9"/>
        <v>54</v>
      </c>
      <c r="I84" s="293"/>
      <c r="J84" s="301">
        <f t="shared" ca="1" si="10"/>
        <v>1774</v>
      </c>
      <c r="K84" s="301">
        <f t="shared" ca="1" si="11"/>
        <v>52</v>
      </c>
    </row>
    <row r="85" spans="1:11" ht="15" customHeight="1" x14ac:dyDescent="0.2">
      <c r="A85" s="49" t="s">
        <v>149</v>
      </c>
      <c r="B85" s="67" t="s">
        <v>339</v>
      </c>
      <c r="C85" s="50" t="s">
        <v>150</v>
      </c>
      <c r="D85" s="301">
        <f t="shared" ca="1" si="6"/>
        <v>977</v>
      </c>
      <c r="E85" s="301">
        <f t="shared" ca="1" si="7"/>
        <v>36</v>
      </c>
      <c r="F85" s="293"/>
      <c r="G85" s="301">
        <f t="shared" ca="1" si="8"/>
        <v>3101</v>
      </c>
      <c r="H85" s="301">
        <f t="shared" ca="1" si="9"/>
        <v>55</v>
      </c>
      <c r="I85" s="293"/>
      <c r="J85" s="301">
        <f t="shared" ca="1" si="10"/>
        <v>4078</v>
      </c>
      <c r="K85" s="301">
        <f t="shared" ca="1" si="11"/>
        <v>51</v>
      </c>
    </row>
    <row r="86" spans="1:11" ht="15" customHeight="1" x14ac:dyDescent="0.2">
      <c r="A86" s="49" t="s">
        <v>151</v>
      </c>
      <c r="B86" s="67" t="s">
        <v>339</v>
      </c>
      <c r="C86" s="50" t="s">
        <v>152</v>
      </c>
      <c r="D86" s="301">
        <f t="shared" ca="1" si="6"/>
        <v>295</v>
      </c>
      <c r="E86" s="301">
        <f t="shared" ca="1" si="7"/>
        <v>28</v>
      </c>
      <c r="F86" s="293"/>
      <c r="G86" s="301">
        <f t="shared" ca="1" si="8"/>
        <v>2635</v>
      </c>
      <c r="H86" s="301">
        <f t="shared" ca="1" si="9"/>
        <v>54</v>
      </c>
      <c r="I86" s="293"/>
      <c r="J86" s="301">
        <f t="shared" ca="1" si="10"/>
        <v>2930</v>
      </c>
      <c r="K86" s="301">
        <f t="shared" ca="1" si="11"/>
        <v>51</v>
      </c>
    </row>
    <row r="87" spans="1:11" ht="15" customHeight="1" x14ac:dyDescent="0.2">
      <c r="A87" s="49" t="s">
        <v>153</v>
      </c>
      <c r="B87" s="67" t="s">
        <v>339</v>
      </c>
      <c r="C87" s="50" t="s">
        <v>154</v>
      </c>
      <c r="D87" s="301">
        <f t="shared" ref="D87:D150" ca="1" si="12">VLOOKUP(TRIM($C87),INDIRECT($O$9),4+$O$10,FALSE)</f>
        <v>354</v>
      </c>
      <c r="E87" s="301">
        <f t="shared" ref="E87:E150" ca="1" si="13">VLOOKUP(TRIM($C87),INDIRECT($O$9),3+$O$10,FALSE)</f>
        <v>40</v>
      </c>
      <c r="F87" s="293"/>
      <c r="G87" s="301">
        <f t="shared" ref="G87:G150" ca="1" si="14">VLOOKUP(TRIM($C87),INDIRECT($O$9),14+$O$10,FALSE)</f>
        <v>2193</v>
      </c>
      <c r="H87" s="301">
        <f t="shared" ref="H87:H150" ca="1" si="15">VLOOKUP(TRIM($C87),INDIRECT($O$9),13+$O$10,FALSE)</f>
        <v>61</v>
      </c>
      <c r="I87" s="293"/>
      <c r="J87" s="301">
        <f t="shared" ref="J87:J150" ca="1" si="16">VLOOKUP(TRIM($C87),INDIRECT($O$9),24+$O$10,FALSE)</f>
        <v>2547</v>
      </c>
      <c r="K87" s="301">
        <f t="shared" ref="K87:K150" ca="1" si="17">VLOOKUP(TRIM($C87),INDIRECT($O$9),23+$O$10,FALSE)</f>
        <v>58</v>
      </c>
    </row>
    <row r="88" spans="1:11" ht="15" customHeight="1" x14ac:dyDescent="0.2">
      <c r="A88" s="49" t="s">
        <v>155</v>
      </c>
      <c r="B88" s="67" t="s">
        <v>339</v>
      </c>
      <c r="C88" s="50" t="s">
        <v>156</v>
      </c>
      <c r="D88" s="301">
        <f t="shared" ca="1" si="12"/>
        <v>948</v>
      </c>
      <c r="E88" s="301">
        <f t="shared" ca="1" si="13"/>
        <v>32</v>
      </c>
      <c r="F88" s="293"/>
      <c r="G88" s="301">
        <f t="shared" ca="1" si="14"/>
        <v>8080</v>
      </c>
      <c r="H88" s="301">
        <f t="shared" ca="1" si="15"/>
        <v>56</v>
      </c>
      <c r="I88" s="293"/>
      <c r="J88" s="301">
        <f t="shared" ca="1" si="16"/>
        <v>9028</v>
      </c>
      <c r="K88" s="301">
        <f t="shared" ca="1" si="17"/>
        <v>53</v>
      </c>
    </row>
    <row r="89" spans="1:11" ht="15" customHeight="1" x14ac:dyDescent="0.2">
      <c r="A89" s="49" t="s">
        <v>157</v>
      </c>
      <c r="B89" s="67" t="s">
        <v>339</v>
      </c>
      <c r="C89" s="50" t="s">
        <v>158</v>
      </c>
      <c r="D89" s="301">
        <f t="shared" ca="1" si="12"/>
        <v>638</v>
      </c>
      <c r="E89" s="301">
        <f t="shared" ca="1" si="13"/>
        <v>29</v>
      </c>
      <c r="F89" s="293"/>
      <c r="G89" s="301">
        <f t="shared" ca="1" si="14"/>
        <v>2259</v>
      </c>
      <c r="H89" s="301">
        <f t="shared" ca="1" si="15"/>
        <v>50</v>
      </c>
      <c r="I89" s="293"/>
      <c r="J89" s="301">
        <f t="shared" ca="1" si="16"/>
        <v>2897</v>
      </c>
      <c r="K89" s="301">
        <f t="shared" ca="1" si="17"/>
        <v>45</v>
      </c>
    </row>
    <row r="90" spans="1:11" ht="15" customHeight="1" x14ac:dyDescent="0.2">
      <c r="A90" s="49" t="s">
        <v>159</v>
      </c>
      <c r="B90" s="67" t="s">
        <v>339</v>
      </c>
      <c r="C90" s="50" t="s">
        <v>160</v>
      </c>
      <c r="D90" s="301">
        <f t="shared" ca="1" si="12"/>
        <v>347</v>
      </c>
      <c r="E90" s="301">
        <f t="shared" ca="1" si="13"/>
        <v>41</v>
      </c>
      <c r="F90" s="293"/>
      <c r="G90" s="301">
        <f t="shared" ca="1" si="14"/>
        <v>1731</v>
      </c>
      <c r="H90" s="301">
        <f t="shared" ca="1" si="15"/>
        <v>59</v>
      </c>
      <c r="I90" s="293"/>
      <c r="J90" s="301">
        <f t="shared" ca="1" si="16"/>
        <v>2078</v>
      </c>
      <c r="K90" s="301">
        <f t="shared" ca="1" si="17"/>
        <v>56</v>
      </c>
    </row>
    <row r="91" spans="1:11" ht="15" customHeight="1" x14ac:dyDescent="0.2">
      <c r="A91" s="49" t="s">
        <v>161</v>
      </c>
      <c r="B91" s="67" t="s">
        <v>339</v>
      </c>
      <c r="C91" s="50" t="s">
        <v>162</v>
      </c>
      <c r="D91" s="301">
        <f t="shared" ca="1" si="12"/>
        <v>763</v>
      </c>
      <c r="E91" s="301">
        <f t="shared" ca="1" si="13"/>
        <v>31</v>
      </c>
      <c r="F91" s="293"/>
      <c r="G91" s="301">
        <f t="shared" ca="1" si="14"/>
        <v>2649</v>
      </c>
      <c r="H91" s="301">
        <f t="shared" ca="1" si="15"/>
        <v>55</v>
      </c>
      <c r="I91" s="293"/>
      <c r="J91" s="301">
        <f t="shared" ca="1" si="16"/>
        <v>3412</v>
      </c>
      <c r="K91" s="301">
        <f t="shared" ca="1" si="17"/>
        <v>50</v>
      </c>
    </row>
    <row r="92" spans="1:11" ht="15" customHeight="1" x14ac:dyDescent="0.2">
      <c r="A92" s="49" t="s">
        <v>163</v>
      </c>
      <c r="B92" s="67" t="s">
        <v>339</v>
      </c>
      <c r="C92" s="50" t="s">
        <v>164</v>
      </c>
      <c r="D92" s="301">
        <f t="shared" ca="1" si="12"/>
        <v>584</v>
      </c>
      <c r="E92" s="301">
        <f t="shared" ca="1" si="13"/>
        <v>31</v>
      </c>
      <c r="F92" s="293"/>
      <c r="G92" s="301">
        <f t="shared" ca="1" si="14"/>
        <v>5223</v>
      </c>
      <c r="H92" s="301">
        <f t="shared" ca="1" si="15"/>
        <v>60</v>
      </c>
      <c r="I92" s="293"/>
      <c r="J92" s="301">
        <f t="shared" ca="1" si="16"/>
        <v>5807</v>
      </c>
      <c r="K92" s="301">
        <f t="shared" ca="1" si="17"/>
        <v>57</v>
      </c>
    </row>
    <row r="93" spans="1:11" ht="15" customHeight="1" x14ac:dyDescent="0.2">
      <c r="A93" s="49" t="s">
        <v>165</v>
      </c>
      <c r="B93" s="67" t="s">
        <v>339</v>
      </c>
      <c r="C93" s="50" t="s">
        <v>166</v>
      </c>
      <c r="D93" s="301">
        <f t="shared" ca="1" si="12"/>
        <v>699</v>
      </c>
      <c r="E93" s="301">
        <f t="shared" ca="1" si="13"/>
        <v>37</v>
      </c>
      <c r="F93" s="293"/>
      <c r="G93" s="301">
        <f t="shared" ca="1" si="14"/>
        <v>2184</v>
      </c>
      <c r="H93" s="301">
        <f t="shared" ca="1" si="15"/>
        <v>58</v>
      </c>
      <c r="I93" s="293"/>
      <c r="J93" s="301">
        <f t="shared" ca="1" si="16"/>
        <v>2883</v>
      </c>
      <c r="K93" s="301">
        <f t="shared" ca="1" si="17"/>
        <v>53</v>
      </c>
    </row>
    <row r="94" spans="1:11" ht="15" customHeight="1" x14ac:dyDescent="0.2">
      <c r="A94" s="49" t="s">
        <v>167</v>
      </c>
      <c r="B94" s="67" t="s">
        <v>339</v>
      </c>
      <c r="C94" s="50" t="s">
        <v>168</v>
      </c>
      <c r="D94" s="301">
        <f t="shared" ca="1" si="12"/>
        <v>660</v>
      </c>
      <c r="E94" s="301">
        <f t="shared" ca="1" si="13"/>
        <v>25</v>
      </c>
      <c r="F94" s="293"/>
      <c r="G94" s="301">
        <f t="shared" ca="1" si="14"/>
        <v>5282</v>
      </c>
      <c r="H94" s="301">
        <f t="shared" ca="1" si="15"/>
        <v>51</v>
      </c>
      <c r="I94" s="293"/>
      <c r="J94" s="301">
        <f t="shared" ca="1" si="16"/>
        <v>5942</v>
      </c>
      <c r="K94" s="301">
        <f t="shared" ca="1" si="17"/>
        <v>48</v>
      </c>
    </row>
    <row r="95" spans="1:11" ht="15" customHeight="1" x14ac:dyDescent="0.2">
      <c r="A95" s="49" t="s">
        <v>169</v>
      </c>
      <c r="B95" s="49" t="s">
        <v>341</v>
      </c>
      <c r="C95" s="50" t="s">
        <v>170</v>
      </c>
      <c r="D95" s="301">
        <f t="shared" ca="1" si="12"/>
        <v>217</v>
      </c>
      <c r="E95" s="301">
        <f t="shared" ca="1" si="13"/>
        <v>22</v>
      </c>
      <c r="F95" s="293"/>
      <c r="G95" s="301">
        <f t="shared" ca="1" si="14"/>
        <v>1716</v>
      </c>
      <c r="H95" s="301">
        <f t="shared" ca="1" si="15"/>
        <v>45</v>
      </c>
      <c r="I95" s="293"/>
      <c r="J95" s="301">
        <f t="shared" ca="1" si="16"/>
        <v>1933</v>
      </c>
      <c r="K95" s="301">
        <f t="shared" ca="1" si="17"/>
        <v>42</v>
      </c>
    </row>
    <row r="96" spans="1:11" s="115" customFormat="1" ht="15" customHeight="1" x14ac:dyDescent="0.2">
      <c r="A96" s="49" t="s">
        <v>171</v>
      </c>
      <c r="B96" s="49" t="s">
        <v>341</v>
      </c>
      <c r="C96" s="50" t="s">
        <v>172</v>
      </c>
      <c r="D96" s="301">
        <f t="shared" ca="1" si="12"/>
        <v>645</v>
      </c>
      <c r="E96" s="301">
        <f t="shared" ca="1" si="13"/>
        <v>28</v>
      </c>
      <c r="F96" s="293"/>
      <c r="G96" s="301">
        <f t="shared" ca="1" si="14"/>
        <v>5695</v>
      </c>
      <c r="H96" s="301">
        <f t="shared" ca="1" si="15"/>
        <v>55</v>
      </c>
      <c r="I96" s="293"/>
      <c r="J96" s="301">
        <f t="shared" ca="1" si="16"/>
        <v>6340</v>
      </c>
      <c r="K96" s="301">
        <f t="shared" ca="1" si="17"/>
        <v>53</v>
      </c>
    </row>
    <row r="97" spans="1:11" ht="15" customHeight="1" x14ac:dyDescent="0.2">
      <c r="A97" s="49" t="s">
        <v>173</v>
      </c>
      <c r="B97" s="49" t="s">
        <v>341</v>
      </c>
      <c r="C97" s="50" t="s">
        <v>174</v>
      </c>
      <c r="D97" s="301">
        <f t="shared" ca="1" si="12"/>
        <v>312</v>
      </c>
      <c r="E97" s="301">
        <f t="shared" ca="1" si="13"/>
        <v>26</v>
      </c>
      <c r="F97" s="293"/>
      <c r="G97" s="301">
        <f t="shared" ca="1" si="14"/>
        <v>2761</v>
      </c>
      <c r="H97" s="301">
        <f t="shared" ca="1" si="15"/>
        <v>54</v>
      </c>
      <c r="I97" s="293"/>
      <c r="J97" s="301">
        <f t="shared" ca="1" si="16"/>
        <v>3073</v>
      </c>
      <c r="K97" s="301">
        <f t="shared" ca="1" si="17"/>
        <v>51</v>
      </c>
    </row>
    <row r="98" spans="1:11" ht="15" customHeight="1" x14ac:dyDescent="0.2">
      <c r="A98" s="49" t="s">
        <v>175</v>
      </c>
      <c r="B98" s="49" t="s">
        <v>341</v>
      </c>
      <c r="C98" s="50" t="s">
        <v>176</v>
      </c>
      <c r="D98" s="301">
        <f t="shared" ca="1" si="12"/>
        <v>1705</v>
      </c>
      <c r="E98" s="301">
        <f t="shared" ca="1" si="13"/>
        <v>33</v>
      </c>
      <c r="F98" s="293"/>
      <c r="G98" s="301">
        <f t="shared" ca="1" si="14"/>
        <v>13507</v>
      </c>
      <c r="H98" s="301">
        <f t="shared" ca="1" si="15"/>
        <v>59</v>
      </c>
      <c r="I98" s="293"/>
      <c r="J98" s="301">
        <f t="shared" ca="1" si="16"/>
        <v>15212</v>
      </c>
      <c r="K98" s="301">
        <f t="shared" ca="1" si="17"/>
        <v>56</v>
      </c>
    </row>
    <row r="99" spans="1:11" ht="15" customHeight="1" x14ac:dyDescent="0.2">
      <c r="A99" s="49" t="s">
        <v>177</v>
      </c>
      <c r="B99" s="49" t="s">
        <v>341</v>
      </c>
      <c r="C99" s="50" t="s">
        <v>178</v>
      </c>
      <c r="D99" s="301">
        <f t="shared" ca="1" si="12"/>
        <v>1194</v>
      </c>
      <c r="E99" s="301">
        <f t="shared" ca="1" si="13"/>
        <v>34</v>
      </c>
      <c r="F99" s="293"/>
      <c r="G99" s="301">
        <f t="shared" ca="1" si="14"/>
        <v>11512</v>
      </c>
      <c r="H99" s="301">
        <f t="shared" ca="1" si="15"/>
        <v>62</v>
      </c>
      <c r="I99" s="293"/>
      <c r="J99" s="301">
        <f t="shared" ca="1" si="16"/>
        <v>12706</v>
      </c>
      <c r="K99" s="301">
        <f t="shared" ca="1" si="17"/>
        <v>59</v>
      </c>
    </row>
    <row r="100" spans="1:11" ht="15" customHeight="1" x14ac:dyDescent="0.2">
      <c r="A100" s="49" t="s">
        <v>179</v>
      </c>
      <c r="B100" s="49" t="s">
        <v>341</v>
      </c>
      <c r="C100" s="50" t="s">
        <v>180</v>
      </c>
      <c r="D100" s="301">
        <f t="shared" ca="1" si="12"/>
        <v>522</v>
      </c>
      <c r="E100" s="301">
        <f t="shared" ca="1" si="13"/>
        <v>36</v>
      </c>
      <c r="F100" s="293"/>
      <c r="G100" s="301">
        <f t="shared" ca="1" si="14"/>
        <v>2425</v>
      </c>
      <c r="H100" s="301">
        <f t="shared" ca="1" si="15"/>
        <v>47</v>
      </c>
      <c r="I100" s="293"/>
      <c r="J100" s="301">
        <f t="shared" ca="1" si="16"/>
        <v>2947</v>
      </c>
      <c r="K100" s="301">
        <f t="shared" ca="1" si="17"/>
        <v>45</v>
      </c>
    </row>
    <row r="101" spans="1:11" ht="15" customHeight="1" x14ac:dyDescent="0.2">
      <c r="A101" s="49" t="s">
        <v>181</v>
      </c>
      <c r="B101" s="49" t="s">
        <v>341</v>
      </c>
      <c r="C101" s="50" t="s">
        <v>182</v>
      </c>
      <c r="D101" s="301">
        <f t="shared" ca="1" si="12"/>
        <v>1155</v>
      </c>
      <c r="E101" s="301">
        <f t="shared" ca="1" si="13"/>
        <v>32</v>
      </c>
      <c r="F101" s="293"/>
      <c r="G101" s="301">
        <f t="shared" ca="1" si="14"/>
        <v>7142</v>
      </c>
      <c r="H101" s="301">
        <f t="shared" ca="1" si="15"/>
        <v>53</v>
      </c>
      <c r="I101" s="293"/>
      <c r="J101" s="301">
        <f t="shared" ca="1" si="16"/>
        <v>8297</v>
      </c>
      <c r="K101" s="301">
        <f t="shared" ca="1" si="17"/>
        <v>50</v>
      </c>
    </row>
    <row r="102" spans="1:11" ht="15" customHeight="1" x14ac:dyDescent="0.2">
      <c r="A102" s="49" t="s">
        <v>183</v>
      </c>
      <c r="B102" s="49" t="s">
        <v>341</v>
      </c>
      <c r="C102" s="50" t="s">
        <v>184</v>
      </c>
      <c r="D102" s="301">
        <f t="shared" ca="1" si="12"/>
        <v>422</v>
      </c>
      <c r="E102" s="301">
        <f t="shared" ca="1" si="13"/>
        <v>29</v>
      </c>
      <c r="F102" s="293"/>
      <c r="G102" s="301">
        <f t="shared" ca="1" si="14"/>
        <v>2072</v>
      </c>
      <c r="H102" s="301">
        <f t="shared" ca="1" si="15"/>
        <v>46</v>
      </c>
      <c r="I102" s="293"/>
      <c r="J102" s="301">
        <f t="shared" ca="1" si="16"/>
        <v>2494</v>
      </c>
      <c r="K102" s="301">
        <f t="shared" ca="1" si="17"/>
        <v>43</v>
      </c>
    </row>
    <row r="103" spans="1:11" ht="15" customHeight="1" x14ac:dyDescent="0.2">
      <c r="A103" s="49" t="s">
        <v>185</v>
      </c>
      <c r="B103" s="49" t="s">
        <v>341</v>
      </c>
      <c r="C103" s="50" t="s">
        <v>377</v>
      </c>
      <c r="D103" s="301">
        <f t="shared" ca="1" si="12"/>
        <v>278</v>
      </c>
      <c r="E103" s="301">
        <f t="shared" ca="1" si="13"/>
        <v>38</v>
      </c>
      <c r="F103" s="293"/>
      <c r="G103" s="301">
        <f t="shared" ca="1" si="14"/>
        <v>1624</v>
      </c>
      <c r="H103" s="301">
        <f t="shared" ca="1" si="15"/>
        <v>59</v>
      </c>
      <c r="I103" s="293"/>
      <c r="J103" s="301">
        <f t="shared" ca="1" si="16"/>
        <v>1902</v>
      </c>
      <c r="K103" s="301">
        <f t="shared" ca="1" si="17"/>
        <v>56</v>
      </c>
    </row>
    <row r="104" spans="1:11" ht="15" customHeight="1" x14ac:dyDescent="0.2">
      <c r="A104" s="49" t="s">
        <v>186</v>
      </c>
      <c r="B104" s="49" t="s">
        <v>341</v>
      </c>
      <c r="C104" s="50" t="s">
        <v>187</v>
      </c>
      <c r="D104" s="301">
        <f t="shared" ca="1" si="12"/>
        <v>976</v>
      </c>
      <c r="E104" s="301">
        <f t="shared" ca="1" si="13"/>
        <v>30</v>
      </c>
      <c r="F104" s="293"/>
      <c r="G104" s="301">
        <f t="shared" ca="1" si="14"/>
        <v>6506</v>
      </c>
      <c r="H104" s="301">
        <f t="shared" ca="1" si="15"/>
        <v>52</v>
      </c>
      <c r="I104" s="293"/>
      <c r="J104" s="301">
        <f t="shared" ca="1" si="16"/>
        <v>7482</v>
      </c>
      <c r="K104" s="301">
        <f t="shared" ca="1" si="17"/>
        <v>49</v>
      </c>
    </row>
    <row r="105" spans="1:11" ht="15" customHeight="1" x14ac:dyDescent="0.2">
      <c r="A105" s="49" t="s">
        <v>188</v>
      </c>
      <c r="B105" s="49" t="s">
        <v>341</v>
      </c>
      <c r="C105" s="50" t="s">
        <v>189</v>
      </c>
      <c r="D105" s="301">
        <f t="shared" ca="1" si="12"/>
        <v>326</v>
      </c>
      <c r="E105" s="301">
        <f t="shared" ca="1" si="13"/>
        <v>33</v>
      </c>
      <c r="F105" s="293"/>
      <c r="G105" s="301">
        <f t="shared" ca="1" si="14"/>
        <v>1816</v>
      </c>
      <c r="H105" s="301">
        <f t="shared" ca="1" si="15"/>
        <v>54</v>
      </c>
      <c r="I105" s="293"/>
      <c r="J105" s="301">
        <f t="shared" ca="1" si="16"/>
        <v>2142</v>
      </c>
      <c r="K105" s="301">
        <f t="shared" ca="1" si="17"/>
        <v>51</v>
      </c>
    </row>
    <row r="106" spans="1:11" ht="15" customHeight="1" x14ac:dyDescent="0.2">
      <c r="A106" s="49" t="s">
        <v>194</v>
      </c>
      <c r="B106" s="49" t="s">
        <v>191</v>
      </c>
      <c r="C106" s="53" t="s">
        <v>195</v>
      </c>
      <c r="D106" s="301">
        <f t="shared" ca="1" si="12"/>
        <v>432</v>
      </c>
      <c r="E106" s="301">
        <f t="shared" ca="1" si="13"/>
        <v>49</v>
      </c>
      <c r="F106" s="293"/>
      <c r="G106" s="301">
        <f t="shared" ca="1" si="14"/>
        <v>1077</v>
      </c>
      <c r="H106" s="301">
        <f t="shared" ca="1" si="15"/>
        <v>66</v>
      </c>
      <c r="I106" s="293"/>
      <c r="J106" s="301">
        <f t="shared" ca="1" si="16"/>
        <v>1509</v>
      </c>
      <c r="K106" s="301">
        <f t="shared" ca="1" si="17"/>
        <v>61</v>
      </c>
    </row>
    <row r="107" spans="1:11" ht="15" customHeight="1" x14ac:dyDescent="0.2">
      <c r="A107" s="49" t="s">
        <v>196</v>
      </c>
      <c r="B107" s="49" t="s">
        <v>191</v>
      </c>
      <c r="C107" s="14" t="s">
        <v>435</v>
      </c>
      <c r="D107" s="301">
        <f t="shared" ca="1" si="12"/>
        <v>7</v>
      </c>
      <c r="E107" s="301" t="str">
        <f t="shared" ca="1" si="13"/>
        <v>x</v>
      </c>
      <c r="F107" s="293"/>
      <c r="G107" s="301">
        <f t="shared" ca="1" si="14"/>
        <v>21</v>
      </c>
      <c r="H107" s="301" t="str">
        <f t="shared" ca="1" si="15"/>
        <v>x</v>
      </c>
      <c r="I107" s="293"/>
      <c r="J107" s="301">
        <f t="shared" ca="1" si="16"/>
        <v>28</v>
      </c>
      <c r="K107" s="301">
        <f t="shared" ca="1" si="17"/>
        <v>89</v>
      </c>
    </row>
    <row r="108" spans="1:11" ht="15" customHeight="1" x14ac:dyDescent="0.2">
      <c r="A108" s="49" t="s">
        <v>197</v>
      </c>
      <c r="B108" s="49" t="s">
        <v>191</v>
      </c>
      <c r="C108" s="14" t="s">
        <v>198</v>
      </c>
      <c r="D108" s="301">
        <f t="shared" ca="1" si="12"/>
        <v>785</v>
      </c>
      <c r="E108" s="301">
        <f t="shared" ca="1" si="13"/>
        <v>54</v>
      </c>
      <c r="F108" s="293"/>
      <c r="G108" s="301">
        <f t="shared" ca="1" si="14"/>
        <v>1644</v>
      </c>
      <c r="H108" s="301">
        <f t="shared" ca="1" si="15"/>
        <v>68</v>
      </c>
      <c r="I108" s="293"/>
      <c r="J108" s="301">
        <f t="shared" ca="1" si="16"/>
        <v>2429</v>
      </c>
      <c r="K108" s="301">
        <f t="shared" ca="1" si="17"/>
        <v>64</v>
      </c>
    </row>
    <row r="109" spans="1:11" ht="15" customHeight="1" x14ac:dyDescent="0.2">
      <c r="A109" s="49" t="s">
        <v>199</v>
      </c>
      <c r="B109" s="49" t="s">
        <v>191</v>
      </c>
      <c r="C109" s="53" t="s">
        <v>200</v>
      </c>
      <c r="D109" s="301">
        <f t="shared" ca="1" si="12"/>
        <v>326</v>
      </c>
      <c r="E109" s="301">
        <f t="shared" ca="1" si="13"/>
        <v>47</v>
      </c>
      <c r="F109" s="293"/>
      <c r="G109" s="301">
        <f t="shared" ca="1" si="14"/>
        <v>944</v>
      </c>
      <c r="H109" s="301">
        <f t="shared" ca="1" si="15"/>
        <v>66</v>
      </c>
      <c r="I109" s="293"/>
      <c r="J109" s="301">
        <f t="shared" ca="1" si="16"/>
        <v>1270</v>
      </c>
      <c r="K109" s="301">
        <f t="shared" ca="1" si="17"/>
        <v>61</v>
      </c>
    </row>
    <row r="110" spans="1:11" s="115" customFormat="1" ht="15" customHeight="1" x14ac:dyDescent="0.2">
      <c r="A110" s="49" t="s">
        <v>201</v>
      </c>
      <c r="B110" s="49" t="s">
        <v>191</v>
      </c>
      <c r="C110" s="14" t="s">
        <v>202</v>
      </c>
      <c r="D110" s="301">
        <f t="shared" ca="1" si="12"/>
        <v>576</v>
      </c>
      <c r="E110" s="301">
        <f t="shared" ca="1" si="13"/>
        <v>40</v>
      </c>
      <c r="F110" s="293"/>
      <c r="G110" s="301">
        <f t="shared" ca="1" si="14"/>
        <v>2276</v>
      </c>
      <c r="H110" s="301">
        <f t="shared" ca="1" si="15"/>
        <v>60</v>
      </c>
      <c r="I110" s="293"/>
      <c r="J110" s="301">
        <f t="shared" ca="1" si="16"/>
        <v>2852</v>
      </c>
      <c r="K110" s="301">
        <f t="shared" ca="1" si="17"/>
        <v>56</v>
      </c>
    </row>
    <row r="111" spans="1:11" ht="15" customHeight="1" x14ac:dyDescent="0.2">
      <c r="A111" s="49" t="s">
        <v>203</v>
      </c>
      <c r="B111" s="49" t="s">
        <v>191</v>
      </c>
      <c r="C111" s="14" t="s">
        <v>204</v>
      </c>
      <c r="D111" s="301">
        <f t="shared" ca="1" si="12"/>
        <v>531</v>
      </c>
      <c r="E111" s="301">
        <f t="shared" ca="1" si="13"/>
        <v>44</v>
      </c>
      <c r="F111" s="293"/>
      <c r="G111" s="301">
        <f t="shared" ca="1" si="14"/>
        <v>1230</v>
      </c>
      <c r="H111" s="301">
        <f t="shared" ca="1" si="15"/>
        <v>63</v>
      </c>
      <c r="I111" s="293"/>
      <c r="J111" s="301">
        <f t="shared" ca="1" si="16"/>
        <v>1761</v>
      </c>
      <c r="K111" s="301">
        <f t="shared" ca="1" si="17"/>
        <v>57</v>
      </c>
    </row>
    <row r="112" spans="1:11" ht="15" customHeight="1" x14ac:dyDescent="0.2">
      <c r="A112" s="49" t="s">
        <v>205</v>
      </c>
      <c r="B112" s="49" t="s">
        <v>191</v>
      </c>
      <c r="C112" s="14" t="s">
        <v>206</v>
      </c>
      <c r="D112" s="301">
        <f t="shared" ca="1" si="12"/>
        <v>196</v>
      </c>
      <c r="E112" s="301">
        <f t="shared" ca="1" si="13"/>
        <v>59</v>
      </c>
      <c r="F112" s="293"/>
      <c r="G112" s="301">
        <f t="shared" ca="1" si="14"/>
        <v>717</v>
      </c>
      <c r="H112" s="301">
        <f t="shared" ca="1" si="15"/>
        <v>72</v>
      </c>
      <c r="I112" s="293"/>
      <c r="J112" s="301">
        <f t="shared" ca="1" si="16"/>
        <v>913</v>
      </c>
      <c r="K112" s="301">
        <f t="shared" ca="1" si="17"/>
        <v>70</v>
      </c>
    </row>
    <row r="113" spans="1:11" ht="15" customHeight="1" x14ac:dyDescent="0.2">
      <c r="A113" s="49" t="s">
        <v>207</v>
      </c>
      <c r="B113" s="49" t="s">
        <v>191</v>
      </c>
      <c r="C113" s="14" t="s">
        <v>208</v>
      </c>
      <c r="D113" s="301">
        <f t="shared" ca="1" si="12"/>
        <v>712</v>
      </c>
      <c r="E113" s="301">
        <f t="shared" ca="1" si="13"/>
        <v>51</v>
      </c>
      <c r="F113" s="293"/>
      <c r="G113" s="301">
        <f t="shared" ca="1" si="14"/>
        <v>2059</v>
      </c>
      <c r="H113" s="301">
        <f t="shared" ca="1" si="15"/>
        <v>66</v>
      </c>
      <c r="I113" s="293"/>
      <c r="J113" s="301">
        <f t="shared" ca="1" si="16"/>
        <v>2771</v>
      </c>
      <c r="K113" s="301">
        <f t="shared" ca="1" si="17"/>
        <v>62</v>
      </c>
    </row>
    <row r="114" spans="1:11" ht="15" customHeight="1" x14ac:dyDescent="0.2">
      <c r="A114" s="49" t="s">
        <v>209</v>
      </c>
      <c r="B114" s="49" t="s">
        <v>191</v>
      </c>
      <c r="C114" s="14" t="s">
        <v>210</v>
      </c>
      <c r="D114" s="301">
        <f t="shared" ca="1" si="12"/>
        <v>681</v>
      </c>
      <c r="E114" s="301">
        <f t="shared" ca="1" si="13"/>
        <v>40</v>
      </c>
      <c r="F114" s="293"/>
      <c r="G114" s="301">
        <f t="shared" ca="1" si="14"/>
        <v>2504</v>
      </c>
      <c r="H114" s="301">
        <f t="shared" ca="1" si="15"/>
        <v>60</v>
      </c>
      <c r="I114" s="293"/>
      <c r="J114" s="301">
        <f t="shared" ca="1" si="16"/>
        <v>3185</v>
      </c>
      <c r="K114" s="301">
        <f t="shared" ca="1" si="17"/>
        <v>56</v>
      </c>
    </row>
    <row r="115" spans="1:11" ht="15" customHeight="1" x14ac:dyDescent="0.2">
      <c r="A115" s="49" t="s">
        <v>211</v>
      </c>
      <c r="B115" s="49" t="s">
        <v>191</v>
      </c>
      <c r="C115" s="14" t="s">
        <v>212</v>
      </c>
      <c r="D115" s="301">
        <f t="shared" ca="1" si="12"/>
        <v>873</v>
      </c>
      <c r="E115" s="301">
        <f t="shared" ca="1" si="13"/>
        <v>56</v>
      </c>
      <c r="F115" s="293"/>
      <c r="G115" s="301">
        <f t="shared" ca="1" si="14"/>
        <v>3523</v>
      </c>
      <c r="H115" s="301">
        <f t="shared" ca="1" si="15"/>
        <v>63</v>
      </c>
      <c r="I115" s="293"/>
      <c r="J115" s="301">
        <f t="shared" ca="1" si="16"/>
        <v>4396</v>
      </c>
      <c r="K115" s="301">
        <f t="shared" ca="1" si="17"/>
        <v>62</v>
      </c>
    </row>
    <row r="116" spans="1:11" ht="15" customHeight="1" x14ac:dyDescent="0.2">
      <c r="A116" s="49" t="s">
        <v>213</v>
      </c>
      <c r="B116" s="49" t="s">
        <v>191</v>
      </c>
      <c r="C116" s="14" t="s">
        <v>214</v>
      </c>
      <c r="D116" s="301">
        <f t="shared" ca="1" si="12"/>
        <v>629</v>
      </c>
      <c r="E116" s="301">
        <f t="shared" ca="1" si="13"/>
        <v>48</v>
      </c>
      <c r="F116" s="293"/>
      <c r="G116" s="301">
        <f t="shared" ca="1" si="14"/>
        <v>2430</v>
      </c>
      <c r="H116" s="301">
        <f t="shared" ca="1" si="15"/>
        <v>60</v>
      </c>
      <c r="I116" s="293"/>
      <c r="J116" s="301">
        <f t="shared" ca="1" si="16"/>
        <v>3059</v>
      </c>
      <c r="K116" s="301">
        <f t="shared" ca="1" si="17"/>
        <v>58</v>
      </c>
    </row>
    <row r="117" spans="1:11" s="115" customFormat="1" ht="15" customHeight="1" x14ac:dyDescent="0.2">
      <c r="A117" s="49" t="s">
        <v>215</v>
      </c>
      <c r="B117" s="49" t="s">
        <v>191</v>
      </c>
      <c r="C117" s="14" t="s">
        <v>216</v>
      </c>
      <c r="D117" s="301">
        <f t="shared" ca="1" si="12"/>
        <v>1147</v>
      </c>
      <c r="E117" s="301">
        <f t="shared" ca="1" si="13"/>
        <v>55</v>
      </c>
      <c r="F117" s="293"/>
      <c r="G117" s="301">
        <f t="shared" ca="1" si="14"/>
        <v>1861</v>
      </c>
      <c r="H117" s="301">
        <f t="shared" ca="1" si="15"/>
        <v>67</v>
      </c>
      <c r="I117" s="293"/>
      <c r="J117" s="301">
        <f t="shared" ca="1" si="16"/>
        <v>3008</v>
      </c>
      <c r="K117" s="301">
        <f t="shared" ca="1" si="17"/>
        <v>62</v>
      </c>
    </row>
    <row r="118" spans="1:11" ht="15" customHeight="1" x14ac:dyDescent="0.2">
      <c r="A118" s="49" t="s">
        <v>217</v>
      </c>
      <c r="B118" s="49" t="s">
        <v>191</v>
      </c>
      <c r="C118" s="14" t="s">
        <v>218</v>
      </c>
      <c r="D118" s="301">
        <f t="shared" ca="1" si="12"/>
        <v>421</v>
      </c>
      <c r="E118" s="301">
        <f t="shared" ca="1" si="13"/>
        <v>46</v>
      </c>
      <c r="F118" s="293"/>
      <c r="G118" s="301">
        <f t="shared" ca="1" si="14"/>
        <v>1777</v>
      </c>
      <c r="H118" s="301">
        <f t="shared" ca="1" si="15"/>
        <v>64</v>
      </c>
      <c r="I118" s="293"/>
      <c r="J118" s="301">
        <f t="shared" ca="1" si="16"/>
        <v>2198</v>
      </c>
      <c r="K118" s="301">
        <f t="shared" ca="1" si="17"/>
        <v>61</v>
      </c>
    </row>
    <row r="119" spans="1:11" ht="15" customHeight="1" x14ac:dyDescent="0.2">
      <c r="A119" s="49" t="s">
        <v>219</v>
      </c>
      <c r="B119" s="49" t="s">
        <v>191</v>
      </c>
      <c r="C119" s="14" t="s">
        <v>220</v>
      </c>
      <c r="D119" s="301">
        <f t="shared" ca="1" si="12"/>
        <v>430</v>
      </c>
      <c r="E119" s="301">
        <f t="shared" ca="1" si="13"/>
        <v>49</v>
      </c>
      <c r="F119" s="293"/>
      <c r="G119" s="301">
        <f t="shared" ca="1" si="14"/>
        <v>990</v>
      </c>
      <c r="H119" s="301">
        <f t="shared" ca="1" si="15"/>
        <v>61</v>
      </c>
      <c r="I119" s="293"/>
      <c r="J119" s="301">
        <f t="shared" ca="1" si="16"/>
        <v>1420</v>
      </c>
      <c r="K119" s="301">
        <f t="shared" ca="1" si="17"/>
        <v>58</v>
      </c>
    </row>
    <row r="120" spans="1:11" ht="15" customHeight="1" x14ac:dyDescent="0.2">
      <c r="A120" s="49" t="s">
        <v>223</v>
      </c>
      <c r="B120" s="49" t="s">
        <v>191</v>
      </c>
      <c r="C120" s="14" t="s">
        <v>224</v>
      </c>
      <c r="D120" s="301">
        <f t="shared" ca="1" si="12"/>
        <v>674</v>
      </c>
      <c r="E120" s="301">
        <f t="shared" ca="1" si="13"/>
        <v>46</v>
      </c>
      <c r="F120" s="293"/>
      <c r="G120" s="301">
        <f t="shared" ca="1" si="14"/>
        <v>2372</v>
      </c>
      <c r="H120" s="301">
        <f t="shared" ca="1" si="15"/>
        <v>62</v>
      </c>
      <c r="I120" s="293"/>
      <c r="J120" s="301">
        <f t="shared" ca="1" si="16"/>
        <v>3046</v>
      </c>
      <c r="K120" s="301">
        <f t="shared" ca="1" si="17"/>
        <v>58</v>
      </c>
    </row>
    <row r="121" spans="1:11" ht="15" customHeight="1" x14ac:dyDescent="0.2">
      <c r="A121" s="49" t="s">
        <v>225</v>
      </c>
      <c r="B121" s="49" t="s">
        <v>191</v>
      </c>
      <c r="C121" s="14" t="s">
        <v>226</v>
      </c>
      <c r="D121" s="301">
        <f t="shared" ca="1" si="12"/>
        <v>678</v>
      </c>
      <c r="E121" s="301">
        <f t="shared" ca="1" si="13"/>
        <v>46</v>
      </c>
      <c r="F121" s="293"/>
      <c r="G121" s="301">
        <f t="shared" ca="1" si="14"/>
        <v>3051</v>
      </c>
      <c r="H121" s="301">
        <f t="shared" ca="1" si="15"/>
        <v>62</v>
      </c>
      <c r="I121" s="293"/>
      <c r="J121" s="301">
        <f t="shared" ca="1" si="16"/>
        <v>3729</v>
      </c>
      <c r="K121" s="301">
        <f t="shared" ca="1" si="17"/>
        <v>59</v>
      </c>
    </row>
    <row r="122" spans="1:11" ht="15" customHeight="1" x14ac:dyDescent="0.2">
      <c r="A122" s="49" t="s">
        <v>227</v>
      </c>
      <c r="B122" s="49" t="s">
        <v>191</v>
      </c>
      <c r="C122" s="14" t="s">
        <v>228</v>
      </c>
      <c r="D122" s="301">
        <f t="shared" ca="1" si="12"/>
        <v>353</v>
      </c>
      <c r="E122" s="301">
        <f t="shared" ca="1" si="13"/>
        <v>37</v>
      </c>
      <c r="F122" s="293"/>
      <c r="G122" s="301">
        <f t="shared" ca="1" si="14"/>
        <v>2619</v>
      </c>
      <c r="H122" s="301">
        <f t="shared" ca="1" si="15"/>
        <v>62</v>
      </c>
      <c r="I122" s="293"/>
      <c r="J122" s="301">
        <f t="shared" ca="1" si="16"/>
        <v>2972</v>
      </c>
      <c r="K122" s="301">
        <f t="shared" ca="1" si="17"/>
        <v>59</v>
      </c>
    </row>
    <row r="123" spans="1:11" ht="15" customHeight="1" x14ac:dyDescent="0.2">
      <c r="A123" s="49" t="s">
        <v>229</v>
      </c>
      <c r="B123" s="49" t="s">
        <v>191</v>
      </c>
      <c r="C123" s="14" t="s">
        <v>230</v>
      </c>
      <c r="D123" s="301">
        <f t="shared" ca="1" si="12"/>
        <v>558</v>
      </c>
      <c r="E123" s="301">
        <f t="shared" ca="1" si="13"/>
        <v>41</v>
      </c>
      <c r="F123" s="293"/>
      <c r="G123" s="301">
        <f t="shared" ca="1" si="14"/>
        <v>2874</v>
      </c>
      <c r="H123" s="301">
        <f t="shared" ca="1" si="15"/>
        <v>57</v>
      </c>
      <c r="I123" s="293"/>
      <c r="J123" s="301">
        <f t="shared" ca="1" si="16"/>
        <v>3432</v>
      </c>
      <c r="K123" s="301">
        <f t="shared" ca="1" si="17"/>
        <v>55</v>
      </c>
    </row>
    <row r="124" spans="1:11" ht="15" customHeight="1" x14ac:dyDescent="0.2">
      <c r="A124" s="49" t="s">
        <v>231</v>
      </c>
      <c r="B124" s="49" t="s">
        <v>191</v>
      </c>
      <c r="C124" s="14" t="s">
        <v>232</v>
      </c>
      <c r="D124" s="301">
        <f t="shared" ca="1" si="12"/>
        <v>359</v>
      </c>
      <c r="E124" s="301">
        <f t="shared" ca="1" si="13"/>
        <v>46</v>
      </c>
      <c r="F124" s="293"/>
      <c r="G124" s="301">
        <f t="shared" ca="1" si="14"/>
        <v>3043</v>
      </c>
      <c r="H124" s="301">
        <f t="shared" ca="1" si="15"/>
        <v>69</v>
      </c>
      <c r="I124" s="293"/>
      <c r="J124" s="301">
        <f t="shared" ca="1" si="16"/>
        <v>3402</v>
      </c>
      <c r="K124" s="301">
        <f t="shared" ca="1" si="17"/>
        <v>67</v>
      </c>
    </row>
    <row r="125" spans="1:11" ht="15" customHeight="1" x14ac:dyDescent="0.2">
      <c r="A125" s="49" t="s">
        <v>233</v>
      </c>
      <c r="B125" s="49" t="s">
        <v>191</v>
      </c>
      <c r="C125" s="14" t="s">
        <v>234</v>
      </c>
      <c r="D125" s="301">
        <f t="shared" ca="1" si="12"/>
        <v>920</v>
      </c>
      <c r="E125" s="301">
        <f t="shared" ca="1" si="13"/>
        <v>39</v>
      </c>
      <c r="F125" s="293"/>
      <c r="G125" s="301">
        <f t="shared" ca="1" si="14"/>
        <v>3240</v>
      </c>
      <c r="H125" s="301">
        <f t="shared" ca="1" si="15"/>
        <v>60</v>
      </c>
      <c r="I125" s="293"/>
      <c r="J125" s="301">
        <f t="shared" ca="1" si="16"/>
        <v>4160</v>
      </c>
      <c r="K125" s="301">
        <f t="shared" ca="1" si="17"/>
        <v>55</v>
      </c>
    </row>
    <row r="126" spans="1:11" ht="15" customHeight="1" x14ac:dyDescent="0.2">
      <c r="A126" s="49" t="s">
        <v>235</v>
      </c>
      <c r="B126" s="49" t="s">
        <v>191</v>
      </c>
      <c r="C126" s="14" t="s">
        <v>236</v>
      </c>
      <c r="D126" s="301">
        <f t="shared" ca="1" si="12"/>
        <v>643</v>
      </c>
      <c r="E126" s="301">
        <f t="shared" ca="1" si="13"/>
        <v>40</v>
      </c>
      <c r="F126" s="293"/>
      <c r="G126" s="301">
        <f t="shared" ca="1" si="14"/>
        <v>3206</v>
      </c>
      <c r="H126" s="301">
        <f t="shared" ca="1" si="15"/>
        <v>57</v>
      </c>
      <c r="I126" s="293"/>
      <c r="J126" s="301">
        <f t="shared" ca="1" si="16"/>
        <v>3849</v>
      </c>
      <c r="K126" s="301">
        <f t="shared" ca="1" si="17"/>
        <v>54</v>
      </c>
    </row>
    <row r="127" spans="1:11" ht="15" customHeight="1" x14ac:dyDescent="0.2">
      <c r="A127" s="49" t="s">
        <v>237</v>
      </c>
      <c r="B127" s="49" t="s">
        <v>191</v>
      </c>
      <c r="C127" s="14" t="s">
        <v>238</v>
      </c>
      <c r="D127" s="301">
        <f t="shared" ca="1" si="12"/>
        <v>786</v>
      </c>
      <c r="E127" s="301">
        <f t="shared" ca="1" si="13"/>
        <v>36</v>
      </c>
      <c r="F127" s="293"/>
      <c r="G127" s="301">
        <f t="shared" ca="1" si="14"/>
        <v>3305</v>
      </c>
      <c r="H127" s="301">
        <f t="shared" ca="1" si="15"/>
        <v>56</v>
      </c>
      <c r="I127" s="293"/>
      <c r="J127" s="301">
        <f t="shared" ca="1" si="16"/>
        <v>4091</v>
      </c>
      <c r="K127" s="301">
        <f t="shared" ca="1" si="17"/>
        <v>52</v>
      </c>
    </row>
    <row r="128" spans="1:11" ht="15" customHeight="1" x14ac:dyDescent="0.2">
      <c r="A128" s="49" t="s">
        <v>239</v>
      </c>
      <c r="B128" s="49" t="s">
        <v>191</v>
      </c>
      <c r="C128" s="14" t="s">
        <v>240</v>
      </c>
      <c r="D128" s="301">
        <f t="shared" ca="1" si="12"/>
        <v>627</v>
      </c>
      <c r="E128" s="301">
        <f t="shared" ca="1" si="13"/>
        <v>48</v>
      </c>
      <c r="F128" s="293"/>
      <c r="G128" s="301">
        <f t="shared" ca="1" si="14"/>
        <v>2303</v>
      </c>
      <c r="H128" s="301">
        <f t="shared" ca="1" si="15"/>
        <v>68</v>
      </c>
      <c r="I128" s="293"/>
      <c r="J128" s="301">
        <f t="shared" ca="1" si="16"/>
        <v>2930</v>
      </c>
      <c r="K128" s="301">
        <f t="shared" ca="1" si="17"/>
        <v>64</v>
      </c>
    </row>
    <row r="129" spans="1:11" s="115" customFormat="1" ht="15" customHeight="1" x14ac:dyDescent="0.2">
      <c r="A129" s="49" t="s">
        <v>241</v>
      </c>
      <c r="B129" s="49" t="s">
        <v>191</v>
      </c>
      <c r="C129" s="53" t="s">
        <v>242</v>
      </c>
      <c r="D129" s="301">
        <f t="shared" ca="1" si="12"/>
        <v>307</v>
      </c>
      <c r="E129" s="301">
        <f t="shared" ca="1" si="13"/>
        <v>44</v>
      </c>
      <c r="F129" s="293"/>
      <c r="G129" s="301">
        <f t="shared" ca="1" si="14"/>
        <v>2361</v>
      </c>
      <c r="H129" s="301">
        <f t="shared" ca="1" si="15"/>
        <v>64</v>
      </c>
      <c r="I129" s="293"/>
      <c r="J129" s="301">
        <f t="shared" ca="1" si="16"/>
        <v>2668</v>
      </c>
      <c r="K129" s="301">
        <f t="shared" ca="1" si="17"/>
        <v>62</v>
      </c>
    </row>
    <row r="130" spans="1:11" ht="15" customHeight="1" x14ac:dyDescent="0.2">
      <c r="A130" s="49" t="s">
        <v>243</v>
      </c>
      <c r="B130" s="49" t="s">
        <v>191</v>
      </c>
      <c r="C130" s="14" t="s">
        <v>244</v>
      </c>
      <c r="D130" s="301">
        <f t="shared" ca="1" si="12"/>
        <v>355</v>
      </c>
      <c r="E130" s="301">
        <f t="shared" ca="1" si="13"/>
        <v>48</v>
      </c>
      <c r="F130" s="293"/>
      <c r="G130" s="301">
        <f t="shared" ca="1" si="14"/>
        <v>2501</v>
      </c>
      <c r="H130" s="301">
        <f t="shared" ca="1" si="15"/>
        <v>65</v>
      </c>
      <c r="I130" s="293"/>
      <c r="J130" s="301">
        <f t="shared" ca="1" si="16"/>
        <v>2856</v>
      </c>
      <c r="K130" s="301">
        <f t="shared" ca="1" si="17"/>
        <v>63</v>
      </c>
    </row>
    <row r="131" spans="1:11" ht="15" customHeight="1" x14ac:dyDescent="0.2">
      <c r="A131" s="49" t="s">
        <v>245</v>
      </c>
      <c r="B131" s="49" t="s">
        <v>191</v>
      </c>
      <c r="C131" s="14" t="s">
        <v>246</v>
      </c>
      <c r="D131" s="301">
        <f t="shared" ca="1" si="12"/>
        <v>516</v>
      </c>
      <c r="E131" s="301">
        <f t="shared" ca="1" si="13"/>
        <v>41</v>
      </c>
      <c r="F131" s="293"/>
      <c r="G131" s="301">
        <f t="shared" ca="1" si="14"/>
        <v>2955</v>
      </c>
      <c r="H131" s="301">
        <f t="shared" ca="1" si="15"/>
        <v>60</v>
      </c>
      <c r="I131" s="293"/>
      <c r="J131" s="301">
        <f t="shared" ca="1" si="16"/>
        <v>3471</v>
      </c>
      <c r="K131" s="301">
        <f t="shared" ca="1" si="17"/>
        <v>57</v>
      </c>
    </row>
    <row r="132" spans="1:11" ht="15" customHeight="1" x14ac:dyDescent="0.2">
      <c r="A132" s="49" t="s">
        <v>247</v>
      </c>
      <c r="B132" s="49" t="s">
        <v>191</v>
      </c>
      <c r="C132" s="14" t="s">
        <v>248</v>
      </c>
      <c r="D132" s="301">
        <f t="shared" ca="1" si="12"/>
        <v>455</v>
      </c>
      <c r="E132" s="301">
        <f t="shared" ca="1" si="13"/>
        <v>43</v>
      </c>
      <c r="F132" s="293"/>
      <c r="G132" s="301">
        <f t="shared" ca="1" si="14"/>
        <v>2222</v>
      </c>
      <c r="H132" s="301">
        <f t="shared" ca="1" si="15"/>
        <v>63</v>
      </c>
      <c r="I132" s="293"/>
      <c r="J132" s="301">
        <f t="shared" ca="1" si="16"/>
        <v>2677</v>
      </c>
      <c r="K132" s="301">
        <f t="shared" ca="1" si="17"/>
        <v>59</v>
      </c>
    </row>
    <row r="133" spans="1:11" ht="15" customHeight="1" x14ac:dyDescent="0.2">
      <c r="A133" s="49" t="s">
        <v>249</v>
      </c>
      <c r="B133" s="49" t="s">
        <v>191</v>
      </c>
      <c r="C133" s="14" t="s">
        <v>250</v>
      </c>
      <c r="D133" s="301">
        <f t="shared" ca="1" si="12"/>
        <v>165</v>
      </c>
      <c r="E133" s="301">
        <f t="shared" ca="1" si="13"/>
        <v>35</v>
      </c>
      <c r="F133" s="293"/>
      <c r="G133" s="301">
        <f t="shared" ca="1" si="14"/>
        <v>1543</v>
      </c>
      <c r="H133" s="301">
        <f t="shared" ca="1" si="15"/>
        <v>62</v>
      </c>
      <c r="I133" s="293"/>
      <c r="J133" s="301">
        <f t="shared" ca="1" si="16"/>
        <v>1708</v>
      </c>
      <c r="K133" s="301">
        <f t="shared" ca="1" si="17"/>
        <v>60</v>
      </c>
    </row>
    <row r="134" spans="1:11" ht="15" customHeight="1" x14ac:dyDescent="0.2">
      <c r="A134" s="49" t="s">
        <v>251</v>
      </c>
      <c r="B134" s="49" t="s">
        <v>191</v>
      </c>
      <c r="C134" s="14" t="s">
        <v>252</v>
      </c>
      <c r="D134" s="301">
        <f t="shared" ca="1" si="12"/>
        <v>289</v>
      </c>
      <c r="E134" s="301">
        <f t="shared" ca="1" si="13"/>
        <v>41</v>
      </c>
      <c r="F134" s="293"/>
      <c r="G134" s="301">
        <f t="shared" ca="1" si="14"/>
        <v>1724</v>
      </c>
      <c r="H134" s="301">
        <f t="shared" ca="1" si="15"/>
        <v>60</v>
      </c>
      <c r="I134" s="293"/>
      <c r="J134" s="301">
        <f t="shared" ca="1" si="16"/>
        <v>2013</v>
      </c>
      <c r="K134" s="301">
        <f t="shared" ca="1" si="17"/>
        <v>57</v>
      </c>
    </row>
    <row r="135" spans="1:11" ht="15" customHeight="1" x14ac:dyDescent="0.2">
      <c r="A135" s="49" t="s">
        <v>253</v>
      </c>
      <c r="B135" s="49" t="s">
        <v>191</v>
      </c>
      <c r="C135" s="14" t="s">
        <v>254</v>
      </c>
      <c r="D135" s="301">
        <f t="shared" ca="1" si="12"/>
        <v>731</v>
      </c>
      <c r="E135" s="301">
        <f t="shared" ca="1" si="13"/>
        <v>43</v>
      </c>
      <c r="F135" s="293"/>
      <c r="G135" s="301">
        <f t="shared" ca="1" si="14"/>
        <v>2938</v>
      </c>
      <c r="H135" s="301">
        <f t="shared" ca="1" si="15"/>
        <v>62</v>
      </c>
      <c r="I135" s="293"/>
      <c r="J135" s="301">
        <f t="shared" ca="1" si="16"/>
        <v>3669</v>
      </c>
      <c r="K135" s="301">
        <f t="shared" ca="1" si="17"/>
        <v>58</v>
      </c>
    </row>
    <row r="136" spans="1:11" ht="15" customHeight="1" x14ac:dyDescent="0.2">
      <c r="A136" s="49" t="s">
        <v>255</v>
      </c>
      <c r="B136" s="49" t="s">
        <v>191</v>
      </c>
      <c r="C136" s="14" t="s">
        <v>256</v>
      </c>
      <c r="D136" s="301">
        <f t="shared" ca="1" si="12"/>
        <v>174</v>
      </c>
      <c r="E136" s="301">
        <f t="shared" ca="1" si="13"/>
        <v>33</v>
      </c>
      <c r="F136" s="293"/>
      <c r="G136" s="301">
        <f t="shared" ca="1" si="14"/>
        <v>1814</v>
      </c>
      <c r="H136" s="301">
        <f t="shared" ca="1" si="15"/>
        <v>70</v>
      </c>
      <c r="I136" s="293"/>
      <c r="J136" s="301">
        <f t="shared" ca="1" si="16"/>
        <v>1988</v>
      </c>
      <c r="K136" s="301">
        <f t="shared" ca="1" si="17"/>
        <v>67</v>
      </c>
    </row>
    <row r="137" spans="1:11" ht="15" customHeight="1" x14ac:dyDescent="0.2">
      <c r="A137" s="49" t="s">
        <v>257</v>
      </c>
      <c r="B137" s="49" t="s">
        <v>191</v>
      </c>
      <c r="C137" s="14" t="s">
        <v>258</v>
      </c>
      <c r="D137" s="301">
        <f t="shared" ca="1" si="12"/>
        <v>245</v>
      </c>
      <c r="E137" s="301">
        <f t="shared" ca="1" si="13"/>
        <v>48</v>
      </c>
      <c r="F137" s="293"/>
      <c r="G137" s="301">
        <f t="shared" ca="1" si="14"/>
        <v>1760</v>
      </c>
      <c r="H137" s="301">
        <f t="shared" ca="1" si="15"/>
        <v>67</v>
      </c>
      <c r="I137" s="293"/>
      <c r="J137" s="301">
        <f t="shared" ca="1" si="16"/>
        <v>2005</v>
      </c>
      <c r="K137" s="301">
        <f t="shared" ca="1" si="17"/>
        <v>65</v>
      </c>
    </row>
    <row r="138" spans="1:11" ht="15" customHeight="1" x14ac:dyDescent="0.2">
      <c r="A138" s="49" t="s">
        <v>259</v>
      </c>
      <c r="B138" s="49" t="s">
        <v>191</v>
      </c>
      <c r="C138" s="14" t="s">
        <v>260</v>
      </c>
      <c r="D138" s="301">
        <f t="shared" ca="1" si="12"/>
        <v>608</v>
      </c>
      <c r="E138" s="301">
        <f t="shared" ca="1" si="13"/>
        <v>46</v>
      </c>
      <c r="F138" s="293"/>
      <c r="G138" s="301">
        <f t="shared" ca="1" si="14"/>
        <v>2381</v>
      </c>
      <c r="H138" s="301">
        <f t="shared" ca="1" si="15"/>
        <v>59</v>
      </c>
      <c r="I138" s="293"/>
      <c r="J138" s="301">
        <f t="shared" ca="1" si="16"/>
        <v>2989</v>
      </c>
      <c r="K138" s="301">
        <f t="shared" ca="1" si="17"/>
        <v>57</v>
      </c>
    </row>
    <row r="139" spans="1:11" ht="15" customHeight="1" x14ac:dyDescent="0.2">
      <c r="A139" s="49" t="s">
        <v>263</v>
      </c>
      <c r="B139" s="49" t="s">
        <v>262</v>
      </c>
      <c r="C139" s="50" t="s">
        <v>264</v>
      </c>
      <c r="D139" s="301">
        <f t="shared" ca="1" si="12"/>
        <v>115</v>
      </c>
      <c r="E139" s="301">
        <f t="shared" ca="1" si="13"/>
        <v>23</v>
      </c>
      <c r="F139" s="293"/>
      <c r="G139" s="301">
        <f t="shared" ca="1" si="14"/>
        <v>1196</v>
      </c>
      <c r="H139" s="301">
        <f t="shared" ca="1" si="15"/>
        <v>55</v>
      </c>
      <c r="I139" s="293"/>
      <c r="J139" s="301">
        <f t="shared" ca="1" si="16"/>
        <v>1311</v>
      </c>
      <c r="K139" s="301">
        <f t="shared" ca="1" si="17"/>
        <v>52</v>
      </c>
    </row>
    <row r="140" spans="1:11" ht="15" customHeight="1" x14ac:dyDescent="0.2">
      <c r="A140" s="49" t="s">
        <v>265</v>
      </c>
      <c r="B140" s="49" t="s">
        <v>262</v>
      </c>
      <c r="C140" s="50" t="s">
        <v>266</v>
      </c>
      <c r="D140" s="301">
        <f t="shared" ca="1" si="12"/>
        <v>347</v>
      </c>
      <c r="E140" s="301">
        <f t="shared" ca="1" si="13"/>
        <v>31</v>
      </c>
      <c r="F140" s="293"/>
      <c r="G140" s="301">
        <f t="shared" ca="1" si="14"/>
        <v>2049</v>
      </c>
      <c r="H140" s="301">
        <f t="shared" ca="1" si="15"/>
        <v>63</v>
      </c>
      <c r="I140" s="293"/>
      <c r="J140" s="301">
        <f t="shared" ca="1" si="16"/>
        <v>2396</v>
      </c>
      <c r="K140" s="301">
        <f t="shared" ca="1" si="17"/>
        <v>58</v>
      </c>
    </row>
    <row r="141" spans="1:11" ht="15" customHeight="1" x14ac:dyDescent="0.2">
      <c r="A141" s="49" t="s">
        <v>267</v>
      </c>
      <c r="B141" s="49" t="s">
        <v>262</v>
      </c>
      <c r="C141" s="50" t="s">
        <v>268</v>
      </c>
      <c r="D141" s="301">
        <f t="shared" ca="1" si="12"/>
        <v>388</v>
      </c>
      <c r="E141" s="301">
        <f t="shared" ca="1" si="13"/>
        <v>33</v>
      </c>
      <c r="F141" s="293"/>
      <c r="G141" s="301">
        <f t="shared" ca="1" si="14"/>
        <v>5313</v>
      </c>
      <c r="H141" s="301">
        <f t="shared" ca="1" si="15"/>
        <v>58</v>
      </c>
      <c r="I141" s="293"/>
      <c r="J141" s="301">
        <f t="shared" ca="1" si="16"/>
        <v>5701</v>
      </c>
      <c r="K141" s="301">
        <f t="shared" ca="1" si="17"/>
        <v>57</v>
      </c>
    </row>
    <row r="142" spans="1:11" ht="15" customHeight="1" x14ac:dyDescent="0.2">
      <c r="A142" s="49" t="s">
        <v>269</v>
      </c>
      <c r="B142" s="49" t="s">
        <v>262</v>
      </c>
      <c r="C142" s="50" t="s">
        <v>270</v>
      </c>
      <c r="D142" s="301">
        <f t="shared" ca="1" si="12"/>
        <v>716</v>
      </c>
      <c r="E142" s="301">
        <f t="shared" ca="1" si="13"/>
        <v>29</v>
      </c>
      <c r="F142" s="293"/>
      <c r="G142" s="301">
        <f t="shared" ca="1" si="14"/>
        <v>4318</v>
      </c>
      <c r="H142" s="301">
        <f t="shared" ca="1" si="15"/>
        <v>55</v>
      </c>
      <c r="I142" s="293"/>
      <c r="J142" s="301">
        <f t="shared" ca="1" si="16"/>
        <v>5034</v>
      </c>
      <c r="K142" s="301">
        <f t="shared" ca="1" si="17"/>
        <v>52</v>
      </c>
    </row>
    <row r="143" spans="1:11" ht="15" customHeight="1" x14ac:dyDescent="0.2">
      <c r="A143" s="49" t="s">
        <v>271</v>
      </c>
      <c r="B143" s="49" t="s">
        <v>262</v>
      </c>
      <c r="C143" s="50" t="s">
        <v>272</v>
      </c>
      <c r="D143" s="301">
        <f t="shared" ca="1" si="12"/>
        <v>1244</v>
      </c>
      <c r="E143" s="301">
        <f t="shared" ca="1" si="13"/>
        <v>34</v>
      </c>
      <c r="F143" s="293"/>
      <c r="G143" s="301">
        <f t="shared" ca="1" si="14"/>
        <v>12799</v>
      </c>
      <c r="H143" s="301">
        <f t="shared" ca="1" si="15"/>
        <v>61</v>
      </c>
      <c r="I143" s="293"/>
      <c r="J143" s="301">
        <f t="shared" ca="1" si="16"/>
        <v>14043</v>
      </c>
      <c r="K143" s="301">
        <f t="shared" ca="1" si="17"/>
        <v>59</v>
      </c>
    </row>
    <row r="144" spans="1:11" ht="15" customHeight="1" x14ac:dyDescent="0.2">
      <c r="A144" s="49" t="s">
        <v>273</v>
      </c>
      <c r="B144" s="49" t="s">
        <v>262</v>
      </c>
      <c r="C144" s="50" t="s">
        <v>274</v>
      </c>
      <c r="D144" s="301">
        <f t="shared" ca="1" si="12"/>
        <v>181</v>
      </c>
      <c r="E144" s="301">
        <f t="shared" ca="1" si="13"/>
        <v>39</v>
      </c>
      <c r="F144" s="293"/>
      <c r="G144" s="301">
        <f t="shared" ca="1" si="14"/>
        <v>1146</v>
      </c>
      <c r="H144" s="301">
        <f t="shared" ca="1" si="15"/>
        <v>50</v>
      </c>
      <c r="I144" s="293"/>
      <c r="J144" s="301">
        <f t="shared" ca="1" si="16"/>
        <v>1327</v>
      </c>
      <c r="K144" s="301">
        <f t="shared" ca="1" si="17"/>
        <v>49</v>
      </c>
    </row>
    <row r="145" spans="1:11" ht="15" customHeight="1" x14ac:dyDescent="0.2">
      <c r="A145" s="49" t="s">
        <v>275</v>
      </c>
      <c r="B145" s="49" t="s">
        <v>262</v>
      </c>
      <c r="C145" s="50" t="s">
        <v>276</v>
      </c>
      <c r="D145" s="301">
        <f t="shared" ca="1" si="12"/>
        <v>2060</v>
      </c>
      <c r="E145" s="301">
        <f t="shared" ca="1" si="13"/>
        <v>37</v>
      </c>
      <c r="F145" s="293"/>
      <c r="G145" s="301">
        <f t="shared" ca="1" si="14"/>
        <v>14016</v>
      </c>
      <c r="H145" s="301">
        <f t="shared" ca="1" si="15"/>
        <v>62</v>
      </c>
      <c r="I145" s="293"/>
      <c r="J145" s="301">
        <f t="shared" ca="1" si="16"/>
        <v>16076</v>
      </c>
      <c r="K145" s="301">
        <f t="shared" ca="1" si="17"/>
        <v>59</v>
      </c>
    </row>
    <row r="146" spans="1:11" ht="15" customHeight="1" x14ac:dyDescent="0.2">
      <c r="A146" s="49" t="s">
        <v>277</v>
      </c>
      <c r="B146" s="49" t="s">
        <v>262</v>
      </c>
      <c r="C146" s="50" t="s">
        <v>278</v>
      </c>
      <c r="D146" s="301">
        <f t="shared" ca="1" si="12"/>
        <v>482</v>
      </c>
      <c r="E146" s="301">
        <f t="shared" ca="1" si="13"/>
        <v>32</v>
      </c>
      <c r="F146" s="293"/>
      <c r="G146" s="301">
        <f t="shared" ca="1" si="14"/>
        <v>2605</v>
      </c>
      <c r="H146" s="301">
        <f t="shared" ca="1" si="15"/>
        <v>52</v>
      </c>
      <c r="I146" s="293"/>
      <c r="J146" s="301">
        <f t="shared" ca="1" si="16"/>
        <v>3087</v>
      </c>
      <c r="K146" s="301">
        <f t="shared" ca="1" si="17"/>
        <v>49</v>
      </c>
    </row>
    <row r="147" spans="1:11" ht="15" customHeight="1" x14ac:dyDescent="0.2">
      <c r="A147" s="49" t="s">
        <v>279</v>
      </c>
      <c r="B147" s="49" t="s">
        <v>262</v>
      </c>
      <c r="C147" s="50" t="s">
        <v>280</v>
      </c>
      <c r="D147" s="301">
        <f t="shared" ca="1" si="12"/>
        <v>343</v>
      </c>
      <c r="E147" s="301">
        <f t="shared" ca="1" si="13"/>
        <v>38</v>
      </c>
      <c r="F147" s="293"/>
      <c r="G147" s="301">
        <f t="shared" ca="1" si="14"/>
        <v>2884</v>
      </c>
      <c r="H147" s="301">
        <f t="shared" ca="1" si="15"/>
        <v>58</v>
      </c>
      <c r="I147" s="293"/>
      <c r="J147" s="301">
        <f t="shared" ca="1" si="16"/>
        <v>3227</v>
      </c>
      <c r="K147" s="301">
        <f t="shared" ca="1" si="17"/>
        <v>56</v>
      </c>
    </row>
    <row r="148" spans="1:11" ht="15" customHeight="1" x14ac:dyDescent="0.2">
      <c r="A148" s="49" t="s">
        <v>281</v>
      </c>
      <c r="B148" s="49" t="s">
        <v>262</v>
      </c>
      <c r="C148" s="50" t="s">
        <v>282</v>
      </c>
      <c r="D148" s="301">
        <f t="shared" ca="1" si="12"/>
        <v>661</v>
      </c>
      <c r="E148" s="301">
        <f t="shared" ca="1" si="13"/>
        <v>26</v>
      </c>
      <c r="F148" s="293"/>
      <c r="G148" s="301">
        <f t="shared" ca="1" si="14"/>
        <v>6030</v>
      </c>
      <c r="H148" s="301">
        <f t="shared" ca="1" si="15"/>
        <v>55</v>
      </c>
      <c r="I148" s="293"/>
      <c r="J148" s="301">
        <f t="shared" ca="1" si="16"/>
        <v>6691</v>
      </c>
      <c r="K148" s="301">
        <f t="shared" ca="1" si="17"/>
        <v>52</v>
      </c>
    </row>
    <row r="149" spans="1:11" ht="15" customHeight="1" x14ac:dyDescent="0.2">
      <c r="A149" s="49" t="s">
        <v>283</v>
      </c>
      <c r="B149" s="49" t="s">
        <v>262</v>
      </c>
      <c r="C149" s="50" t="s">
        <v>284</v>
      </c>
      <c r="D149" s="301">
        <f t="shared" ca="1" si="12"/>
        <v>412</v>
      </c>
      <c r="E149" s="301">
        <f t="shared" ca="1" si="13"/>
        <v>33</v>
      </c>
      <c r="F149" s="293"/>
      <c r="G149" s="301">
        <f t="shared" ca="1" si="14"/>
        <v>1595</v>
      </c>
      <c r="H149" s="301">
        <f t="shared" ca="1" si="15"/>
        <v>52</v>
      </c>
      <c r="I149" s="293"/>
      <c r="J149" s="301">
        <f t="shared" ca="1" si="16"/>
        <v>2007</v>
      </c>
      <c r="K149" s="301">
        <f t="shared" ca="1" si="17"/>
        <v>48</v>
      </c>
    </row>
    <row r="150" spans="1:11" ht="15" customHeight="1" x14ac:dyDescent="0.2">
      <c r="A150" s="49" t="s">
        <v>285</v>
      </c>
      <c r="B150" s="49" t="s">
        <v>262</v>
      </c>
      <c r="C150" s="50" t="s">
        <v>13</v>
      </c>
      <c r="D150" s="301">
        <f t="shared" ca="1" si="12"/>
        <v>261</v>
      </c>
      <c r="E150" s="301">
        <f t="shared" ca="1" si="13"/>
        <v>35</v>
      </c>
      <c r="F150" s="293"/>
      <c r="G150" s="301">
        <f t="shared" ca="1" si="14"/>
        <v>1216</v>
      </c>
      <c r="H150" s="301">
        <f t="shared" ca="1" si="15"/>
        <v>60</v>
      </c>
      <c r="I150" s="293"/>
      <c r="J150" s="301">
        <f t="shared" ca="1" si="16"/>
        <v>1477</v>
      </c>
      <c r="K150" s="301">
        <f t="shared" ca="1" si="17"/>
        <v>56</v>
      </c>
    </row>
    <row r="151" spans="1:11" s="115" customFormat="1" ht="15" customHeight="1" x14ac:dyDescent="0.2">
      <c r="A151" s="49" t="s">
        <v>286</v>
      </c>
      <c r="B151" s="49" t="s">
        <v>262</v>
      </c>
      <c r="C151" s="50" t="s">
        <v>287</v>
      </c>
      <c r="D151" s="301">
        <f t="shared" ref="D151:D173" ca="1" si="18">VLOOKUP(TRIM($C151),INDIRECT($O$9),4+$O$10,FALSE)</f>
        <v>239</v>
      </c>
      <c r="E151" s="301">
        <f t="shared" ref="E151:E173" ca="1" si="19">VLOOKUP(TRIM($C151),INDIRECT($O$9),3+$O$10,FALSE)</f>
        <v>38</v>
      </c>
      <c r="F151" s="293"/>
      <c r="G151" s="301">
        <f t="shared" ref="G151:G173" ca="1" si="20">VLOOKUP(TRIM($C151),INDIRECT($O$9),14+$O$10,FALSE)</f>
        <v>1715</v>
      </c>
      <c r="H151" s="301">
        <f t="shared" ref="H151:H173" ca="1" si="21">VLOOKUP(TRIM($C151),INDIRECT($O$9),13+$O$10,FALSE)</f>
        <v>57</v>
      </c>
      <c r="I151" s="293"/>
      <c r="J151" s="301">
        <f t="shared" ref="J151:J173" ca="1" si="22">VLOOKUP(TRIM($C151),INDIRECT($O$9),24+$O$10,FALSE)</f>
        <v>1954</v>
      </c>
      <c r="K151" s="301">
        <f t="shared" ref="K151:K173" ca="1" si="23">VLOOKUP(TRIM($C151),INDIRECT($O$9),23+$O$10,FALSE)</f>
        <v>55</v>
      </c>
    </row>
    <row r="152" spans="1:11" ht="15" customHeight="1" x14ac:dyDescent="0.2">
      <c r="A152" s="49" t="s">
        <v>288</v>
      </c>
      <c r="B152" s="49" t="s">
        <v>262</v>
      </c>
      <c r="C152" s="50" t="s">
        <v>289</v>
      </c>
      <c r="D152" s="301">
        <f t="shared" ca="1" si="18"/>
        <v>431</v>
      </c>
      <c r="E152" s="301">
        <f t="shared" ca="1" si="19"/>
        <v>33</v>
      </c>
      <c r="F152" s="293"/>
      <c r="G152" s="301">
        <f t="shared" ca="1" si="20"/>
        <v>1869</v>
      </c>
      <c r="H152" s="301">
        <f t="shared" ca="1" si="21"/>
        <v>59</v>
      </c>
      <c r="I152" s="293"/>
      <c r="J152" s="301">
        <f t="shared" ca="1" si="22"/>
        <v>2300</v>
      </c>
      <c r="K152" s="301">
        <f t="shared" ca="1" si="23"/>
        <v>54</v>
      </c>
    </row>
    <row r="153" spans="1:11" ht="15" customHeight="1" x14ac:dyDescent="0.2">
      <c r="A153" s="49" t="s">
        <v>290</v>
      </c>
      <c r="B153" s="49" t="s">
        <v>262</v>
      </c>
      <c r="C153" s="50" t="s">
        <v>291</v>
      </c>
      <c r="D153" s="301">
        <f t="shared" ca="1" si="18"/>
        <v>875</v>
      </c>
      <c r="E153" s="301">
        <f t="shared" ca="1" si="19"/>
        <v>31</v>
      </c>
      <c r="F153" s="293"/>
      <c r="G153" s="301">
        <f t="shared" ca="1" si="20"/>
        <v>10247</v>
      </c>
      <c r="H153" s="301">
        <f t="shared" ca="1" si="21"/>
        <v>62</v>
      </c>
      <c r="I153" s="293"/>
      <c r="J153" s="301">
        <f t="shared" ca="1" si="22"/>
        <v>11122</v>
      </c>
      <c r="K153" s="301">
        <f t="shared" ca="1" si="23"/>
        <v>60</v>
      </c>
    </row>
    <row r="154" spans="1:11" ht="15" customHeight="1" x14ac:dyDescent="0.2">
      <c r="A154" s="49" t="s">
        <v>292</v>
      </c>
      <c r="B154" s="49" t="s">
        <v>262</v>
      </c>
      <c r="C154" s="50" t="s">
        <v>293</v>
      </c>
      <c r="D154" s="301">
        <f t="shared" ca="1" si="18"/>
        <v>123</v>
      </c>
      <c r="E154" s="301">
        <f t="shared" ca="1" si="19"/>
        <v>33</v>
      </c>
      <c r="F154" s="293"/>
      <c r="G154" s="301">
        <f t="shared" ca="1" si="20"/>
        <v>1552</v>
      </c>
      <c r="H154" s="301">
        <f t="shared" ca="1" si="21"/>
        <v>57</v>
      </c>
      <c r="I154" s="293"/>
      <c r="J154" s="301">
        <f t="shared" ca="1" si="22"/>
        <v>1675</v>
      </c>
      <c r="K154" s="301">
        <f t="shared" ca="1" si="23"/>
        <v>56</v>
      </c>
    </row>
    <row r="155" spans="1:11" ht="15" customHeight="1" x14ac:dyDescent="0.2">
      <c r="A155" s="49" t="s">
        <v>294</v>
      </c>
      <c r="B155" s="49" t="s">
        <v>262</v>
      </c>
      <c r="C155" s="50" t="s">
        <v>295</v>
      </c>
      <c r="D155" s="301">
        <f t="shared" ca="1" si="18"/>
        <v>713</v>
      </c>
      <c r="E155" s="301">
        <f t="shared" ca="1" si="19"/>
        <v>24</v>
      </c>
      <c r="F155" s="293"/>
      <c r="G155" s="301">
        <f t="shared" ca="1" si="20"/>
        <v>7526</v>
      </c>
      <c r="H155" s="301">
        <f t="shared" ca="1" si="21"/>
        <v>47</v>
      </c>
      <c r="I155" s="293"/>
      <c r="J155" s="301">
        <f t="shared" ca="1" si="22"/>
        <v>8239</v>
      </c>
      <c r="K155" s="301">
        <f t="shared" ca="1" si="23"/>
        <v>45</v>
      </c>
    </row>
    <row r="156" spans="1:11" ht="15" customHeight="1" x14ac:dyDescent="0.2">
      <c r="A156" s="49" t="s">
        <v>296</v>
      </c>
      <c r="B156" s="49" t="s">
        <v>262</v>
      </c>
      <c r="C156" s="50" t="s">
        <v>297</v>
      </c>
      <c r="D156" s="301">
        <f t="shared" ca="1" si="18"/>
        <v>95</v>
      </c>
      <c r="E156" s="301">
        <f t="shared" ca="1" si="19"/>
        <v>27</v>
      </c>
      <c r="F156" s="293"/>
      <c r="G156" s="301">
        <f t="shared" ca="1" si="20"/>
        <v>1245</v>
      </c>
      <c r="H156" s="301">
        <f t="shared" ca="1" si="21"/>
        <v>62</v>
      </c>
      <c r="I156" s="293"/>
      <c r="J156" s="301">
        <f t="shared" ca="1" si="22"/>
        <v>1340</v>
      </c>
      <c r="K156" s="301">
        <f t="shared" ca="1" si="23"/>
        <v>59</v>
      </c>
    </row>
    <row r="157" spans="1:11" ht="15" customHeight="1" x14ac:dyDescent="0.2">
      <c r="A157" s="49" t="s">
        <v>298</v>
      </c>
      <c r="B157" s="49" t="s">
        <v>262</v>
      </c>
      <c r="C157" s="50" t="s">
        <v>299</v>
      </c>
      <c r="D157" s="301">
        <f t="shared" ca="1" si="18"/>
        <v>89</v>
      </c>
      <c r="E157" s="301">
        <f t="shared" ca="1" si="19"/>
        <v>34</v>
      </c>
      <c r="F157" s="293"/>
      <c r="G157" s="301">
        <f t="shared" ca="1" si="20"/>
        <v>1779</v>
      </c>
      <c r="H157" s="301">
        <f t="shared" ca="1" si="21"/>
        <v>62</v>
      </c>
      <c r="I157" s="293"/>
      <c r="J157" s="301">
        <f t="shared" ca="1" si="22"/>
        <v>1868</v>
      </c>
      <c r="K157" s="301">
        <f t="shared" ca="1" si="23"/>
        <v>61</v>
      </c>
    </row>
    <row r="158" spans="1:11" ht="15" customHeight="1" x14ac:dyDescent="0.2">
      <c r="A158" s="49" t="s">
        <v>302</v>
      </c>
      <c r="B158" s="49" t="s">
        <v>301</v>
      </c>
      <c r="C158" s="50" t="s">
        <v>303</v>
      </c>
      <c r="D158" s="301">
        <f t="shared" ca="1" si="18"/>
        <v>158</v>
      </c>
      <c r="E158" s="301">
        <f t="shared" ca="1" si="19"/>
        <v>30</v>
      </c>
      <c r="F158" s="293"/>
      <c r="G158" s="301">
        <f t="shared" ca="1" si="20"/>
        <v>1557</v>
      </c>
      <c r="H158" s="301">
        <f t="shared" ca="1" si="21"/>
        <v>57</v>
      </c>
      <c r="I158" s="293"/>
      <c r="J158" s="301">
        <f t="shared" ca="1" si="22"/>
        <v>1715</v>
      </c>
      <c r="K158" s="301">
        <f t="shared" ca="1" si="23"/>
        <v>54</v>
      </c>
    </row>
    <row r="159" spans="1:11" ht="15" customHeight="1" x14ac:dyDescent="0.2">
      <c r="A159" s="49" t="s">
        <v>304</v>
      </c>
      <c r="B159" s="49" t="s">
        <v>301</v>
      </c>
      <c r="C159" s="50" t="s">
        <v>305</v>
      </c>
      <c r="D159" s="301">
        <f t="shared" ca="1" si="18"/>
        <v>229</v>
      </c>
      <c r="E159" s="301">
        <f t="shared" ca="1" si="19"/>
        <v>35</v>
      </c>
      <c r="F159" s="293"/>
      <c r="G159" s="301">
        <f t="shared" ca="1" si="20"/>
        <v>1325</v>
      </c>
      <c r="H159" s="301">
        <f t="shared" ca="1" si="21"/>
        <v>58</v>
      </c>
      <c r="I159" s="293"/>
      <c r="J159" s="301">
        <f t="shared" ca="1" si="22"/>
        <v>1554</v>
      </c>
      <c r="K159" s="301">
        <f t="shared" ca="1" si="23"/>
        <v>54</v>
      </c>
    </row>
    <row r="160" spans="1:11" ht="15" customHeight="1" x14ac:dyDescent="0.2">
      <c r="A160" s="49" t="s">
        <v>306</v>
      </c>
      <c r="B160" s="49" t="s">
        <v>301</v>
      </c>
      <c r="C160" s="54" t="s">
        <v>307</v>
      </c>
      <c r="D160" s="301">
        <f t="shared" ca="1" si="18"/>
        <v>972</v>
      </c>
      <c r="E160" s="301">
        <f t="shared" ca="1" si="19"/>
        <v>35</v>
      </c>
      <c r="F160" s="293"/>
      <c r="G160" s="301">
        <f t="shared" ca="1" si="20"/>
        <v>3295</v>
      </c>
      <c r="H160" s="301">
        <f t="shared" ca="1" si="21"/>
        <v>60</v>
      </c>
      <c r="I160" s="293"/>
      <c r="J160" s="301">
        <f t="shared" ca="1" si="22"/>
        <v>4267</v>
      </c>
      <c r="K160" s="301">
        <f t="shared" ca="1" si="23"/>
        <v>54</v>
      </c>
    </row>
    <row r="161" spans="1:11" ht="15" customHeight="1" x14ac:dyDescent="0.2">
      <c r="A161" s="49" t="s">
        <v>308</v>
      </c>
      <c r="B161" s="49" t="s">
        <v>301</v>
      </c>
      <c r="C161" s="50" t="s">
        <v>309</v>
      </c>
      <c r="D161" s="301">
        <f t="shared" ca="1" si="18"/>
        <v>710</v>
      </c>
      <c r="E161" s="301">
        <f t="shared" ca="1" si="19"/>
        <v>32</v>
      </c>
      <c r="F161" s="293"/>
      <c r="G161" s="301">
        <f t="shared" ca="1" si="20"/>
        <v>4821</v>
      </c>
      <c r="H161" s="301">
        <f t="shared" ca="1" si="21"/>
        <v>54</v>
      </c>
      <c r="I161" s="293"/>
      <c r="J161" s="301">
        <f t="shared" ca="1" si="22"/>
        <v>5531</v>
      </c>
      <c r="K161" s="301">
        <f t="shared" ca="1" si="23"/>
        <v>51</v>
      </c>
    </row>
    <row r="162" spans="1:11" ht="15" customHeight="1" x14ac:dyDescent="0.2">
      <c r="A162" s="49" t="s">
        <v>310</v>
      </c>
      <c r="B162" s="49" t="s">
        <v>301</v>
      </c>
      <c r="C162" s="50" t="s">
        <v>311</v>
      </c>
      <c r="D162" s="301">
        <f t="shared" ca="1" si="18"/>
        <v>981</v>
      </c>
      <c r="E162" s="301">
        <f t="shared" ca="1" si="19"/>
        <v>30</v>
      </c>
      <c r="F162" s="293"/>
      <c r="G162" s="301">
        <f t="shared" ca="1" si="20"/>
        <v>6490</v>
      </c>
      <c r="H162" s="301">
        <f t="shared" ca="1" si="21"/>
        <v>58</v>
      </c>
      <c r="I162" s="293"/>
      <c r="J162" s="301">
        <f t="shared" ca="1" si="22"/>
        <v>7471</v>
      </c>
      <c r="K162" s="301">
        <f t="shared" ca="1" si="23"/>
        <v>54</v>
      </c>
    </row>
    <row r="163" spans="1:11" ht="15" customHeight="1" x14ac:dyDescent="0.2">
      <c r="A163" s="49" t="s">
        <v>312</v>
      </c>
      <c r="B163" s="49" t="s">
        <v>301</v>
      </c>
      <c r="C163" s="50" t="s">
        <v>313</v>
      </c>
      <c r="D163" s="301">
        <f t="shared" ca="1" si="18"/>
        <v>559</v>
      </c>
      <c r="E163" s="301">
        <f t="shared" ca="1" si="19"/>
        <v>25</v>
      </c>
      <c r="F163" s="293"/>
      <c r="G163" s="301">
        <f t="shared" ca="1" si="20"/>
        <v>3489</v>
      </c>
      <c r="H163" s="301">
        <f t="shared" ca="1" si="21"/>
        <v>48</v>
      </c>
      <c r="I163" s="293"/>
      <c r="J163" s="301">
        <f t="shared" ca="1" si="22"/>
        <v>4048</v>
      </c>
      <c r="K163" s="301">
        <f t="shared" ca="1" si="23"/>
        <v>45</v>
      </c>
    </row>
    <row r="164" spans="1:11" ht="15" customHeight="1" x14ac:dyDescent="0.2">
      <c r="A164" s="49" t="s">
        <v>314</v>
      </c>
      <c r="B164" s="49" t="s">
        <v>301</v>
      </c>
      <c r="C164" s="50" t="s">
        <v>315</v>
      </c>
      <c r="D164" s="301">
        <f t="shared" ca="1" si="18"/>
        <v>691</v>
      </c>
      <c r="E164" s="301">
        <f t="shared" ca="1" si="19"/>
        <v>31</v>
      </c>
      <c r="F164" s="293"/>
      <c r="G164" s="301">
        <f t="shared" ca="1" si="20"/>
        <v>5414</v>
      </c>
      <c r="H164" s="301">
        <f t="shared" ca="1" si="21"/>
        <v>57</v>
      </c>
      <c r="I164" s="293"/>
      <c r="J164" s="301">
        <f t="shared" ca="1" si="22"/>
        <v>6105</v>
      </c>
      <c r="K164" s="301">
        <f t="shared" ca="1" si="23"/>
        <v>54</v>
      </c>
    </row>
    <row r="165" spans="1:11" ht="15" customHeight="1" x14ac:dyDescent="0.2">
      <c r="A165" s="49" t="s">
        <v>316</v>
      </c>
      <c r="B165" s="49" t="s">
        <v>301</v>
      </c>
      <c r="C165" s="50" t="s">
        <v>429</v>
      </c>
      <c r="D165" s="301">
        <f t="shared" ca="1" si="18"/>
        <v>0</v>
      </c>
      <c r="E165" s="301" t="str">
        <f t="shared" ca="1" si="19"/>
        <v>.</v>
      </c>
      <c r="F165" s="293"/>
      <c r="G165" s="301">
        <f t="shared" ca="1" si="20"/>
        <v>20</v>
      </c>
      <c r="H165" s="301">
        <f t="shared" ca="1" si="21"/>
        <v>55</v>
      </c>
      <c r="I165" s="293"/>
      <c r="J165" s="301">
        <f t="shared" ca="1" si="22"/>
        <v>20</v>
      </c>
      <c r="K165" s="301">
        <f t="shared" ca="1" si="23"/>
        <v>55</v>
      </c>
    </row>
    <row r="166" spans="1:11" ht="15" customHeight="1" x14ac:dyDescent="0.2">
      <c r="A166" s="49" t="s">
        <v>317</v>
      </c>
      <c r="B166" s="49" t="s">
        <v>301</v>
      </c>
      <c r="C166" s="50" t="s">
        <v>318</v>
      </c>
      <c r="D166" s="301">
        <f t="shared" ca="1" si="18"/>
        <v>215</v>
      </c>
      <c r="E166" s="301">
        <f t="shared" ca="1" si="19"/>
        <v>34</v>
      </c>
      <c r="F166" s="293"/>
      <c r="G166" s="301">
        <f t="shared" ca="1" si="20"/>
        <v>1935</v>
      </c>
      <c r="H166" s="301">
        <f t="shared" ca="1" si="21"/>
        <v>59</v>
      </c>
      <c r="I166" s="293"/>
      <c r="J166" s="301">
        <f t="shared" ca="1" si="22"/>
        <v>2150</v>
      </c>
      <c r="K166" s="301">
        <f t="shared" ca="1" si="23"/>
        <v>57</v>
      </c>
    </row>
    <row r="167" spans="1:11" ht="15" customHeight="1" x14ac:dyDescent="0.2">
      <c r="A167" s="49" t="s">
        <v>319</v>
      </c>
      <c r="B167" s="49" t="s">
        <v>301</v>
      </c>
      <c r="C167" s="50" t="s">
        <v>320</v>
      </c>
      <c r="D167" s="301">
        <f t="shared" ca="1" si="18"/>
        <v>500</v>
      </c>
      <c r="E167" s="301">
        <f t="shared" ca="1" si="19"/>
        <v>42</v>
      </c>
      <c r="F167" s="293"/>
      <c r="G167" s="301">
        <f t="shared" ca="1" si="20"/>
        <v>2165</v>
      </c>
      <c r="H167" s="301">
        <f t="shared" ca="1" si="21"/>
        <v>57</v>
      </c>
      <c r="I167" s="293"/>
      <c r="J167" s="301">
        <f t="shared" ca="1" si="22"/>
        <v>2665</v>
      </c>
      <c r="K167" s="301">
        <f t="shared" ca="1" si="23"/>
        <v>54</v>
      </c>
    </row>
    <row r="168" spans="1:11" ht="15" customHeight="1" x14ac:dyDescent="0.2">
      <c r="A168" s="49" t="s">
        <v>321</v>
      </c>
      <c r="B168" s="49" t="s">
        <v>301</v>
      </c>
      <c r="C168" s="50" t="s">
        <v>322</v>
      </c>
      <c r="D168" s="301">
        <f t="shared" ca="1" si="18"/>
        <v>136</v>
      </c>
      <c r="E168" s="301">
        <f t="shared" ca="1" si="19"/>
        <v>26</v>
      </c>
      <c r="F168" s="293"/>
      <c r="G168" s="301">
        <f t="shared" ca="1" si="20"/>
        <v>1184</v>
      </c>
      <c r="H168" s="301">
        <f t="shared" ca="1" si="21"/>
        <v>57</v>
      </c>
      <c r="I168" s="293"/>
      <c r="J168" s="301">
        <f t="shared" ca="1" si="22"/>
        <v>1320</v>
      </c>
      <c r="K168" s="301">
        <f t="shared" ca="1" si="23"/>
        <v>54</v>
      </c>
    </row>
    <row r="169" spans="1:11" ht="15" customHeight="1" x14ac:dyDescent="0.2">
      <c r="A169" s="49" t="s">
        <v>323</v>
      </c>
      <c r="B169" s="49" t="s">
        <v>301</v>
      </c>
      <c r="C169" s="50" t="s">
        <v>324</v>
      </c>
      <c r="D169" s="301">
        <f t="shared" ca="1" si="18"/>
        <v>578</v>
      </c>
      <c r="E169" s="301">
        <f t="shared" ca="1" si="19"/>
        <v>29</v>
      </c>
      <c r="F169" s="293"/>
      <c r="G169" s="301">
        <f t="shared" ca="1" si="20"/>
        <v>4903</v>
      </c>
      <c r="H169" s="301">
        <f t="shared" ca="1" si="21"/>
        <v>55</v>
      </c>
      <c r="I169" s="293"/>
      <c r="J169" s="301">
        <f t="shared" ca="1" si="22"/>
        <v>5481</v>
      </c>
      <c r="K169" s="301">
        <f t="shared" ca="1" si="23"/>
        <v>52</v>
      </c>
    </row>
    <row r="170" spans="1:11" ht="15" customHeight="1" x14ac:dyDescent="0.2">
      <c r="A170" s="49" t="s">
        <v>325</v>
      </c>
      <c r="B170" s="49" t="s">
        <v>301</v>
      </c>
      <c r="C170" s="50" t="s">
        <v>326</v>
      </c>
      <c r="D170" s="301">
        <f t="shared" ca="1" si="18"/>
        <v>293</v>
      </c>
      <c r="E170" s="301">
        <f t="shared" ca="1" si="19"/>
        <v>30</v>
      </c>
      <c r="F170" s="293"/>
      <c r="G170" s="301">
        <f t="shared" ca="1" si="20"/>
        <v>2793</v>
      </c>
      <c r="H170" s="301">
        <f t="shared" ca="1" si="21"/>
        <v>55</v>
      </c>
      <c r="I170" s="293"/>
      <c r="J170" s="301">
        <f t="shared" ca="1" si="22"/>
        <v>3086</v>
      </c>
      <c r="K170" s="301">
        <f t="shared" ca="1" si="23"/>
        <v>53</v>
      </c>
    </row>
    <row r="171" spans="1:11" ht="15" customHeight="1" x14ac:dyDescent="0.2">
      <c r="A171" s="49" t="s">
        <v>327</v>
      </c>
      <c r="B171" s="49" t="s">
        <v>301</v>
      </c>
      <c r="C171" s="50" t="s">
        <v>328</v>
      </c>
      <c r="D171" s="301">
        <f t="shared" ca="1" si="18"/>
        <v>318</v>
      </c>
      <c r="E171" s="301">
        <f t="shared" ca="1" si="19"/>
        <v>28</v>
      </c>
      <c r="F171" s="293"/>
      <c r="G171" s="301">
        <f t="shared" ca="1" si="20"/>
        <v>2217</v>
      </c>
      <c r="H171" s="301">
        <f t="shared" ca="1" si="21"/>
        <v>49</v>
      </c>
      <c r="I171" s="293"/>
      <c r="J171" s="301">
        <f t="shared" ca="1" si="22"/>
        <v>2535</v>
      </c>
      <c r="K171" s="301">
        <f t="shared" ca="1" si="23"/>
        <v>46</v>
      </c>
    </row>
    <row r="172" spans="1:11" ht="15" customHeight="1" x14ac:dyDescent="0.2">
      <c r="A172" s="49" t="s">
        <v>329</v>
      </c>
      <c r="B172" s="49" t="s">
        <v>301</v>
      </c>
      <c r="C172" s="50" t="s">
        <v>330</v>
      </c>
      <c r="D172" s="301">
        <f t="shared" ca="1" si="18"/>
        <v>250</v>
      </c>
      <c r="E172" s="301">
        <f t="shared" ca="1" si="19"/>
        <v>33</v>
      </c>
      <c r="F172" s="293"/>
      <c r="G172" s="301">
        <f t="shared" ca="1" si="20"/>
        <v>1137</v>
      </c>
      <c r="H172" s="301">
        <f t="shared" ca="1" si="21"/>
        <v>55</v>
      </c>
      <c r="I172" s="293"/>
      <c r="J172" s="301">
        <f t="shared" ca="1" si="22"/>
        <v>1387</v>
      </c>
      <c r="K172" s="301">
        <f t="shared" ca="1" si="23"/>
        <v>51</v>
      </c>
    </row>
    <row r="173" spans="1:11" s="115" customFormat="1" ht="15" customHeight="1" x14ac:dyDescent="0.2">
      <c r="A173" s="55" t="s">
        <v>331</v>
      </c>
      <c r="B173" s="55" t="s">
        <v>301</v>
      </c>
      <c r="C173" s="56" t="s">
        <v>332</v>
      </c>
      <c r="D173" s="302">
        <f t="shared" ca="1" si="18"/>
        <v>423</v>
      </c>
      <c r="E173" s="302">
        <f t="shared" ca="1" si="19"/>
        <v>26</v>
      </c>
      <c r="F173" s="303"/>
      <c r="G173" s="302">
        <f t="shared" ca="1" si="20"/>
        <v>4510</v>
      </c>
      <c r="H173" s="302">
        <f t="shared" ca="1" si="21"/>
        <v>56</v>
      </c>
      <c r="I173" s="303"/>
      <c r="J173" s="302">
        <f t="shared" ca="1" si="22"/>
        <v>4933</v>
      </c>
      <c r="K173" s="302">
        <f t="shared" ca="1" si="23"/>
        <v>54</v>
      </c>
    </row>
    <row r="174" spans="1:11" s="115" customFormat="1" ht="15" customHeight="1" x14ac:dyDescent="0.2">
      <c r="A174" s="63"/>
      <c r="B174" s="63"/>
      <c r="C174" s="50"/>
      <c r="K174" s="169" t="s">
        <v>442</v>
      </c>
    </row>
    <row r="175" spans="1:11" s="115" customFormat="1" ht="15" customHeight="1" x14ac:dyDescent="0.2">
      <c r="A175" s="246" t="s">
        <v>458</v>
      </c>
      <c r="B175" s="63"/>
      <c r="C175" s="50"/>
      <c r="K175" s="8"/>
    </row>
    <row r="176" spans="1:11" ht="12.75" x14ac:dyDescent="0.2">
      <c r="A176" s="153" t="s">
        <v>500</v>
      </c>
      <c r="B176" s="117"/>
      <c r="C176" s="118"/>
    </row>
    <row r="177" spans="1:11" s="175" customFormat="1" ht="12" customHeight="1" x14ac:dyDescent="0.2">
      <c r="A177" s="126" t="s">
        <v>462</v>
      </c>
      <c r="B177" s="130"/>
      <c r="C177" s="130"/>
      <c r="D177" s="114"/>
      <c r="E177" s="114"/>
      <c r="F177" s="114"/>
      <c r="G177" s="114"/>
      <c r="H177" s="114"/>
      <c r="I177" s="114"/>
      <c r="J177" s="114"/>
      <c r="K177" s="114"/>
    </row>
    <row r="178" spans="1:11" ht="15.75" customHeight="1" x14ac:dyDescent="0.2">
      <c r="A178" s="172" t="s">
        <v>501</v>
      </c>
      <c r="B178" s="172"/>
      <c r="C178" s="172"/>
      <c r="D178" s="172"/>
      <c r="E178" s="172"/>
      <c r="F178" s="172"/>
      <c r="G178" s="172"/>
      <c r="H178" s="172"/>
      <c r="I178" s="172"/>
      <c r="J178" s="172"/>
      <c r="K178" s="172"/>
    </row>
    <row r="179" spans="1:11" x14ac:dyDescent="0.2">
      <c r="A179" s="15" t="s">
        <v>512</v>
      </c>
      <c r="B179" s="236"/>
      <c r="C179" s="236"/>
    </row>
    <row r="180" spans="1:11" x14ac:dyDescent="0.2">
      <c r="A180" s="240" t="s">
        <v>443</v>
      </c>
      <c r="B180" s="240"/>
      <c r="C180" s="240"/>
    </row>
    <row r="181" spans="1:11" x14ac:dyDescent="0.2">
      <c r="A181" s="126" t="s">
        <v>444</v>
      </c>
      <c r="B181" s="126"/>
      <c r="C181" s="126"/>
    </row>
    <row r="182" spans="1:11" x14ac:dyDescent="0.2">
      <c r="A182" s="127"/>
      <c r="C182" s="118"/>
    </row>
    <row r="183" spans="1:11" x14ac:dyDescent="0.2">
      <c r="B183" s="132"/>
      <c r="C183" s="118"/>
    </row>
    <row r="184" spans="1:11" x14ac:dyDescent="0.2">
      <c r="A184" s="133"/>
      <c r="B184" s="128"/>
      <c r="C184" s="118"/>
    </row>
    <row r="185" spans="1:11" x14ac:dyDescent="0.2">
      <c r="A185" s="127"/>
      <c r="B185" s="134"/>
      <c r="C185" s="118"/>
    </row>
    <row r="186" spans="1:11" x14ac:dyDescent="0.2">
      <c r="C186" s="118"/>
    </row>
    <row r="187" spans="1:11" x14ac:dyDescent="0.2">
      <c r="C187" s="118"/>
    </row>
    <row r="193" spans="1:3" x14ac:dyDescent="0.2">
      <c r="A193" s="351"/>
      <c r="B193" s="193"/>
    </row>
    <row r="194" spans="1:3" x14ac:dyDescent="0.2">
      <c r="A194" s="351"/>
      <c r="B194" s="137"/>
    </row>
    <row r="195" spans="1:3" x14ac:dyDescent="0.2">
      <c r="A195" s="138"/>
      <c r="B195" s="139"/>
      <c r="C195" s="193"/>
    </row>
    <row r="196" spans="1:3" x14ac:dyDescent="0.2">
      <c r="A196" s="138"/>
      <c r="B196" s="139"/>
      <c r="C196" s="140"/>
    </row>
    <row r="197" spans="1:3" x14ac:dyDescent="0.2">
      <c r="A197" s="141"/>
      <c r="B197" s="139"/>
      <c r="C197" s="142"/>
    </row>
    <row r="198" spans="1:3" x14ac:dyDescent="0.2">
      <c r="A198" s="146"/>
      <c r="B198" s="139"/>
      <c r="C198" s="142"/>
    </row>
    <row r="199" spans="1:3" x14ac:dyDescent="0.2">
      <c r="A199" s="146"/>
      <c r="B199" s="139"/>
      <c r="C199" s="142"/>
    </row>
    <row r="200" spans="1:3" x14ac:dyDescent="0.2">
      <c r="A200" s="146"/>
      <c r="B200" s="139"/>
      <c r="C200" s="142"/>
    </row>
    <row r="201" spans="1:3" x14ac:dyDescent="0.2">
      <c r="A201" s="146"/>
      <c r="B201" s="139"/>
      <c r="C201" s="142"/>
    </row>
    <row r="202" spans="1:3" x14ac:dyDescent="0.2">
      <c r="A202" s="146"/>
      <c r="B202" s="139"/>
      <c r="C202" s="142"/>
    </row>
    <row r="203" spans="1:3" x14ac:dyDescent="0.2">
      <c r="A203" s="146"/>
      <c r="B203" s="139"/>
      <c r="C203" s="142"/>
    </row>
    <row r="204" spans="1:3" x14ac:dyDescent="0.2">
      <c r="A204" s="146"/>
      <c r="B204" s="139"/>
      <c r="C204" s="142"/>
    </row>
    <row r="205" spans="1:3" x14ac:dyDescent="0.2">
      <c r="A205" s="146"/>
      <c r="B205" s="139"/>
      <c r="C205" s="142"/>
    </row>
    <row r="206" spans="1:3" x14ac:dyDescent="0.2">
      <c r="A206" s="146"/>
      <c r="B206" s="139"/>
      <c r="C206" s="142"/>
    </row>
    <row r="207" spans="1:3" x14ac:dyDescent="0.2">
      <c r="A207" s="146"/>
      <c r="B207" s="139"/>
      <c r="C207" s="142"/>
    </row>
    <row r="208" spans="1:3" x14ac:dyDescent="0.2">
      <c r="A208" s="146"/>
      <c r="B208" s="139"/>
      <c r="C208" s="142"/>
    </row>
    <row r="209" spans="1:3" x14ac:dyDescent="0.2">
      <c r="A209" s="146"/>
      <c r="B209" s="139"/>
      <c r="C209" s="142"/>
    </row>
    <row r="210" spans="1:3" x14ac:dyDescent="0.2">
      <c r="A210" s="146"/>
      <c r="B210" s="139"/>
      <c r="C210" s="142"/>
    </row>
    <row r="211" spans="1:3" x14ac:dyDescent="0.2">
      <c r="A211" s="146"/>
      <c r="B211" s="139"/>
      <c r="C211" s="142"/>
    </row>
    <row r="212" spans="1:3" x14ac:dyDescent="0.2">
      <c r="A212" s="141"/>
      <c r="B212" s="139"/>
      <c r="C212" s="142"/>
    </row>
    <row r="213" spans="1:3" x14ac:dyDescent="0.2">
      <c r="A213" s="146"/>
      <c r="B213" s="139"/>
      <c r="C213" s="142"/>
    </row>
    <row r="214" spans="1:3" x14ac:dyDescent="0.2">
      <c r="A214" s="146"/>
      <c r="B214" s="139"/>
      <c r="C214" s="142"/>
    </row>
    <row r="215" spans="1:3" x14ac:dyDescent="0.2">
      <c r="A215" s="146"/>
      <c r="B215" s="139"/>
      <c r="C215" s="142"/>
    </row>
    <row r="216" spans="1:3" x14ac:dyDescent="0.2">
      <c r="A216" s="146"/>
      <c r="B216" s="139"/>
      <c r="C216" s="142"/>
    </row>
    <row r="217" spans="1:3" x14ac:dyDescent="0.2">
      <c r="A217" s="146"/>
      <c r="B217" s="139"/>
      <c r="C217" s="142"/>
    </row>
    <row r="218" spans="1:3" x14ac:dyDescent="0.2">
      <c r="A218" s="146"/>
      <c r="B218" s="139"/>
      <c r="C218" s="142"/>
    </row>
    <row r="219" spans="1:3" x14ac:dyDescent="0.2">
      <c r="A219" s="146"/>
      <c r="B219" s="139"/>
      <c r="C219" s="142"/>
    </row>
    <row r="220" spans="1:3" x14ac:dyDescent="0.2">
      <c r="A220" s="146"/>
      <c r="B220" s="139"/>
      <c r="C220" s="142"/>
    </row>
    <row r="221" spans="1:3" x14ac:dyDescent="0.2">
      <c r="A221" s="146"/>
      <c r="B221" s="139"/>
      <c r="C221" s="142"/>
    </row>
    <row r="222" spans="1:3" x14ac:dyDescent="0.2">
      <c r="A222" s="146"/>
      <c r="B222" s="139"/>
      <c r="C222" s="142"/>
    </row>
    <row r="223" spans="1:3" x14ac:dyDescent="0.2">
      <c r="A223" s="146"/>
      <c r="B223" s="139"/>
      <c r="C223" s="142"/>
    </row>
    <row r="224" spans="1:3" x14ac:dyDescent="0.2">
      <c r="A224" s="146"/>
      <c r="B224" s="139"/>
      <c r="C224" s="142"/>
    </row>
    <row r="225" spans="1:3" x14ac:dyDescent="0.2">
      <c r="A225" s="146"/>
      <c r="B225" s="139"/>
      <c r="C225" s="142"/>
    </row>
    <row r="226" spans="1:3" x14ac:dyDescent="0.2">
      <c r="A226" s="146"/>
      <c r="B226" s="139"/>
      <c r="C226" s="142"/>
    </row>
    <row r="227" spans="1:3" x14ac:dyDescent="0.2">
      <c r="A227" s="146"/>
      <c r="B227" s="139"/>
      <c r="C227" s="142"/>
    </row>
    <row r="228" spans="1:3" x14ac:dyDescent="0.2">
      <c r="A228" s="146"/>
      <c r="B228" s="139"/>
      <c r="C228" s="142"/>
    </row>
    <row r="229" spans="1:3" x14ac:dyDescent="0.2">
      <c r="A229" s="146"/>
      <c r="B229" s="139"/>
      <c r="C229" s="142"/>
    </row>
    <row r="230" spans="1:3" x14ac:dyDescent="0.2">
      <c r="A230" s="146"/>
      <c r="B230" s="139"/>
      <c r="C230" s="142"/>
    </row>
    <row r="231" spans="1:3" x14ac:dyDescent="0.2">
      <c r="A231" s="146"/>
      <c r="B231" s="139"/>
      <c r="C231" s="142"/>
    </row>
    <row r="232" spans="1:3" x14ac:dyDescent="0.2">
      <c r="A232" s="146"/>
      <c r="B232" s="139"/>
      <c r="C232" s="142"/>
    </row>
    <row r="233" spans="1:3" x14ac:dyDescent="0.2">
      <c r="A233" s="146"/>
      <c r="B233" s="139"/>
      <c r="C233" s="142"/>
    </row>
    <row r="234" spans="1:3" x14ac:dyDescent="0.2">
      <c r="A234" s="146"/>
      <c r="B234" s="139"/>
      <c r="C234" s="142"/>
    </row>
    <row r="235" spans="1:3" x14ac:dyDescent="0.2">
      <c r="A235" s="146"/>
      <c r="B235" s="139"/>
      <c r="C235" s="142"/>
    </row>
    <row r="236" spans="1:3" x14ac:dyDescent="0.2">
      <c r="A236" s="146"/>
      <c r="B236" s="139"/>
      <c r="C236" s="142"/>
    </row>
    <row r="237" spans="1:3" x14ac:dyDescent="0.2">
      <c r="A237" s="147"/>
      <c r="B237" s="139"/>
      <c r="C237" s="142"/>
    </row>
    <row r="238" spans="1:3" x14ac:dyDescent="0.2">
      <c r="A238" s="141"/>
      <c r="B238" s="139"/>
      <c r="C238" s="142"/>
    </row>
    <row r="239" spans="1:3" x14ac:dyDescent="0.2">
      <c r="A239" s="146"/>
      <c r="B239" s="139"/>
      <c r="C239" s="142"/>
    </row>
    <row r="240" spans="1:3" x14ac:dyDescent="0.2">
      <c r="A240" s="146"/>
      <c r="B240" s="139"/>
      <c r="C240" s="142"/>
    </row>
    <row r="241" spans="1:3" x14ac:dyDescent="0.2">
      <c r="A241" s="146"/>
      <c r="B241" s="139"/>
      <c r="C241" s="142"/>
    </row>
    <row r="242" spans="1:3" x14ac:dyDescent="0.2">
      <c r="A242" s="146"/>
      <c r="B242" s="139"/>
      <c r="C242" s="142"/>
    </row>
    <row r="243" spans="1:3" x14ac:dyDescent="0.2">
      <c r="A243" s="146"/>
      <c r="B243" s="139"/>
      <c r="C243" s="142"/>
    </row>
    <row r="244" spans="1:3" x14ac:dyDescent="0.2">
      <c r="A244" s="146"/>
      <c r="B244" s="139"/>
      <c r="C244" s="142"/>
    </row>
    <row r="245" spans="1:3" x14ac:dyDescent="0.2">
      <c r="A245" s="146"/>
      <c r="B245" s="139"/>
      <c r="C245" s="142"/>
    </row>
    <row r="246" spans="1:3" x14ac:dyDescent="0.2">
      <c r="A246" s="146"/>
      <c r="B246" s="139"/>
      <c r="C246" s="142"/>
    </row>
    <row r="247" spans="1:3" x14ac:dyDescent="0.2">
      <c r="A247" s="146"/>
      <c r="B247" s="139"/>
      <c r="C247" s="142"/>
    </row>
    <row r="248" spans="1:3" x14ac:dyDescent="0.2">
      <c r="A248" s="146"/>
      <c r="B248" s="139"/>
      <c r="C248" s="142"/>
    </row>
    <row r="249" spans="1:3" x14ac:dyDescent="0.2">
      <c r="A249" s="146"/>
      <c r="B249" s="139"/>
      <c r="C249" s="142"/>
    </row>
    <row r="250" spans="1:3" x14ac:dyDescent="0.2">
      <c r="A250" s="146"/>
      <c r="B250" s="139"/>
      <c r="C250" s="142"/>
    </row>
    <row r="251" spans="1:3" x14ac:dyDescent="0.2">
      <c r="A251" s="146"/>
      <c r="B251" s="139"/>
      <c r="C251" s="142"/>
    </row>
    <row r="252" spans="1:3" x14ac:dyDescent="0.2">
      <c r="A252" s="146"/>
      <c r="B252" s="139"/>
      <c r="C252" s="142"/>
    </row>
    <row r="253" spans="1:3" x14ac:dyDescent="0.2">
      <c r="A253" s="146"/>
      <c r="B253" s="139"/>
      <c r="C253" s="142"/>
    </row>
    <row r="254" spans="1:3" x14ac:dyDescent="0.2">
      <c r="A254" s="146"/>
      <c r="B254" s="139"/>
      <c r="C254" s="142"/>
    </row>
    <row r="255" spans="1:3" x14ac:dyDescent="0.2">
      <c r="A255" s="147"/>
      <c r="B255" s="139"/>
      <c r="C255" s="142"/>
    </row>
    <row r="256" spans="1:3" x14ac:dyDescent="0.2">
      <c r="A256" s="141"/>
      <c r="B256" s="139"/>
      <c r="C256" s="142"/>
    </row>
    <row r="257" spans="1:3" x14ac:dyDescent="0.2">
      <c r="A257" s="146"/>
      <c r="B257" s="139"/>
      <c r="C257" s="142"/>
    </row>
    <row r="258" spans="1:3" x14ac:dyDescent="0.2">
      <c r="A258" s="146"/>
      <c r="B258" s="139"/>
      <c r="C258" s="142"/>
    </row>
    <row r="259" spans="1:3" x14ac:dyDescent="0.2">
      <c r="A259" s="146"/>
      <c r="B259" s="139"/>
      <c r="C259" s="142"/>
    </row>
    <row r="260" spans="1:3" x14ac:dyDescent="0.2">
      <c r="A260" s="146"/>
      <c r="B260" s="139"/>
      <c r="C260" s="142"/>
    </row>
    <row r="261" spans="1:3" x14ac:dyDescent="0.2">
      <c r="A261" s="146"/>
      <c r="B261" s="139"/>
      <c r="C261" s="142"/>
    </row>
    <row r="262" spans="1:3" x14ac:dyDescent="0.2">
      <c r="A262" s="146"/>
      <c r="B262" s="139"/>
      <c r="C262" s="142"/>
    </row>
    <row r="263" spans="1:3" x14ac:dyDescent="0.2">
      <c r="A263" s="146"/>
      <c r="B263" s="139"/>
      <c r="C263" s="142"/>
    </row>
    <row r="264" spans="1:3" x14ac:dyDescent="0.2">
      <c r="A264" s="146"/>
      <c r="B264" s="139"/>
      <c r="C264" s="142"/>
    </row>
    <row r="265" spans="1:3" x14ac:dyDescent="0.2">
      <c r="A265" s="146"/>
      <c r="B265" s="139"/>
      <c r="C265" s="142"/>
    </row>
    <row r="266" spans="1:3" x14ac:dyDescent="0.2">
      <c r="A266" s="146"/>
      <c r="B266" s="139"/>
      <c r="C266" s="142"/>
    </row>
    <row r="267" spans="1:3" x14ac:dyDescent="0.2">
      <c r="A267" s="147"/>
      <c r="B267" s="139"/>
      <c r="C267" s="142"/>
    </row>
    <row r="268" spans="1:3" x14ac:dyDescent="0.2">
      <c r="A268" s="141"/>
      <c r="B268" s="139"/>
      <c r="C268" s="142"/>
    </row>
    <row r="269" spans="1:3" x14ac:dyDescent="0.2">
      <c r="A269" s="146"/>
      <c r="B269" s="139"/>
      <c r="C269" s="142"/>
    </row>
    <row r="270" spans="1:3" x14ac:dyDescent="0.2">
      <c r="A270" s="146"/>
      <c r="B270" s="139"/>
      <c r="C270" s="142"/>
    </row>
    <row r="271" spans="1:3" x14ac:dyDescent="0.2">
      <c r="A271" s="146"/>
      <c r="B271" s="139"/>
      <c r="C271" s="142"/>
    </row>
    <row r="272" spans="1:3" x14ac:dyDescent="0.2">
      <c r="A272" s="146"/>
      <c r="B272" s="139"/>
      <c r="C272" s="142"/>
    </row>
    <row r="273" spans="1:3" x14ac:dyDescent="0.2">
      <c r="A273" s="146"/>
      <c r="B273" s="139"/>
      <c r="C273" s="142"/>
    </row>
    <row r="274" spans="1:3" x14ac:dyDescent="0.2">
      <c r="A274" s="146"/>
      <c r="B274" s="139"/>
      <c r="C274" s="142"/>
    </row>
    <row r="275" spans="1:3" x14ac:dyDescent="0.2">
      <c r="A275" s="146"/>
      <c r="B275" s="139"/>
      <c r="C275" s="142"/>
    </row>
    <row r="276" spans="1:3" x14ac:dyDescent="0.2">
      <c r="A276" s="146"/>
      <c r="B276" s="139"/>
      <c r="C276" s="142"/>
    </row>
    <row r="277" spans="1:3" x14ac:dyDescent="0.2">
      <c r="A277" s="146"/>
      <c r="B277" s="139"/>
      <c r="C277" s="142"/>
    </row>
    <row r="278" spans="1:3" x14ac:dyDescent="0.2">
      <c r="A278" s="146"/>
      <c r="B278" s="139"/>
      <c r="C278" s="142"/>
    </row>
    <row r="279" spans="1:3" x14ac:dyDescent="0.2">
      <c r="A279" s="146"/>
      <c r="B279" s="139"/>
      <c r="C279" s="142"/>
    </row>
    <row r="280" spans="1:3" x14ac:dyDescent="0.2">
      <c r="A280" s="146"/>
      <c r="B280" s="139"/>
      <c r="C280" s="142"/>
    </row>
    <row r="281" spans="1:3" x14ac:dyDescent="0.2">
      <c r="A281" s="146"/>
      <c r="B281" s="139"/>
      <c r="C281" s="142"/>
    </row>
    <row r="282" spans="1:3" x14ac:dyDescent="0.2">
      <c r="A282" s="146"/>
      <c r="B282" s="139"/>
      <c r="C282" s="142"/>
    </row>
    <row r="283" spans="1:3" x14ac:dyDescent="0.2">
      <c r="A283" s="146"/>
      <c r="B283" s="139"/>
      <c r="C283" s="142"/>
    </row>
    <row r="284" spans="1:3" x14ac:dyDescent="0.2">
      <c r="A284" s="147"/>
      <c r="B284" s="139"/>
      <c r="C284" s="142"/>
    </row>
    <row r="285" spans="1:3" x14ac:dyDescent="0.2">
      <c r="A285" s="141"/>
      <c r="B285" s="139"/>
      <c r="C285" s="142"/>
    </row>
    <row r="286" spans="1:3" x14ac:dyDescent="0.2">
      <c r="A286" s="141"/>
      <c r="B286" s="139"/>
      <c r="C286" s="142"/>
    </row>
    <row r="287" spans="1:3" x14ac:dyDescent="0.2">
      <c r="A287" s="146"/>
      <c r="B287" s="139"/>
      <c r="C287" s="142"/>
    </row>
    <row r="288" spans="1:3" x14ac:dyDescent="0.2">
      <c r="A288" s="146"/>
      <c r="B288" s="139"/>
      <c r="C288" s="142"/>
    </row>
    <row r="289" spans="1:3" x14ac:dyDescent="0.2">
      <c r="A289" s="146"/>
      <c r="B289" s="139"/>
      <c r="C289" s="142"/>
    </row>
    <row r="290" spans="1:3" x14ac:dyDescent="0.2">
      <c r="A290" s="146"/>
      <c r="B290" s="139"/>
      <c r="C290" s="142"/>
    </row>
    <row r="291" spans="1:3" x14ac:dyDescent="0.2">
      <c r="A291" s="146"/>
      <c r="B291" s="139"/>
      <c r="C291" s="142"/>
    </row>
    <row r="292" spans="1:3" x14ac:dyDescent="0.2">
      <c r="A292" s="146"/>
      <c r="B292" s="139"/>
      <c r="C292" s="142"/>
    </row>
    <row r="293" spans="1:3" x14ac:dyDescent="0.2">
      <c r="A293" s="146"/>
      <c r="B293" s="139"/>
      <c r="C293" s="142"/>
    </row>
    <row r="294" spans="1:3" x14ac:dyDescent="0.2">
      <c r="A294" s="146"/>
      <c r="B294" s="139"/>
      <c r="C294" s="142"/>
    </row>
    <row r="295" spans="1:3" x14ac:dyDescent="0.2">
      <c r="A295" s="146"/>
      <c r="B295" s="139"/>
      <c r="C295" s="142"/>
    </row>
    <row r="296" spans="1:3" x14ac:dyDescent="0.2">
      <c r="A296" s="146"/>
      <c r="B296" s="139"/>
      <c r="C296" s="142"/>
    </row>
    <row r="297" spans="1:3" x14ac:dyDescent="0.2">
      <c r="A297" s="146"/>
      <c r="B297" s="139"/>
      <c r="C297" s="142"/>
    </row>
    <row r="298" spans="1:3" x14ac:dyDescent="0.2">
      <c r="A298" s="147"/>
      <c r="B298" s="139"/>
      <c r="C298" s="142"/>
    </row>
    <row r="299" spans="1:3" x14ac:dyDescent="0.2">
      <c r="A299" s="148"/>
      <c r="B299" s="139"/>
      <c r="C299" s="142"/>
    </row>
    <row r="300" spans="1:3" x14ac:dyDescent="0.2">
      <c r="A300" s="148"/>
      <c r="B300" s="139"/>
      <c r="C300" s="142"/>
    </row>
    <row r="301" spans="1:3" x14ac:dyDescent="0.2">
      <c r="A301" s="9"/>
      <c r="B301" s="139"/>
      <c r="C301" s="142"/>
    </row>
    <row r="302" spans="1:3" x14ac:dyDescent="0.2">
      <c r="A302" s="149"/>
      <c r="B302" s="139"/>
      <c r="C302" s="142"/>
    </row>
    <row r="303" spans="1:3" x14ac:dyDescent="0.2">
      <c r="A303" s="150"/>
      <c r="B303" s="139"/>
      <c r="C303" s="142"/>
    </row>
    <row r="304" spans="1:3" x14ac:dyDescent="0.2">
      <c r="A304" s="151"/>
      <c r="B304" s="139"/>
      <c r="C304" s="142"/>
    </row>
    <row r="305" spans="1:3" x14ac:dyDescent="0.2">
      <c r="A305" s="149"/>
      <c r="B305" s="139"/>
      <c r="C305" s="142"/>
    </row>
    <row r="306" spans="1:3" x14ac:dyDescent="0.2">
      <c r="A306" s="151"/>
      <c r="B306" s="139"/>
      <c r="C306" s="142"/>
    </row>
    <row r="307" spans="1:3" x14ac:dyDescent="0.2">
      <c r="A307" s="151"/>
      <c r="B307" s="139"/>
      <c r="C307" s="142"/>
    </row>
    <row r="308" spans="1:3" x14ac:dyDescent="0.2">
      <c r="A308" s="151"/>
      <c r="B308" s="139"/>
      <c r="C308" s="142"/>
    </row>
    <row r="309" spans="1:3" x14ac:dyDescent="0.2">
      <c r="A309" s="151"/>
      <c r="B309" s="139"/>
      <c r="C309" s="142"/>
    </row>
    <row r="310" spans="1:3" x14ac:dyDescent="0.2">
      <c r="A310" s="151"/>
      <c r="B310" s="139"/>
      <c r="C310" s="142"/>
    </row>
    <row r="311" spans="1:3" x14ac:dyDescent="0.2">
      <c r="A311" s="151"/>
      <c r="B311" s="139"/>
      <c r="C311" s="142"/>
    </row>
    <row r="312" spans="1:3" x14ac:dyDescent="0.2">
      <c r="A312" s="151"/>
      <c r="B312" s="139"/>
      <c r="C312" s="142"/>
    </row>
    <row r="313" spans="1:3" x14ac:dyDescent="0.2">
      <c r="A313" s="151"/>
      <c r="B313" s="139"/>
      <c r="C313" s="142"/>
    </row>
    <row r="314" spans="1:3" x14ac:dyDescent="0.2">
      <c r="A314" s="151"/>
      <c r="B314" s="139"/>
      <c r="C314" s="142"/>
    </row>
    <row r="315" spans="1:3" x14ac:dyDescent="0.2">
      <c r="A315" s="151"/>
      <c r="B315" s="139"/>
      <c r="C315" s="142"/>
    </row>
    <row r="316" spans="1:3" x14ac:dyDescent="0.2">
      <c r="A316" s="151"/>
      <c r="B316" s="139"/>
      <c r="C316" s="142"/>
    </row>
    <row r="317" spans="1:3" x14ac:dyDescent="0.2">
      <c r="A317" s="9"/>
      <c r="B317" s="139"/>
      <c r="C317" s="142"/>
    </row>
    <row r="318" spans="1:3" x14ac:dyDescent="0.2">
      <c r="A318" s="151"/>
      <c r="B318" s="139"/>
      <c r="C318" s="142"/>
    </row>
    <row r="319" spans="1:3" x14ac:dyDescent="0.2">
      <c r="A319" s="151"/>
      <c r="B319" s="139"/>
      <c r="C319" s="142"/>
    </row>
    <row r="320" spans="1:3" x14ac:dyDescent="0.2">
      <c r="A320" s="151"/>
      <c r="B320" s="139"/>
      <c r="C320" s="142"/>
    </row>
    <row r="321" spans="1:3" x14ac:dyDescent="0.2">
      <c r="A321" s="151"/>
      <c r="B321" s="139"/>
      <c r="C321" s="142"/>
    </row>
    <row r="322" spans="1:3" x14ac:dyDescent="0.2">
      <c r="A322" s="151"/>
      <c r="B322" s="139"/>
      <c r="C322" s="142"/>
    </row>
    <row r="323" spans="1:3" x14ac:dyDescent="0.2">
      <c r="A323" s="151"/>
      <c r="B323" s="139"/>
      <c r="C323" s="142"/>
    </row>
    <row r="324" spans="1:3" x14ac:dyDescent="0.2">
      <c r="A324" s="151"/>
      <c r="B324" s="139"/>
      <c r="C324" s="142"/>
    </row>
    <row r="325" spans="1:3" x14ac:dyDescent="0.2">
      <c r="A325" s="151"/>
      <c r="B325" s="139"/>
      <c r="C325" s="142"/>
    </row>
    <row r="326" spans="1:3" x14ac:dyDescent="0.2">
      <c r="A326" s="151"/>
      <c r="B326" s="139"/>
      <c r="C326" s="142"/>
    </row>
    <row r="327" spans="1:3" x14ac:dyDescent="0.2">
      <c r="A327" s="149"/>
      <c r="B327" s="139"/>
      <c r="C327" s="142"/>
    </row>
    <row r="328" spans="1:3" x14ac:dyDescent="0.2">
      <c r="A328" s="151"/>
      <c r="B328" s="139"/>
      <c r="C328" s="142"/>
    </row>
    <row r="329" spans="1:3" x14ac:dyDescent="0.2">
      <c r="A329" s="151"/>
      <c r="B329" s="139"/>
      <c r="C329" s="142"/>
    </row>
    <row r="330" spans="1:3" x14ac:dyDescent="0.2">
      <c r="A330" s="151"/>
      <c r="B330" s="139"/>
      <c r="C330" s="142"/>
    </row>
    <row r="331" spans="1:3" x14ac:dyDescent="0.2">
      <c r="A331" s="151"/>
      <c r="B331" s="139"/>
      <c r="C331" s="142"/>
    </row>
    <row r="332" spans="1:3" x14ac:dyDescent="0.2">
      <c r="A332" s="151"/>
      <c r="B332" s="139"/>
      <c r="C332" s="142"/>
    </row>
    <row r="333" spans="1:3" x14ac:dyDescent="0.2">
      <c r="A333" s="151"/>
      <c r="B333" s="139"/>
      <c r="C333" s="142"/>
    </row>
    <row r="334" spans="1:3" x14ac:dyDescent="0.2">
      <c r="A334" s="151"/>
      <c r="B334" s="139"/>
      <c r="C334" s="142"/>
    </row>
    <row r="335" spans="1:3" x14ac:dyDescent="0.2">
      <c r="A335" s="151"/>
      <c r="B335" s="139"/>
      <c r="C335" s="142"/>
    </row>
    <row r="336" spans="1:3" x14ac:dyDescent="0.2">
      <c r="A336" s="151"/>
      <c r="B336" s="139"/>
      <c r="C336" s="142"/>
    </row>
    <row r="337" spans="1:3" x14ac:dyDescent="0.2">
      <c r="A337" s="151"/>
      <c r="B337" s="139"/>
      <c r="C337" s="142"/>
    </row>
    <row r="338" spans="1:3" x14ac:dyDescent="0.2">
      <c r="A338" s="141"/>
      <c r="B338" s="139"/>
      <c r="C338" s="142"/>
    </row>
    <row r="339" spans="1:3" x14ac:dyDescent="0.2">
      <c r="A339" s="146"/>
      <c r="B339" s="139"/>
      <c r="C339" s="142"/>
    </row>
    <row r="340" spans="1:3" x14ac:dyDescent="0.2">
      <c r="A340" s="146"/>
      <c r="B340" s="139"/>
      <c r="C340" s="142"/>
    </row>
    <row r="341" spans="1:3" x14ac:dyDescent="0.2">
      <c r="A341" s="146"/>
      <c r="B341" s="139"/>
      <c r="C341" s="142"/>
    </row>
    <row r="342" spans="1:3" x14ac:dyDescent="0.2">
      <c r="A342" s="146"/>
      <c r="B342" s="139"/>
      <c r="C342" s="142"/>
    </row>
    <row r="343" spans="1:3" x14ac:dyDescent="0.2">
      <c r="A343" s="146"/>
      <c r="B343" s="139"/>
      <c r="C343" s="142"/>
    </row>
    <row r="344" spans="1:3" x14ac:dyDescent="0.2">
      <c r="A344" s="146"/>
      <c r="B344" s="139"/>
      <c r="C344" s="142"/>
    </row>
    <row r="345" spans="1:3" x14ac:dyDescent="0.2">
      <c r="A345" s="146"/>
      <c r="B345" s="139"/>
      <c r="C345" s="142"/>
    </row>
    <row r="346" spans="1:3" x14ac:dyDescent="0.2">
      <c r="A346" s="146"/>
      <c r="B346" s="139"/>
      <c r="C346" s="142"/>
    </row>
    <row r="347" spans="1:3" x14ac:dyDescent="0.2">
      <c r="A347" s="146"/>
      <c r="B347" s="139"/>
      <c r="C347" s="142"/>
    </row>
    <row r="348" spans="1:3" x14ac:dyDescent="0.2">
      <c r="A348" s="146"/>
      <c r="B348" s="139"/>
      <c r="C348" s="142"/>
    </row>
    <row r="349" spans="1:3" x14ac:dyDescent="0.2">
      <c r="A349" s="146"/>
      <c r="B349" s="139"/>
      <c r="C349" s="142"/>
    </row>
    <row r="350" spans="1:3" x14ac:dyDescent="0.2">
      <c r="A350" s="146"/>
      <c r="B350" s="139"/>
      <c r="C350" s="142"/>
    </row>
    <row r="351" spans="1:3" x14ac:dyDescent="0.2">
      <c r="A351" s="146"/>
      <c r="B351" s="139"/>
      <c r="C351" s="142"/>
    </row>
    <row r="352" spans="1:3" x14ac:dyDescent="0.2">
      <c r="A352" s="146"/>
      <c r="B352" s="139"/>
      <c r="C352" s="142"/>
    </row>
    <row r="353" spans="1:3" x14ac:dyDescent="0.2">
      <c r="A353" s="146"/>
      <c r="B353" s="139"/>
      <c r="C353" s="142"/>
    </row>
    <row r="354" spans="1:3" x14ac:dyDescent="0.2">
      <c r="A354" s="146"/>
      <c r="B354" s="139"/>
      <c r="C354" s="142"/>
    </row>
    <row r="355" spans="1:3" x14ac:dyDescent="0.2">
      <c r="A355" s="146"/>
      <c r="B355" s="139"/>
      <c r="C355" s="142"/>
    </row>
    <row r="356" spans="1:3" x14ac:dyDescent="0.2">
      <c r="A356" s="146"/>
      <c r="B356" s="139"/>
      <c r="C356" s="142"/>
    </row>
    <row r="357" spans="1:3" x14ac:dyDescent="0.2">
      <c r="A357" s="146"/>
      <c r="B357" s="139"/>
      <c r="C357" s="142"/>
    </row>
    <row r="358" spans="1:3" x14ac:dyDescent="0.2">
      <c r="A358" s="146"/>
      <c r="B358" s="139"/>
      <c r="C358" s="142"/>
    </row>
    <row r="359" spans="1:3" x14ac:dyDescent="0.2">
      <c r="A359" s="147"/>
      <c r="B359" s="139"/>
      <c r="C359" s="142"/>
    </row>
    <row r="360" spans="1:3" x14ac:dyDescent="0.2">
      <c r="A360" s="141"/>
      <c r="B360" s="139"/>
      <c r="C360" s="142"/>
    </row>
    <row r="361" spans="1:3" x14ac:dyDescent="0.2">
      <c r="A361" s="146"/>
      <c r="B361" s="139"/>
      <c r="C361" s="142"/>
    </row>
    <row r="362" spans="1:3" x14ac:dyDescent="0.2">
      <c r="A362" s="146"/>
      <c r="B362" s="139"/>
      <c r="C362" s="142"/>
    </row>
    <row r="363" spans="1:3" x14ac:dyDescent="0.2">
      <c r="A363" s="146"/>
      <c r="B363" s="139"/>
      <c r="C363" s="142"/>
    </row>
    <row r="364" spans="1:3" x14ac:dyDescent="0.2">
      <c r="A364" s="146"/>
      <c r="B364" s="139"/>
      <c r="C364" s="142"/>
    </row>
    <row r="365" spans="1:3" x14ac:dyDescent="0.2">
      <c r="A365" s="146"/>
      <c r="B365" s="139"/>
      <c r="C365" s="142"/>
    </row>
    <row r="366" spans="1:3" x14ac:dyDescent="0.2">
      <c r="A366" s="146"/>
      <c r="B366" s="139"/>
      <c r="C366" s="142"/>
    </row>
    <row r="367" spans="1:3" x14ac:dyDescent="0.2">
      <c r="A367" s="146"/>
      <c r="B367" s="139"/>
      <c r="C367" s="142"/>
    </row>
    <row r="368" spans="1:3" x14ac:dyDescent="0.2">
      <c r="A368" s="146"/>
      <c r="B368" s="139"/>
      <c r="C368" s="142"/>
    </row>
    <row r="369" spans="1:3" x14ac:dyDescent="0.2">
      <c r="A369" s="146"/>
      <c r="B369" s="139"/>
      <c r="C369" s="142"/>
    </row>
    <row r="370" spans="1:3" x14ac:dyDescent="0.2">
      <c r="A370" s="146"/>
      <c r="B370" s="139"/>
      <c r="C370" s="142"/>
    </row>
    <row r="371" spans="1:3" x14ac:dyDescent="0.2">
      <c r="A371" s="146"/>
      <c r="B371" s="139"/>
      <c r="C371" s="142"/>
    </row>
    <row r="372" spans="1:3" x14ac:dyDescent="0.2">
      <c r="A372" s="146"/>
      <c r="B372" s="139"/>
      <c r="C372" s="142"/>
    </row>
    <row r="373" spans="1:3" x14ac:dyDescent="0.2">
      <c r="A373" s="146"/>
      <c r="B373" s="139"/>
      <c r="C373" s="142"/>
    </row>
    <row r="374" spans="1:3" x14ac:dyDescent="0.2">
      <c r="A374" s="146"/>
      <c r="B374" s="139"/>
      <c r="C374" s="142"/>
    </row>
    <row r="375" spans="1:3" x14ac:dyDescent="0.2">
      <c r="A375" s="146"/>
      <c r="B375" s="139"/>
      <c r="C375" s="142"/>
    </row>
    <row r="376" spans="1:3" x14ac:dyDescent="0.2">
      <c r="A376" s="146"/>
      <c r="B376" s="139"/>
      <c r="C376" s="142"/>
    </row>
    <row r="377" spans="1:3" x14ac:dyDescent="0.2">
      <c r="A377" s="146"/>
      <c r="B377" s="139"/>
      <c r="C377" s="142"/>
    </row>
    <row r="378" spans="1:3" x14ac:dyDescent="0.2">
      <c r="C378" s="142"/>
    </row>
    <row r="379" spans="1:3" x14ac:dyDescent="0.2">
      <c r="C379" s="142"/>
    </row>
    <row r="381" spans="1:3" x14ac:dyDescent="0.2">
      <c r="B381" s="114"/>
      <c r="C381" s="114"/>
    </row>
  </sheetData>
  <mergeCells count="22">
    <mergeCell ref="H3:K3"/>
    <mergeCell ref="B12:C12"/>
    <mergeCell ref="B13:C13"/>
    <mergeCell ref="B14:C14"/>
    <mergeCell ref="B18:C18"/>
    <mergeCell ref="B15:C15"/>
    <mergeCell ref="B16:C16"/>
    <mergeCell ref="B17:C17"/>
    <mergeCell ref="B10:C10"/>
    <mergeCell ref="B8:C8"/>
    <mergeCell ref="B11:C11"/>
    <mergeCell ref="A193:A194"/>
    <mergeCell ref="I4:K4"/>
    <mergeCell ref="A6:A7"/>
    <mergeCell ref="B6:B7"/>
    <mergeCell ref="D6:E6"/>
    <mergeCell ref="F6:F7"/>
    <mergeCell ref="G6:H6"/>
    <mergeCell ref="I6:I7"/>
    <mergeCell ref="J6:K6"/>
    <mergeCell ref="B19:C19"/>
    <mergeCell ref="B20:C20"/>
  </mergeCells>
  <conditionalFormatting sqref="B195:B377 C197:C379">
    <cfRule type="cellIs" dxfId="8" priority="26" stopIfTrue="1" operator="equal">
      <formula>"x"</formula>
    </cfRule>
  </conditionalFormatting>
  <conditionalFormatting sqref="C159">
    <cfRule type="cellIs" dxfId="7" priority="25" stopIfTrue="1" operator="equal">
      <formula>"x"</formula>
    </cfRule>
  </conditionalFormatting>
  <dataValidations count="1">
    <dataValidation type="list" allowBlank="1" showInputMessage="1" showErrorMessage="1" sqref="I4:K4">
      <formula1>$O$1:$O$5</formula1>
    </dataValidation>
  </dataValidations>
  <pageMargins left="0.70866141732283472" right="0.70866141732283472" top="0.74803149606299213" bottom="0.74803149606299213" header="0.31496062992125984" footer="0.31496062992125984"/>
  <pageSetup paperSize="9" scale="47" orientation="landscape" horizont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6"/>
  <sheetViews>
    <sheetView topLeftCell="A10" workbookViewId="0">
      <pane ySplit="3000" topLeftCell="A146" activePane="bottomLeft"/>
      <selection activeCell="I2" sqref="I2"/>
      <selection pane="bottomLeft" activeCell="I176" sqref="I176"/>
    </sheetView>
  </sheetViews>
  <sheetFormatPr defaultRowHeight="15" x14ac:dyDescent="0.25"/>
  <sheetData>
    <row r="1" spans="1:42" x14ac:dyDescent="0.4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row>
    <row r="2" spans="1:42" s="321" customFormat="1" x14ac:dyDescent="0.45">
      <c r="C2" s="321">
        <v>0</v>
      </c>
      <c r="D2" s="321">
        <v>1</v>
      </c>
      <c r="E2" s="321">
        <v>2</v>
      </c>
      <c r="F2" s="321">
        <v>3</v>
      </c>
      <c r="G2" s="321">
        <v>4</v>
      </c>
      <c r="H2" s="321">
        <v>5</v>
      </c>
      <c r="I2" s="321">
        <v>6</v>
      </c>
      <c r="J2" s="321">
        <v>7</v>
      </c>
      <c r="K2" s="321">
        <v>8</v>
      </c>
      <c r="L2" s="321">
        <v>9</v>
      </c>
      <c r="M2" s="321">
        <v>10</v>
      </c>
      <c r="N2" s="321">
        <v>11</v>
      </c>
      <c r="O2" s="321">
        <v>12</v>
      </c>
      <c r="P2" s="321">
        <v>13</v>
      </c>
      <c r="Q2" s="321">
        <v>14</v>
      </c>
      <c r="R2" s="321">
        <v>15</v>
      </c>
      <c r="S2" s="321">
        <v>16</v>
      </c>
      <c r="T2" s="321">
        <v>17</v>
      </c>
      <c r="U2" s="321">
        <v>18</v>
      </c>
      <c r="V2" s="321">
        <v>19</v>
      </c>
      <c r="W2" s="321">
        <v>20</v>
      </c>
      <c r="X2" s="321">
        <v>21</v>
      </c>
      <c r="Y2" s="321">
        <v>22</v>
      </c>
      <c r="Z2" s="321">
        <v>23</v>
      </c>
      <c r="AA2" s="321">
        <v>24</v>
      </c>
      <c r="AB2" s="321">
        <v>25</v>
      </c>
      <c r="AC2" s="321">
        <v>26</v>
      </c>
      <c r="AD2" s="321">
        <v>27</v>
      </c>
      <c r="AE2" s="321">
        <v>28</v>
      </c>
      <c r="AF2" s="321">
        <v>29</v>
      </c>
      <c r="AG2" s="321">
        <v>30</v>
      </c>
      <c r="AH2" s="321">
        <v>31</v>
      </c>
      <c r="AI2" s="321">
        <v>32</v>
      </c>
      <c r="AJ2" s="321">
        <v>33</v>
      </c>
      <c r="AK2" s="321">
        <v>34</v>
      </c>
      <c r="AL2" s="321">
        <v>35</v>
      </c>
      <c r="AM2" s="321">
        <v>36</v>
      </c>
      <c r="AN2" s="321">
        <v>37</v>
      </c>
      <c r="AO2" s="321">
        <v>38</v>
      </c>
      <c r="AP2" s="321">
        <v>39</v>
      </c>
    </row>
    <row r="3" spans="1:42" x14ac:dyDescent="0.45">
      <c r="A3">
        <v>1</v>
      </c>
      <c r="B3">
        <v>2</v>
      </c>
      <c r="C3">
        <v>3</v>
      </c>
      <c r="D3">
        <v>6</v>
      </c>
      <c r="E3">
        <v>9</v>
      </c>
      <c r="F3">
        <v>12</v>
      </c>
      <c r="G3">
        <v>15</v>
      </c>
      <c r="H3">
        <v>18</v>
      </c>
      <c r="I3">
        <v>21</v>
      </c>
      <c r="J3">
        <v>24</v>
      </c>
      <c r="K3">
        <v>27</v>
      </c>
      <c r="L3">
        <v>30</v>
      </c>
      <c r="M3">
        <v>93</v>
      </c>
      <c r="N3">
        <v>96</v>
      </c>
      <c r="O3">
        <v>99</v>
      </c>
      <c r="P3">
        <v>102</v>
      </c>
      <c r="Q3">
        <v>105</v>
      </c>
      <c r="R3">
        <v>108</v>
      </c>
      <c r="S3">
        <v>111</v>
      </c>
      <c r="T3">
        <v>114</v>
      </c>
      <c r="U3">
        <v>117</v>
      </c>
      <c r="V3">
        <v>120</v>
      </c>
      <c r="W3">
        <v>123</v>
      </c>
      <c r="X3">
        <v>126</v>
      </c>
      <c r="Y3">
        <v>129</v>
      </c>
      <c r="Z3">
        <v>132</v>
      </c>
      <c r="AA3">
        <v>135</v>
      </c>
      <c r="AB3">
        <v>138</v>
      </c>
      <c r="AC3">
        <v>141</v>
      </c>
      <c r="AD3">
        <v>144</v>
      </c>
      <c r="AE3">
        <v>147</v>
      </c>
      <c r="AF3">
        <v>150</v>
      </c>
      <c r="AG3">
        <v>153</v>
      </c>
      <c r="AH3">
        <v>156</v>
      </c>
      <c r="AI3">
        <v>159</v>
      </c>
      <c r="AJ3">
        <v>162</v>
      </c>
      <c r="AK3">
        <v>165</v>
      </c>
      <c r="AL3">
        <v>168</v>
      </c>
      <c r="AM3">
        <v>171</v>
      </c>
      <c r="AN3">
        <v>174</v>
      </c>
      <c r="AO3">
        <v>177</v>
      </c>
      <c r="AP3">
        <v>180</v>
      </c>
    </row>
    <row r="4" spans="1:42" x14ac:dyDescent="0.45">
      <c r="A4" t="s">
        <v>554</v>
      </c>
      <c r="C4" t="s">
        <v>555</v>
      </c>
      <c r="M4" t="s">
        <v>556</v>
      </c>
      <c r="Q4">
        <v>1</v>
      </c>
      <c r="W4" t="s">
        <v>557</v>
      </c>
      <c r="AA4">
        <v>1</v>
      </c>
      <c r="AG4" t="s">
        <v>380</v>
      </c>
      <c r="AK4">
        <v>1</v>
      </c>
    </row>
    <row r="5" spans="1:42" x14ac:dyDescent="0.45">
      <c r="C5" t="s">
        <v>529</v>
      </c>
      <c r="D5" t="s">
        <v>534</v>
      </c>
      <c r="E5" t="s">
        <v>530</v>
      </c>
      <c r="G5" t="s">
        <v>531</v>
      </c>
      <c r="I5" t="s">
        <v>532</v>
      </c>
      <c r="K5" t="s">
        <v>558</v>
      </c>
      <c r="M5" t="s">
        <v>529</v>
      </c>
      <c r="O5" t="s">
        <v>530</v>
      </c>
      <c r="Q5" t="s">
        <v>531</v>
      </c>
      <c r="S5" t="s">
        <v>532</v>
      </c>
      <c r="U5" t="s">
        <v>558</v>
      </c>
      <c r="W5" t="s">
        <v>529</v>
      </c>
      <c r="Y5" t="s">
        <v>530</v>
      </c>
      <c r="AA5" t="s">
        <v>531</v>
      </c>
      <c r="AC5" t="s">
        <v>532</v>
      </c>
      <c r="AE5" t="s">
        <v>558</v>
      </c>
      <c r="AG5" t="s">
        <v>529</v>
      </c>
      <c r="AI5" t="s">
        <v>530</v>
      </c>
      <c r="AK5" t="s">
        <v>531</v>
      </c>
      <c r="AM5" t="s">
        <v>532</v>
      </c>
      <c r="AO5" t="s">
        <v>558</v>
      </c>
    </row>
    <row r="6" spans="1:42" x14ac:dyDescent="0.45">
      <c r="A6" t="s">
        <v>559</v>
      </c>
      <c r="C6">
        <v>1</v>
      </c>
      <c r="E6">
        <v>1</v>
      </c>
      <c r="G6">
        <v>1</v>
      </c>
      <c r="I6">
        <v>1</v>
      </c>
      <c r="K6">
        <v>1</v>
      </c>
      <c r="M6">
        <v>1</v>
      </c>
      <c r="O6">
        <v>1</v>
      </c>
      <c r="Q6">
        <v>1</v>
      </c>
      <c r="S6">
        <v>1</v>
      </c>
      <c r="U6">
        <v>1</v>
      </c>
      <c r="W6">
        <v>1</v>
      </c>
      <c r="Y6">
        <v>1</v>
      </c>
      <c r="AA6">
        <v>1</v>
      </c>
      <c r="AC6">
        <v>1</v>
      </c>
      <c r="AE6">
        <v>1</v>
      </c>
      <c r="AG6">
        <v>1</v>
      </c>
      <c r="AI6">
        <v>1</v>
      </c>
      <c r="AK6">
        <v>1</v>
      </c>
      <c r="AM6">
        <v>1</v>
      </c>
      <c r="AO6">
        <v>1</v>
      </c>
    </row>
    <row r="7" spans="1:42" x14ac:dyDescent="0.45">
      <c r="C7" t="s">
        <v>535</v>
      </c>
      <c r="E7" t="s">
        <v>536</v>
      </c>
      <c r="G7" t="s">
        <v>537</v>
      </c>
      <c r="I7" t="s">
        <v>538</v>
      </c>
      <c r="K7" t="s">
        <v>560</v>
      </c>
      <c r="M7" t="s">
        <v>535</v>
      </c>
      <c r="O7" t="s">
        <v>536</v>
      </c>
      <c r="Q7" t="s">
        <v>537</v>
      </c>
      <c r="S7" t="s">
        <v>538</v>
      </c>
      <c r="U7" t="s">
        <v>560</v>
      </c>
      <c r="W7" t="s">
        <v>535</v>
      </c>
      <c r="Y7" t="s">
        <v>536</v>
      </c>
      <c r="AA7" t="s">
        <v>537</v>
      </c>
      <c r="AC7" t="s">
        <v>538</v>
      </c>
      <c r="AE7" t="s">
        <v>560</v>
      </c>
      <c r="AG7" t="s">
        <v>535</v>
      </c>
      <c r="AI7" t="s">
        <v>536</v>
      </c>
      <c r="AK7" t="s">
        <v>537</v>
      </c>
      <c r="AM7" t="s">
        <v>538</v>
      </c>
      <c r="AO7" t="s">
        <v>560</v>
      </c>
    </row>
    <row r="8" spans="1:42" x14ac:dyDescent="0.45">
      <c r="C8" t="s">
        <v>380</v>
      </c>
      <c r="D8">
        <v>1</v>
      </c>
      <c r="E8" t="s">
        <v>380</v>
      </c>
      <c r="F8">
        <v>1</v>
      </c>
      <c r="G8" t="s">
        <v>380</v>
      </c>
      <c r="H8">
        <v>1</v>
      </c>
      <c r="I8" t="s">
        <v>380</v>
      </c>
      <c r="J8">
        <v>1</v>
      </c>
      <c r="K8" t="s">
        <v>380</v>
      </c>
      <c r="L8">
        <v>1</v>
      </c>
      <c r="M8" t="s">
        <v>380</v>
      </c>
      <c r="N8">
        <v>1</v>
      </c>
      <c r="O8" t="s">
        <v>380</v>
      </c>
      <c r="P8">
        <v>1</v>
      </c>
      <c r="Q8" t="s">
        <v>380</v>
      </c>
      <c r="R8">
        <v>1</v>
      </c>
      <c r="S8" t="s">
        <v>380</v>
      </c>
      <c r="T8">
        <v>1</v>
      </c>
      <c r="U8" t="s">
        <v>380</v>
      </c>
      <c r="V8">
        <v>1</v>
      </c>
      <c r="W8" t="s">
        <v>380</v>
      </c>
      <c r="X8">
        <v>1</v>
      </c>
      <c r="Y8" t="s">
        <v>380</v>
      </c>
      <c r="Z8">
        <v>1</v>
      </c>
      <c r="AA8" t="s">
        <v>380</v>
      </c>
      <c r="AB8">
        <v>1</v>
      </c>
      <c r="AC8" t="s">
        <v>380</v>
      </c>
      <c r="AD8">
        <v>1</v>
      </c>
      <c r="AE8" t="s">
        <v>380</v>
      </c>
      <c r="AF8">
        <v>1</v>
      </c>
      <c r="AG8" t="s">
        <v>380</v>
      </c>
      <c r="AH8">
        <v>1</v>
      </c>
      <c r="AI8" t="s">
        <v>380</v>
      </c>
      <c r="AJ8">
        <v>1</v>
      </c>
      <c r="AK8" t="s">
        <v>380</v>
      </c>
      <c r="AL8">
        <v>1</v>
      </c>
      <c r="AM8" t="s">
        <v>380</v>
      </c>
      <c r="AN8">
        <v>1</v>
      </c>
      <c r="AO8" t="s">
        <v>380</v>
      </c>
      <c r="AP8">
        <v>1</v>
      </c>
    </row>
    <row r="9" spans="1:42" x14ac:dyDescent="0.45">
      <c r="A9" t="s">
        <v>534</v>
      </c>
      <c r="C9" t="s">
        <v>561</v>
      </c>
      <c r="D9" t="s">
        <v>561</v>
      </c>
      <c r="E9" t="s">
        <v>561</v>
      </c>
      <c r="F9" t="s">
        <v>561</v>
      </c>
      <c r="G9" t="s">
        <v>561</v>
      </c>
      <c r="H9" t="s">
        <v>561</v>
      </c>
      <c r="I9" t="s">
        <v>561</v>
      </c>
      <c r="J9" t="s">
        <v>561</v>
      </c>
      <c r="K9" t="s">
        <v>561</v>
      </c>
      <c r="L9" t="s">
        <v>561</v>
      </c>
      <c r="M9" t="s">
        <v>561</v>
      </c>
      <c r="N9" t="s">
        <v>561</v>
      </c>
      <c r="O9" t="s">
        <v>561</v>
      </c>
      <c r="P9" t="s">
        <v>561</v>
      </c>
      <c r="Q9" t="s">
        <v>561</v>
      </c>
      <c r="R9" t="s">
        <v>561</v>
      </c>
      <c r="S9" t="s">
        <v>561</v>
      </c>
      <c r="T9" t="s">
        <v>561</v>
      </c>
      <c r="U9" t="s">
        <v>561</v>
      </c>
      <c r="V9" t="s">
        <v>561</v>
      </c>
      <c r="W9" t="s">
        <v>561</v>
      </c>
      <c r="X9" t="s">
        <v>561</v>
      </c>
      <c r="Y9" t="s">
        <v>561</v>
      </c>
      <c r="Z9" t="s">
        <v>561</v>
      </c>
      <c r="AA9" t="s">
        <v>561</v>
      </c>
      <c r="AB9" t="s">
        <v>561</v>
      </c>
      <c r="AC9" t="s">
        <v>561</v>
      </c>
      <c r="AD9" t="s">
        <v>561</v>
      </c>
      <c r="AE9" t="s">
        <v>561</v>
      </c>
      <c r="AF9" t="s">
        <v>561</v>
      </c>
      <c r="AG9" t="s">
        <v>561</v>
      </c>
      <c r="AH9" t="s">
        <v>561</v>
      </c>
      <c r="AI9" t="s">
        <v>561</v>
      </c>
      <c r="AJ9" t="s">
        <v>561</v>
      </c>
      <c r="AK9" t="s">
        <v>561</v>
      </c>
      <c r="AL9" t="s">
        <v>561</v>
      </c>
      <c r="AM9" t="s">
        <v>561</v>
      </c>
      <c r="AN9" t="s">
        <v>561</v>
      </c>
      <c r="AO9" t="s">
        <v>561</v>
      </c>
      <c r="AP9" t="s">
        <v>561</v>
      </c>
    </row>
    <row r="10" spans="1:42" x14ac:dyDescent="0.45">
      <c r="C10" t="s">
        <v>380</v>
      </c>
      <c r="D10" t="s">
        <v>380</v>
      </c>
      <c r="E10" t="s">
        <v>380</v>
      </c>
      <c r="F10" t="s">
        <v>380</v>
      </c>
      <c r="G10" t="s">
        <v>380</v>
      </c>
      <c r="H10" t="s">
        <v>380</v>
      </c>
      <c r="I10" t="s">
        <v>380</v>
      </c>
      <c r="J10" t="s">
        <v>380</v>
      </c>
      <c r="K10" t="s">
        <v>380</v>
      </c>
      <c r="L10" t="s">
        <v>380</v>
      </c>
      <c r="M10" t="s">
        <v>380</v>
      </c>
      <c r="N10" t="s">
        <v>380</v>
      </c>
      <c r="O10" t="s">
        <v>380</v>
      </c>
      <c r="P10" t="s">
        <v>380</v>
      </c>
      <c r="Q10" t="s">
        <v>380</v>
      </c>
      <c r="R10" t="s">
        <v>380</v>
      </c>
      <c r="S10" t="s">
        <v>380</v>
      </c>
      <c r="T10" t="s">
        <v>380</v>
      </c>
      <c r="U10" t="s">
        <v>380</v>
      </c>
      <c r="V10" t="s">
        <v>380</v>
      </c>
      <c r="W10" t="s">
        <v>380</v>
      </c>
      <c r="X10" t="s">
        <v>380</v>
      </c>
      <c r="Y10" t="s">
        <v>380</v>
      </c>
      <c r="Z10" t="s">
        <v>380</v>
      </c>
      <c r="AA10" t="s">
        <v>380</v>
      </c>
      <c r="AB10" t="s">
        <v>380</v>
      </c>
      <c r="AC10" t="s">
        <v>380</v>
      </c>
      <c r="AD10" t="s">
        <v>380</v>
      </c>
      <c r="AE10" t="s">
        <v>380</v>
      </c>
      <c r="AF10" t="s">
        <v>380</v>
      </c>
      <c r="AG10" t="s">
        <v>380</v>
      </c>
      <c r="AH10" t="s">
        <v>380</v>
      </c>
      <c r="AI10" t="s">
        <v>380</v>
      </c>
      <c r="AJ10" t="s">
        <v>380</v>
      </c>
      <c r="AK10" t="s">
        <v>380</v>
      </c>
      <c r="AL10" t="s">
        <v>380</v>
      </c>
      <c r="AM10" t="s">
        <v>380</v>
      </c>
      <c r="AN10" t="s">
        <v>380</v>
      </c>
      <c r="AO10" t="s">
        <v>380</v>
      </c>
      <c r="AP10" t="s">
        <v>380</v>
      </c>
    </row>
    <row r="11" spans="1:42" x14ac:dyDescent="0.45">
      <c r="C11" t="s">
        <v>540</v>
      </c>
      <c r="D11" t="s">
        <v>540</v>
      </c>
      <c r="E11" t="s">
        <v>540</v>
      </c>
      <c r="F11" t="s">
        <v>540</v>
      </c>
      <c r="G11" t="s">
        <v>540</v>
      </c>
      <c r="H11" t="s">
        <v>540</v>
      </c>
      <c r="I11" t="s">
        <v>540</v>
      </c>
      <c r="J11" t="s">
        <v>540</v>
      </c>
      <c r="K11" t="s">
        <v>540</v>
      </c>
      <c r="L11" t="s">
        <v>540</v>
      </c>
      <c r="M11" t="s">
        <v>540</v>
      </c>
      <c r="N11" t="s">
        <v>540</v>
      </c>
      <c r="O11" t="s">
        <v>540</v>
      </c>
      <c r="P11" t="s">
        <v>540</v>
      </c>
      <c r="Q11" t="s">
        <v>540</v>
      </c>
      <c r="R11" t="s">
        <v>540</v>
      </c>
      <c r="S11" t="s">
        <v>540</v>
      </c>
      <c r="T11" t="s">
        <v>540</v>
      </c>
      <c r="U11" t="s">
        <v>540</v>
      </c>
      <c r="V11" t="s">
        <v>540</v>
      </c>
      <c r="W11" t="s">
        <v>540</v>
      </c>
      <c r="X11" t="s">
        <v>540</v>
      </c>
      <c r="Y11" t="s">
        <v>540</v>
      </c>
      <c r="Z11" t="s">
        <v>540</v>
      </c>
      <c r="AA11" t="s">
        <v>540</v>
      </c>
      <c r="AB11" t="s">
        <v>540</v>
      </c>
      <c r="AC11" t="s">
        <v>540</v>
      </c>
      <c r="AD11" t="s">
        <v>540</v>
      </c>
      <c r="AE11" t="s">
        <v>540</v>
      </c>
      <c r="AF11" t="s">
        <v>540</v>
      </c>
      <c r="AG11" t="s">
        <v>540</v>
      </c>
      <c r="AH11" t="s">
        <v>540</v>
      </c>
      <c r="AI11" t="s">
        <v>540</v>
      </c>
      <c r="AJ11" t="s">
        <v>540</v>
      </c>
      <c r="AK11" t="s">
        <v>540</v>
      </c>
      <c r="AL11" t="s">
        <v>540</v>
      </c>
      <c r="AM11" t="s">
        <v>540</v>
      </c>
      <c r="AN11" t="s">
        <v>540</v>
      </c>
      <c r="AO11" t="s">
        <v>540</v>
      </c>
      <c r="AP11" t="s">
        <v>540</v>
      </c>
    </row>
    <row r="12" spans="1:42" x14ac:dyDescent="0.45">
      <c r="A12" t="s">
        <v>27</v>
      </c>
      <c r="B12" t="s">
        <v>27</v>
      </c>
      <c r="C12">
        <v>882</v>
      </c>
      <c r="D12">
        <v>73</v>
      </c>
      <c r="E12">
        <v>882</v>
      </c>
      <c r="F12">
        <v>87</v>
      </c>
      <c r="G12">
        <v>882</v>
      </c>
      <c r="H12">
        <v>81</v>
      </c>
      <c r="I12">
        <v>882</v>
      </c>
      <c r="J12">
        <v>84</v>
      </c>
      <c r="K12">
        <v>882</v>
      </c>
      <c r="L12">
        <v>63</v>
      </c>
      <c r="M12">
        <v>185</v>
      </c>
      <c r="N12">
        <v>37</v>
      </c>
      <c r="O12">
        <v>185</v>
      </c>
      <c r="P12" t="s">
        <v>543</v>
      </c>
      <c r="Q12">
        <v>185</v>
      </c>
      <c r="R12" t="s">
        <v>543</v>
      </c>
      <c r="S12">
        <v>185</v>
      </c>
      <c r="T12">
        <v>35</v>
      </c>
      <c r="U12">
        <v>185</v>
      </c>
      <c r="V12" t="s">
        <v>543</v>
      </c>
      <c r="W12">
        <v>27</v>
      </c>
      <c r="X12">
        <v>11</v>
      </c>
      <c r="Y12">
        <v>27</v>
      </c>
      <c r="Z12" t="s">
        <v>543</v>
      </c>
      <c r="AA12">
        <v>27</v>
      </c>
      <c r="AB12" t="s">
        <v>543</v>
      </c>
      <c r="AC12">
        <v>27</v>
      </c>
      <c r="AD12">
        <v>11</v>
      </c>
      <c r="AE12">
        <v>27</v>
      </c>
      <c r="AF12" t="s">
        <v>543</v>
      </c>
      <c r="AG12">
        <v>1094</v>
      </c>
      <c r="AH12">
        <v>66</v>
      </c>
      <c r="AI12">
        <v>1094</v>
      </c>
      <c r="AJ12">
        <v>76</v>
      </c>
      <c r="AK12">
        <v>1094</v>
      </c>
      <c r="AL12">
        <v>72</v>
      </c>
      <c r="AM12">
        <v>1094</v>
      </c>
      <c r="AN12">
        <v>74</v>
      </c>
      <c r="AO12">
        <v>1094</v>
      </c>
      <c r="AP12">
        <v>53</v>
      </c>
    </row>
    <row r="13" spans="1:42" x14ac:dyDescent="0.45">
      <c r="A13" t="s">
        <v>29</v>
      </c>
      <c r="B13" t="s">
        <v>29</v>
      </c>
      <c r="C13">
        <v>1327</v>
      </c>
      <c r="D13">
        <v>73</v>
      </c>
      <c r="E13">
        <v>1327</v>
      </c>
      <c r="F13">
        <v>83</v>
      </c>
      <c r="G13">
        <v>1327</v>
      </c>
      <c r="H13">
        <v>82</v>
      </c>
      <c r="I13">
        <v>1327</v>
      </c>
      <c r="J13">
        <v>84</v>
      </c>
      <c r="K13">
        <v>1327</v>
      </c>
      <c r="L13">
        <v>61</v>
      </c>
      <c r="M13">
        <v>351</v>
      </c>
      <c r="N13">
        <v>29</v>
      </c>
      <c r="O13">
        <v>351</v>
      </c>
      <c r="P13">
        <v>24</v>
      </c>
      <c r="Q13">
        <v>351</v>
      </c>
      <c r="R13">
        <v>38</v>
      </c>
      <c r="S13">
        <v>351</v>
      </c>
      <c r="T13">
        <v>26</v>
      </c>
      <c r="U13">
        <v>351</v>
      </c>
      <c r="V13">
        <v>12</v>
      </c>
      <c r="W13">
        <v>63</v>
      </c>
      <c r="X13">
        <v>13</v>
      </c>
      <c r="Y13">
        <v>63</v>
      </c>
      <c r="Z13">
        <v>10</v>
      </c>
      <c r="AA13">
        <v>63</v>
      </c>
      <c r="AB13">
        <v>21</v>
      </c>
      <c r="AC13">
        <v>63</v>
      </c>
      <c r="AD13">
        <v>22</v>
      </c>
      <c r="AE13">
        <v>63</v>
      </c>
      <c r="AF13">
        <v>5</v>
      </c>
      <c r="AG13">
        <v>1741</v>
      </c>
      <c r="AH13">
        <v>62</v>
      </c>
      <c r="AI13">
        <v>1741</v>
      </c>
      <c r="AJ13">
        <v>69</v>
      </c>
      <c r="AK13">
        <v>1741</v>
      </c>
      <c r="AL13">
        <v>71</v>
      </c>
      <c r="AM13">
        <v>1741</v>
      </c>
      <c r="AN13">
        <v>70</v>
      </c>
      <c r="AO13">
        <v>1741</v>
      </c>
      <c r="AP13">
        <v>49</v>
      </c>
    </row>
    <row r="14" spans="1:42" x14ac:dyDescent="0.45">
      <c r="A14" t="s">
        <v>36</v>
      </c>
      <c r="B14" t="s">
        <v>36</v>
      </c>
      <c r="C14">
        <v>1152</v>
      </c>
      <c r="D14">
        <v>80</v>
      </c>
      <c r="E14">
        <v>1152</v>
      </c>
      <c r="F14">
        <v>91</v>
      </c>
      <c r="G14">
        <v>1152</v>
      </c>
      <c r="H14">
        <v>87</v>
      </c>
      <c r="I14">
        <v>1152</v>
      </c>
      <c r="J14">
        <v>89</v>
      </c>
      <c r="K14">
        <v>1152</v>
      </c>
      <c r="L14">
        <v>70</v>
      </c>
      <c r="M14">
        <v>326</v>
      </c>
      <c r="N14">
        <v>54</v>
      </c>
      <c r="O14">
        <v>326</v>
      </c>
      <c r="P14">
        <v>48</v>
      </c>
      <c r="Q14">
        <v>326</v>
      </c>
      <c r="R14">
        <v>57</v>
      </c>
      <c r="S14">
        <v>326</v>
      </c>
      <c r="T14">
        <v>46</v>
      </c>
      <c r="U14">
        <v>326</v>
      </c>
      <c r="V14">
        <v>31</v>
      </c>
      <c r="W14">
        <v>64</v>
      </c>
      <c r="X14">
        <v>27</v>
      </c>
      <c r="Y14">
        <v>63</v>
      </c>
      <c r="Z14">
        <v>25</v>
      </c>
      <c r="AA14">
        <v>64</v>
      </c>
      <c r="AB14">
        <v>27</v>
      </c>
      <c r="AC14">
        <v>64</v>
      </c>
      <c r="AD14">
        <v>22</v>
      </c>
      <c r="AE14">
        <v>63</v>
      </c>
      <c r="AF14">
        <v>17</v>
      </c>
      <c r="AG14">
        <v>1542</v>
      </c>
      <c r="AH14">
        <v>72</v>
      </c>
      <c r="AI14">
        <v>1541</v>
      </c>
      <c r="AJ14">
        <v>79</v>
      </c>
      <c r="AK14">
        <v>1542</v>
      </c>
      <c r="AL14">
        <v>78</v>
      </c>
      <c r="AM14">
        <v>1542</v>
      </c>
      <c r="AN14">
        <v>77</v>
      </c>
      <c r="AO14">
        <v>1541</v>
      </c>
      <c r="AP14">
        <v>60</v>
      </c>
    </row>
    <row r="15" spans="1:42" x14ac:dyDescent="0.45">
      <c r="A15" t="s">
        <v>40</v>
      </c>
      <c r="B15" t="s">
        <v>40</v>
      </c>
      <c r="C15">
        <v>1796</v>
      </c>
      <c r="D15">
        <v>74</v>
      </c>
      <c r="E15">
        <v>1796</v>
      </c>
      <c r="F15">
        <v>88</v>
      </c>
      <c r="G15">
        <v>1796</v>
      </c>
      <c r="H15">
        <v>81</v>
      </c>
      <c r="I15">
        <v>1796</v>
      </c>
      <c r="J15">
        <v>86</v>
      </c>
      <c r="K15">
        <v>1796</v>
      </c>
      <c r="L15">
        <v>64</v>
      </c>
      <c r="M15">
        <v>384</v>
      </c>
      <c r="N15">
        <v>36</v>
      </c>
      <c r="O15">
        <v>384</v>
      </c>
      <c r="P15">
        <v>34</v>
      </c>
      <c r="Q15">
        <v>384</v>
      </c>
      <c r="R15">
        <v>42</v>
      </c>
      <c r="S15">
        <v>384</v>
      </c>
      <c r="T15">
        <v>38</v>
      </c>
      <c r="U15">
        <v>384</v>
      </c>
      <c r="V15">
        <v>17</v>
      </c>
      <c r="W15">
        <v>66</v>
      </c>
      <c r="X15">
        <v>6</v>
      </c>
      <c r="Y15">
        <v>66</v>
      </c>
      <c r="Z15">
        <v>11</v>
      </c>
      <c r="AA15">
        <v>66</v>
      </c>
      <c r="AB15">
        <v>12</v>
      </c>
      <c r="AC15">
        <v>66</v>
      </c>
      <c r="AD15">
        <v>6</v>
      </c>
      <c r="AE15">
        <v>66</v>
      </c>
      <c r="AF15">
        <v>5</v>
      </c>
      <c r="AG15">
        <v>2253</v>
      </c>
      <c r="AH15">
        <v>66</v>
      </c>
      <c r="AI15">
        <v>2253</v>
      </c>
      <c r="AJ15">
        <v>76</v>
      </c>
      <c r="AK15">
        <v>2253</v>
      </c>
      <c r="AL15">
        <v>72</v>
      </c>
      <c r="AM15">
        <v>2253</v>
      </c>
      <c r="AN15">
        <v>76</v>
      </c>
      <c r="AO15">
        <v>2253</v>
      </c>
      <c r="AP15">
        <v>54</v>
      </c>
    </row>
    <row r="16" spans="1:42" x14ac:dyDescent="0.45">
      <c r="A16" t="s">
        <v>24</v>
      </c>
      <c r="B16" t="s">
        <v>24</v>
      </c>
      <c r="C16">
        <v>1002</v>
      </c>
      <c r="D16">
        <v>77</v>
      </c>
      <c r="E16">
        <v>1002</v>
      </c>
      <c r="F16">
        <v>84</v>
      </c>
      <c r="G16">
        <v>1002</v>
      </c>
      <c r="H16">
        <v>82</v>
      </c>
      <c r="I16">
        <v>1002</v>
      </c>
      <c r="J16">
        <v>85</v>
      </c>
      <c r="K16">
        <v>1002</v>
      </c>
      <c r="L16">
        <v>65</v>
      </c>
      <c r="M16">
        <v>187</v>
      </c>
      <c r="N16">
        <v>35</v>
      </c>
      <c r="O16">
        <v>187</v>
      </c>
      <c r="P16">
        <v>30</v>
      </c>
      <c r="Q16">
        <v>187</v>
      </c>
      <c r="R16">
        <v>45</v>
      </c>
      <c r="S16">
        <v>187</v>
      </c>
      <c r="T16">
        <v>31</v>
      </c>
      <c r="U16">
        <v>187</v>
      </c>
      <c r="V16">
        <v>20</v>
      </c>
      <c r="W16">
        <v>39</v>
      </c>
      <c r="X16">
        <v>15</v>
      </c>
      <c r="Y16">
        <v>39</v>
      </c>
      <c r="Z16">
        <v>15</v>
      </c>
      <c r="AA16">
        <v>39</v>
      </c>
      <c r="AB16">
        <v>13</v>
      </c>
      <c r="AC16">
        <v>39</v>
      </c>
      <c r="AD16">
        <v>18</v>
      </c>
      <c r="AE16">
        <v>39</v>
      </c>
      <c r="AF16">
        <v>10</v>
      </c>
      <c r="AG16">
        <v>1229</v>
      </c>
      <c r="AH16">
        <v>69</v>
      </c>
      <c r="AI16">
        <v>1229</v>
      </c>
      <c r="AJ16">
        <v>74</v>
      </c>
      <c r="AK16">
        <v>1229</v>
      </c>
      <c r="AL16">
        <v>74</v>
      </c>
      <c r="AM16">
        <v>1229</v>
      </c>
      <c r="AN16">
        <v>75</v>
      </c>
      <c r="AO16">
        <v>1229</v>
      </c>
      <c r="AP16">
        <v>56</v>
      </c>
    </row>
    <row r="17" spans="1:42" x14ac:dyDescent="0.45">
      <c r="A17" t="s">
        <v>60</v>
      </c>
      <c r="B17" t="s">
        <v>60</v>
      </c>
      <c r="C17">
        <v>1167</v>
      </c>
      <c r="D17">
        <v>74</v>
      </c>
      <c r="E17">
        <v>1167</v>
      </c>
      <c r="F17">
        <v>79</v>
      </c>
      <c r="G17">
        <v>1167</v>
      </c>
      <c r="H17">
        <v>74</v>
      </c>
      <c r="I17">
        <v>1167</v>
      </c>
      <c r="J17">
        <v>82</v>
      </c>
      <c r="K17">
        <v>1167</v>
      </c>
      <c r="L17">
        <v>57</v>
      </c>
      <c r="M17">
        <v>287</v>
      </c>
      <c r="N17" t="s">
        <v>543</v>
      </c>
      <c r="O17">
        <v>287</v>
      </c>
      <c r="P17" t="s">
        <v>543</v>
      </c>
      <c r="Q17">
        <v>287</v>
      </c>
      <c r="R17" t="s">
        <v>543</v>
      </c>
      <c r="S17">
        <v>287</v>
      </c>
      <c r="T17" t="s">
        <v>543</v>
      </c>
      <c r="U17">
        <v>287</v>
      </c>
      <c r="V17" t="s">
        <v>543</v>
      </c>
      <c r="W17">
        <v>23</v>
      </c>
      <c r="X17" t="s">
        <v>543</v>
      </c>
      <c r="Y17">
        <v>23</v>
      </c>
      <c r="Z17" t="s">
        <v>543</v>
      </c>
      <c r="AA17">
        <v>23</v>
      </c>
      <c r="AB17" t="s">
        <v>543</v>
      </c>
      <c r="AC17">
        <v>23</v>
      </c>
      <c r="AD17" t="s">
        <v>543</v>
      </c>
      <c r="AE17">
        <v>23</v>
      </c>
      <c r="AF17" t="s">
        <v>543</v>
      </c>
      <c r="AG17">
        <v>1477</v>
      </c>
      <c r="AH17">
        <v>63</v>
      </c>
      <c r="AI17">
        <v>1477</v>
      </c>
      <c r="AJ17">
        <v>66</v>
      </c>
      <c r="AK17">
        <v>1477</v>
      </c>
      <c r="AL17">
        <v>65</v>
      </c>
      <c r="AM17">
        <v>1477</v>
      </c>
      <c r="AN17">
        <v>70</v>
      </c>
      <c r="AO17">
        <v>1477</v>
      </c>
      <c r="AP17">
        <v>47</v>
      </c>
    </row>
    <row r="18" spans="1:42" x14ac:dyDescent="0.45">
      <c r="A18" t="s">
        <v>85</v>
      </c>
      <c r="B18" t="s">
        <v>85</v>
      </c>
      <c r="C18">
        <v>1969</v>
      </c>
      <c r="D18">
        <v>80</v>
      </c>
      <c r="E18">
        <v>1969</v>
      </c>
      <c r="F18">
        <v>90</v>
      </c>
      <c r="G18">
        <v>1969</v>
      </c>
      <c r="H18">
        <v>84</v>
      </c>
      <c r="I18">
        <v>1969</v>
      </c>
      <c r="J18">
        <v>87</v>
      </c>
      <c r="K18">
        <v>1969</v>
      </c>
      <c r="L18">
        <v>71</v>
      </c>
      <c r="M18">
        <v>332</v>
      </c>
      <c r="N18">
        <v>34</v>
      </c>
      <c r="O18">
        <v>332</v>
      </c>
      <c r="P18">
        <v>36</v>
      </c>
      <c r="Q18">
        <v>332</v>
      </c>
      <c r="R18">
        <v>39</v>
      </c>
      <c r="S18">
        <v>332</v>
      </c>
      <c r="T18">
        <v>29</v>
      </c>
      <c r="U18">
        <v>332</v>
      </c>
      <c r="V18">
        <v>16</v>
      </c>
      <c r="W18">
        <v>81</v>
      </c>
      <c r="X18">
        <v>17</v>
      </c>
      <c r="Y18">
        <v>81</v>
      </c>
      <c r="Z18">
        <v>11</v>
      </c>
      <c r="AA18">
        <v>81</v>
      </c>
      <c r="AB18">
        <v>14</v>
      </c>
      <c r="AC18">
        <v>81</v>
      </c>
      <c r="AD18">
        <v>14</v>
      </c>
      <c r="AE18">
        <v>81</v>
      </c>
      <c r="AF18">
        <v>9</v>
      </c>
      <c r="AG18">
        <v>2384</v>
      </c>
      <c r="AH18">
        <v>71</v>
      </c>
      <c r="AI18">
        <v>2384</v>
      </c>
      <c r="AJ18">
        <v>80</v>
      </c>
      <c r="AK18">
        <v>2384</v>
      </c>
      <c r="AL18">
        <v>76</v>
      </c>
      <c r="AM18">
        <v>2384</v>
      </c>
      <c r="AN18">
        <v>76</v>
      </c>
      <c r="AO18">
        <v>2384</v>
      </c>
      <c r="AP18">
        <v>61</v>
      </c>
    </row>
    <row r="19" spans="1:42" x14ac:dyDescent="0.45">
      <c r="A19" t="s">
        <v>46</v>
      </c>
      <c r="B19" t="s">
        <v>46</v>
      </c>
      <c r="C19">
        <v>1597</v>
      </c>
      <c r="D19">
        <v>72</v>
      </c>
      <c r="E19">
        <v>1596</v>
      </c>
      <c r="F19">
        <v>86</v>
      </c>
      <c r="G19">
        <v>1597</v>
      </c>
      <c r="H19">
        <v>83</v>
      </c>
      <c r="I19">
        <v>1597</v>
      </c>
      <c r="J19">
        <v>85</v>
      </c>
      <c r="K19">
        <v>1596</v>
      </c>
      <c r="L19">
        <v>61</v>
      </c>
      <c r="M19">
        <v>460</v>
      </c>
      <c r="N19">
        <v>34</v>
      </c>
      <c r="O19">
        <v>457</v>
      </c>
      <c r="P19">
        <v>40</v>
      </c>
      <c r="Q19">
        <v>459</v>
      </c>
      <c r="R19">
        <v>45</v>
      </c>
      <c r="S19">
        <v>459</v>
      </c>
      <c r="T19">
        <v>39</v>
      </c>
      <c r="U19">
        <v>457</v>
      </c>
      <c r="V19">
        <v>21</v>
      </c>
      <c r="W19">
        <v>45</v>
      </c>
      <c r="X19">
        <v>13</v>
      </c>
      <c r="Y19">
        <v>45</v>
      </c>
      <c r="Z19">
        <v>16</v>
      </c>
      <c r="AA19">
        <v>45</v>
      </c>
      <c r="AB19">
        <v>27</v>
      </c>
      <c r="AC19">
        <v>45</v>
      </c>
      <c r="AD19">
        <v>20</v>
      </c>
      <c r="AE19">
        <v>45</v>
      </c>
      <c r="AF19">
        <v>9</v>
      </c>
      <c r="AG19">
        <v>2104</v>
      </c>
      <c r="AH19">
        <v>62</v>
      </c>
      <c r="AI19">
        <v>2100</v>
      </c>
      <c r="AJ19">
        <v>74</v>
      </c>
      <c r="AK19">
        <v>2103</v>
      </c>
      <c r="AL19">
        <v>73</v>
      </c>
      <c r="AM19">
        <v>2103</v>
      </c>
      <c r="AN19">
        <v>74</v>
      </c>
      <c r="AO19">
        <v>2100</v>
      </c>
      <c r="AP19">
        <v>51</v>
      </c>
    </row>
    <row r="20" spans="1:42" x14ac:dyDescent="0.45">
      <c r="A20" t="s">
        <v>48</v>
      </c>
      <c r="B20" t="s">
        <v>48</v>
      </c>
      <c r="C20">
        <v>1344</v>
      </c>
      <c r="D20">
        <v>69</v>
      </c>
      <c r="E20">
        <v>1344</v>
      </c>
      <c r="F20">
        <v>87</v>
      </c>
      <c r="G20">
        <v>1344</v>
      </c>
      <c r="H20">
        <v>76</v>
      </c>
      <c r="I20">
        <v>1344</v>
      </c>
      <c r="J20">
        <v>79</v>
      </c>
      <c r="K20">
        <v>1344</v>
      </c>
      <c r="L20">
        <v>57</v>
      </c>
      <c r="M20">
        <v>290</v>
      </c>
      <c r="N20">
        <v>30</v>
      </c>
      <c r="O20">
        <v>290</v>
      </c>
      <c r="P20">
        <v>37</v>
      </c>
      <c r="Q20">
        <v>290</v>
      </c>
      <c r="R20">
        <v>43</v>
      </c>
      <c r="S20">
        <v>290</v>
      </c>
      <c r="T20">
        <v>29</v>
      </c>
      <c r="U20">
        <v>290</v>
      </c>
      <c r="V20">
        <v>15</v>
      </c>
      <c r="W20">
        <v>32</v>
      </c>
      <c r="X20">
        <v>13</v>
      </c>
      <c r="Y20">
        <v>32</v>
      </c>
      <c r="Z20">
        <v>13</v>
      </c>
      <c r="AA20">
        <v>32</v>
      </c>
      <c r="AB20">
        <v>9</v>
      </c>
      <c r="AC20">
        <v>32</v>
      </c>
      <c r="AD20">
        <v>13</v>
      </c>
      <c r="AE20">
        <v>32</v>
      </c>
      <c r="AF20">
        <v>9</v>
      </c>
      <c r="AG20">
        <v>1669</v>
      </c>
      <c r="AH20">
        <v>61</v>
      </c>
      <c r="AI20">
        <v>1669</v>
      </c>
      <c r="AJ20">
        <v>77</v>
      </c>
      <c r="AK20">
        <v>1669</v>
      </c>
      <c r="AL20">
        <v>69</v>
      </c>
      <c r="AM20">
        <v>1669</v>
      </c>
      <c r="AN20">
        <v>69</v>
      </c>
      <c r="AO20">
        <v>1669</v>
      </c>
      <c r="AP20">
        <v>48</v>
      </c>
    </row>
    <row r="21" spans="1:42" x14ac:dyDescent="0.45">
      <c r="A21" t="s">
        <v>541</v>
      </c>
      <c r="B21" t="s">
        <v>541</v>
      </c>
      <c r="C21">
        <v>2271</v>
      </c>
      <c r="D21">
        <v>73</v>
      </c>
      <c r="E21">
        <v>2271</v>
      </c>
      <c r="F21">
        <v>90</v>
      </c>
      <c r="G21">
        <v>2271</v>
      </c>
      <c r="H21">
        <v>78</v>
      </c>
      <c r="I21">
        <v>2271</v>
      </c>
      <c r="J21">
        <v>81</v>
      </c>
      <c r="K21">
        <v>2271</v>
      </c>
      <c r="L21">
        <v>63</v>
      </c>
      <c r="M21">
        <v>477</v>
      </c>
      <c r="N21">
        <v>32</v>
      </c>
      <c r="O21">
        <v>476</v>
      </c>
      <c r="P21">
        <v>38</v>
      </c>
      <c r="Q21">
        <v>477</v>
      </c>
      <c r="R21">
        <v>36</v>
      </c>
      <c r="S21">
        <v>477</v>
      </c>
      <c r="T21">
        <v>29</v>
      </c>
      <c r="U21">
        <v>476</v>
      </c>
      <c r="V21">
        <v>16</v>
      </c>
      <c r="W21">
        <v>83</v>
      </c>
      <c r="X21">
        <v>19</v>
      </c>
      <c r="Y21">
        <v>83</v>
      </c>
      <c r="Z21">
        <v>20</v>
      </c>
      <c r="AA21">
        <v>83</v>
      </c>
      <c r="AB21">
        <v>11</v>
      </c>
      <c r="AC21">
        <v>83</v>
      </c>
      <c r="AD21">
        <v>16</v>
      </c>
      <c r="AE21">
        <v>83</v>
      </c>
      <c r="AF21">
        <v>7</v>
      </c>
      <c r="AG21">
        <v>2834</v>
      </c>
      <c r="AH21">
        <v>64</v>
      </c>
      <c r="AI21">
        <v>2833</v>
      </c>
      <c r="AJ21">
        <v>79</v>
      </c>
      <c r="AK21">
        <v>2834</v>
      </c>
      <c r="AL21">
        <v>69</v>
      </c>
      <c r="AM21">
        <v>2834</v>
      </c>
      <c r="AN21">
        <v>70</v>
      </c>
      <c r="AO21">
        <v>2833</v>
      </c>
      <c r="AP21">
        <v>53</v>
      </c>
    </row>
    <row r="22" spans="1:42" x14ac:dyDescent="0.45">
      <c r="A22" t="s">
        <v>100</v>
      </c>
      <c r="B22" t="s">
        <v>100</v>
      </c>
      <c r="C22">
        <v>2894</v>
      </c>
      <c r="D22">
        <v>74</v>
      </c>
      <c r="E22">
        <v>2894</v>
      </c>
      <c r="F22">
        <v>86</v>
      </c>
      <c r="G22">
        <v>2894</v>
      </c>
      <c r="H22">
        <v>76</v>
      </c>
      <c r="I22">
        <v>2894</v>
      </c>
      <c r="J22">
        <v>81</v>
      </c>
      <c r="K22">
        <v>2894</v>
      </c>
      <c r="L22">
        <v>61</v>
      </c>
      <c r="M22">
        <v>488</v>
      </c>
      <c r="N22">
        <v>27</v>
      </c>
      <c r="O22">
        <v>488</v>
      </c>
      <c r="P22">
        <v>28</v>
      </c>
      <c r="Q22">
        <v>488</v>
      </c>
      <c r="R22">
        <v>31</v>
      </c>
      <c r="S22">
        <v>488</v>
      </c>
      <c r="T22">
        <v>24</v>
      </c>
      <c r="U22">
        <v>488</v>
      </c>
      <c r="V22">
        <v>12</v>
      </c>
      <c r="W22">
        <v>88</v>
      </c>
      <c r="X22">
        <v>14</v>
      </c>
      <c r="Y22">
        <v>88</v>
      </c>
      <c r="Z22">
        <v>13</v>
      </c>
      <c r="AA22">
        <v>88</v>
      </c>
      <c r="AB22">
        <v>18</v>
      </c>
      <c r="AC22">
        <v>88</v>
      </c>
      <c r="AD22">
        <v>13</v>
      </c>
      <c r="AE22">
        <v>88</v>
      </c>
      <c r="AF22">
        <v>6</v>
      </c>
      <c r="AG22">
        <v>3473</v>
      </c>
      <c r="AH22">
        <v>66</v>
      </c>
      <c r="AI22">
        <v>3473</v>
      </c>
      <c r="AJ22">
        <v>76</v>
      </c>
      <c r="AK22">
        <v>3473</v>
      </c>
      <c r="AL22">
        <v>68</v>
      </c>
      <c r="AM22">
        <v>3473</v>
      </c>
      <c r="AN22">
        <v>71</v>
      </c>
      <c r="AO22">
        <v>3473</v>
      </c>
      <c r="AP22">
        <v>53</v>
      </c>
    </row>
    <row r="23" spans="1:42" x14ac:dyDescent="0.45">
      <c r="A23" t="s">
        <v>108</v>
      </c>
      <c r="B23" t="s">
        <v>108</v>
      </c>
      <c r="C23">
        <v>1614</v>
      </c>
      <c r="D23">
        <v>65</v>
      </c>
      <c r="E23">
        <v>1614</v>
      </c>
      <c r="F23">
        <v>88</v>
      </c>
      <c r="G23">
        <v>1614</v>
      </c>
      <c r="H23">
        <v>76</v>
      </c>
      <c r="I23">
        <v>1614</v>
      </c>
      <c r="J23">
        <v>79</v>
      </c>
      <c r="K23">
        <v>1614</v>
      </c>
      <c r="L23">
        <v>57</v>
      </c>
      <c r="M23">
        <v>221</v>
      </c>
      <c r="N23">
        <v>22</v>
      </c>
      <c r="O23">
        <v>221</v>
      </c>
      <c r="P23">
        <v>30</v>
      </c>
      <c r="Q23">
        <v>221</v>
      </c>
      <c r="R23">
        <v>27</v>
      </c>
      <c r="S23">
        <v>221</v>
      </c>
      <c r="T23">
        <v>22</v>
      </c>
      <c r="U23">
        <v>221</v>
      </c>
      <c r="V23">
        <v>11</v>
      </c>
      <c r="W23">
        <v>35</v>
      </c>
      <c r="X23">
        <v>11</v>
      </c>
      <c r="Y23">
        <v>34</v>
      </c>
      <c r="Z23">
        <v>12</v>
      </c>
      <c r="AA23">
        <v>35</v>
      </c>
      <c r="AB23">
        <v>11</v>
      </c>
      <c r="AC23">
        <v>35</v>
      </c>
      <c r="AD23">
        <v>11</v>
      </c>
      <c r="AE23">
        <v>34</v>
      </c>
      <c r="AF23">
        <v>12</v>
      </c>
      <c r="AG23">
        <v>1870</v>
      </c>
      <c r="AH23">
        <v>59</v>
      </c>
      <c r="AI23">
        <v>1869</v>
      </c>
      <c r="AJ23">
        <v>80</v>
      </c>
      <c r="AK23">
        <v>1870</v>
      </c>
      <c r="AL23">
        <v>69</v>
      </c>
      <c r="AM23">
        <v>1870</v>
      </c>
      <c r="AN23">
        <v>71</v>
      </c>
      <c r="AO23">
        <v>1869</v>
      </c>
      <c r="AP23">
        <v>51</v>
      </c>
    </row>
    <row r="24" spans="1:42" x14ac:dyDescent="0.45">
      <c r="A24" t="s">
        <v>110</v>
      </c>
      <c r="B24" t="s">
        <v>110</v>
      </c>
      <c r="C24">
        <v>1578</v>
      </c>
      <c r="D24">
        <v>64</v>
      </c>
      <c r="E24">
        <v>1577</v>
      </c>
      <c r="F24">
        <v>86</v>
      </c>
      <c r="G24">
        <v>1578</v>
      </c>
      <c r="H24">
        <v>75</v>
      </c>
      <c r="I24">
        <v>1578</v>
      </c>
      <c r="J24">
        <v>78</v>
      </c>
      <c r="K24">
        <v>1577</v>
      </c>
      <c r="L24">
        <v>55</v>
      </c>
      <c r="M24">
        <v>257</v>
      </c>
      <c r="N24">
        <v>28</v>
      </c>
      <c r="O24">
        <v>257</v>
      </c>
      <c r="P24">
        <v>39</v>
      </c>
      <c r="Q24">
        <v>257</v>
      </c>
      <c r="R24">
        <v>35</v>
      </c>
      <c r="S24">
        <v>257</v>
      </c>
      <c r="T24">
        <v>29</v>
      </c>
      <c r="U24">
        <v>257</v>
      </c>
      <c r="V24">
        <v>14</v>
      </c>
      <c r="W24">
        <v>56</v>
      </c>
      <c r="X24">
        <v>7</v>
      </c>
      <c r="Y24">
        <v>56</v>
      </c>
      <c r="Z24">
        <v>14</v>
      </c>
      <c r="AA24">
        <v>56</v>
      </c>
      <c r="AB24">
        <v>9</v>
      </c>
      <c r="AC24">
        <v>56</v>
      </c>
      <c r="AD24">
        <v>9</v>
      </c>
      <c r="AE24">
        <v>56</v>
      </c>
      <c r="AF24" t="s">
        <v>543</v>
      </c>
      <c r="AG24">
        <v>1895</v>
      </c>
      <c r="AH24">
        <v>57</v>
      </c>
      <c r="AI24">
        <v>1894</v>
      </c>
      <c r="AJ24">
        <v>78</v>
      </c>
      <c r="AK24">
        <v>1895</v>
      </c>
      <c r="AL24">
        <v>67</v>
      </c>
      <c r="AM24">
        <v>1895</v>
      </c>
      <c r="AN24">
        <v>70</v>
      </c>
      <c r="AO24">
        <v>1894</v>
      </c>
      <c r="AP24">
        <v>48</v>
      </c>
    </row>
    <row r="25" spans="1:42" x14ac:dyDescent="0.45">
      <c r="A25" t="s">
        <v>120</v>
      </c>
      <c r="B25" t="s">
        <v>120</v>
      </c>
      <c r="C25">
        <v>1568</v>
      </c>
      <c r="D25">
        <v>74</v>
      </c>
      <c r="E25">
        <v>1568</v>
      </c>
      <c r="F25">
        <v>80</v>
      </c>
      <c r="G25">
        <v>1568</v>
      </c>
      <c r="H25">
        <v>77</v>
      </c>
      <c r="I25">
        <v>1568</v>
      </c>
      <c r="J25">
        <v>80</v>
      </c>
      <c r="K25">
        <v>1568</v>
      </c>
      <c r="L25">
        <v>59</v>
      </c>
      <c r="M25">
        <v>217</v>
      </c>
      <c r="N25">
        <v>17</v>
      </c>
      <c r="O25">
        <v>217</v>
      </c>
      <c r="P25">
        <v>15</v>
      </c>
      <c r="Q25">
        <v>217</v>
      </c>
      <c r="R25">
        <v>21</v>
      </c>
      <c r="S25">
        <v>217</v>
      </c>
      <c r="T25">
        <v>13</v>
      </c>
      <c r="U25">
        <v>217</v>
      </c>
      <c r="V25">
        <v>6</v>
      </c>
      <c r="W25">
        <v>33</v>
      </c>
      <c r="X25">
        <v>9</v>
      </c>
      <c r="Y25">
        <v>33</v>
      </c>
      <c r="Z25">
        <v>9</v>
      </c>
      <c r="AA25">
        <v>33</v>
      </c>
      <c r="AB25">
        <v>15</v>
      </c>
      <c r="AC25">
        <v>33</v>
      </c>
      <c r="AD25" t="s">
        <v>543</v>
      </c>
      <c r="AE25">
        <v>33</v>
      </c>
      <c r="AF25" t="s">
        <v>543</v>
      </c>
      <c r="AG25">
        <v>1821</v>
      </c>
      <c r="AH25">
        <v>66</v>
      </c>
      <c r="AI25">
        <v>1821</v>
      </c>
      <c r="AJ25">
        <v>71</v>
      </c>
      <c r="AK25">
        <v>1821</v>
      </c>
      <c r="AL25">
        <v>69</v>
      </c>
      <c r="AM25">
        <v>1821</v>
      </c>
      <c r="AN25">
        <v>70</v>
      </c>
      <c r="AO25">
        <v>1821</v>
      </c>
      <c r="AP25">
        <v>52</v>
      </c>
    </row>
    <row r="26" spans="1:42" x14ac:dyDescent="0.45">
      <c r="A26" t="s">
        <v>124</v>
      </c>
      <c r="B26" t="s">
        <v>124</v>
      </c>
      <c r="C26">
        <v>2339</v>
      </c>
      <c r="D26">
        <v>69</v>
      </c>
      <c r="E26">
        <v>2339</v>
      </c>
      <c r="F26">
        <v>82</v>
      </c>
      <c r="G26">
        <v>2339</v>
      </c>
      <c r="H26">
        <v>73</v>
      </c>
      <c r="I26">
        <v>2339</v>
      </c>
      <c r="J26">
        <v>79</v>
      </c>
      <c r="K26">
        <v>2339</v>
      </c>
      <c r="L26">
        <v>57</v>
      </c>
      <c r="M26">
        <v>472</v>
      </c>
      <c r="N26">
        <v>29</v>
      </c>
      <c r="O26">
        <v>472</v>
      </c>
      <c r="P26">
        <v>33</v>
      </c>
      <c r="Q26">
        <v>472</v>
      </c>
      <c r="R26">
        <v>33</v>
      </c>
      <c r="S26">
        <v>472</v>
      </c>
      <c r="T26">
        <v>32</v>
      </c>
      <c r="U26">
        <v>472</v>
      </c>
      <c r="V26">
        <v>16</v>
      </c>
      <c r="W26">
        <v>94</v>
      </c>
      <c r="X26">
        <v>20</v>
      </c>
      <c r="Y26">
        <v>94</v>
      </c>
      <c r="Z26">
        <v>12</v>
      </c>
      <c r="AA26">
        <v>94</v>
      </c>
      <c r="AB26">
        <v>15</v>
      </c>
      <c r="AC26">
        <v>94</v>
      </c>
      <c r="AD26">
        <v>14</v>
      </c>
      <c r="AE26">
        <v>94</v>
      </c>
      <c r="AF26">
        <v>9</v>
      </c>
      <c r="AG26">
        <v>2916</v>
      </c>
      <c r="AH26">
        <v>61</v>
      </c>
      <c r="AI26">
        <v>2916</v>
      </c>
      <c r="AJ26">
        <v>72</v>
      </c>
      <c r="AK26">
        <v>2916</v>
      </c>
      <c r="AL26">
        <v>64</v>
      </c>
      <c r="AM26">
        <v>2916</v>
      </c>
      <c r="AN26">
        <v>69</v>
      </c>
      <c r="AO26">
        <v>2916</v>
      </c>
      <c r="AP26">
        <v>48</v>
      </c>
    </row>
    <row r="27" spans="1:42" x14ac:dyDescent="0.45">
      <c r="A27" t="s">
        <v>128</v>
      </c>
      <c r="B27" t="s">
        <v>128</v>
      </c>
      <c r="C27">
        <v>3171</v>
      </c>
      <c r="D27">
        <v>68</v>
      </c>
      <c r="E27">
        <v>3170</v>
      </c>
      <c r="F27">
        <v>89</v>
      </c>
      <c r="G27">
        <v>3171</v>
      </c>
      <c r="H27">
        <v>81</v>
      </c>
      <c r="I27">
        <v>3171</v>
      </c>
      <c r="J27">
        <v>83</v>
      </c>
      <c r="K27">
        <v>3170</v>
      </c>
      <c r="L27">
        <v>61</v>
      </c>
      <c r="M27">
        <v>651</v>
      </c>
      <c r="N27">
        <v>26</v>
      </c>
      <c r="O27">
        <v>651</v>
      </c>
      <c r="P27">
        <v>40</v>
      </c>
      <c r="Q27">
        <v>651</v>
      </c>
      <c r="R27">
        <v>35</v>
      </c>
      <c r="S27">
        <v>651</v>
      </c>
      <c r="T27">
        <v>32</v>
      </c>
      <c r="U27">
        <v>651</v>
      </c>
      <c r="V27">
        <v>13</v>
      </c>
      <c r="W27">
        <v>141</v>
      </c>
      <c r="X27">
        <v>11</v>
      </c>
      <c r="Y27">
        <v>141</v>
      </c>
      <c r="Z27">
        <v>11</v>
      </c>
      <c r="AA27">
        <v>141</v>
      </c>
      <c r="AB27">
        <v>15</v>
      </c>
      <c r="AC27">
        <v>141</v>
      </c>
      <c r="AD27">
        <v>11</v>
      </c>
      <c r="AE27">
        <v>141</v>
      </c>
      <c r="AF27">
        <v>7</v>
      </c>
      <c r="AG27">
        <v>3969</v>
      </c>
      <c r="AH27">
        <v>59</v>
      </c>
      <c r="AI27">
        <v>3968</v>
      </c>
      <c r="AJ27">
        <v>78</v>
      </c>
      <c r="AK27">
        <v>3969</v>
      </c>
      <c r="AL27">
        <v>71</v>
      </c>
      <c r="AM27">
        <v>3969</v>
      </c>
      <c r="AN27">
        <v>72</v>
      </c>
      <c r="AO27">
        <v>3968</v>
      </c>
      <c r="AP27">
        <v>51</v>
      </c>
    </row>
    <row r="28" spans="1:42" x14ac:dyDescent="0.45">
      <c r="A28" t="s">
        <v>140</v>
      </c>
      <c r="B28" t="s">
        <v>140</v>
      </c>
      <c r="C28">
        <v>321</v>
      </c>
      <c r="D28">
        <v>79</v>
      </c>
      <c r="E28">
        <v>321</v>
      </c>
      <c r="F28">
        <v>83</v>
      </c>
      <c r="G28">
        <v>321</v>
      </c>
      <c r="H28">
        <v>75</v>
      </c>
      <c r="I28">
        <v>321</v>
      </c>
      <c r="J28">
        <v>85</v>
      </c>
      <c r="K28">
        <v>321</v>
      </c>
      <c r="L28">
        <v>61</v>
      </c>
      <c r="M28">
        <v>39</v>
      </c>
      <c r="N28">
        <v>28</v>
      </c>
      <c r="O28">
        <v>39</v>
      </c>
      <c r="P28">
        <v>23</v>
      </c>
      <c r="Q28">
        <v>39</v>
      </c>
      <c r="R28">
        <v>28</v>
      </c>
      <c r="S28">
        <v>39</v>
      </c>
      <c r="T28">
        <v>21</v>
      </c>
      <c r="U28">
        <v>39</v>
      </c>
      <c r="V28">
        <v>10</v>
      </c>
      <c r="W28">
        <v>14</v>
      </c>
      <c r="X28" t="s">
        <v>543</v>
      </c>
      <c r="Y28">
        <v>14</v>
      </c>
      <c r="Z28" t="s">
        <v>543</v>
      </c>
      <c r="AA28">
        <v>14</v>
      </c>
      <c r="AB28" t="s">
        <v>543</v>
      </c>
      <c r="AC28">
        <v>14</v>
      </c>
      <c r="AD28" t="s">
        <v>543</v>
      </c>
      <c r="AE28">
        <v>14</v>
      </c>
      <c r="AF28" t="s">
        <v>543</v>
      </c>
      <c r="AG28">
        <v>375</v>
      </c>
      <c r="AH28">
        <v>71</v>
      </c>
      <c r="AI28">
        <v>375</v>
      </c>
      <c r="AJ28">
        <v>74</v>
      </c>
      <c r="AK28">
        <v>375</v>
      </c>
      <c r="AL28">
        <v>68</v>
      </c>
      <c r="AM28">
        <v>375</v>
      </c>
      <c r="AN28">
        <v>75</v>
      </c>
      <c r="AO28">
        <v>375</v>
      </c>
      <c r="AP28">
        <v>53</v>
      </c>
    </row>
    <row r="29" spans="1:42" x14ac:dyDescent="0.45">
      <c r="A29" t="s">
        <v>136</v>
      </c>
      <c r="B29" t="s">
        <v>136</v>
      </c>
      <c r="C29">
        <v>2440</v>
      </c>
      <c r="D29">
        <v>70</v>
      </c>
      <c r="E29">
        <v>2440</v>
      </c>
      <c r="F29">
        <v>84</v>
      </c>
      <c r="G29">
        <v>2440</v>
      </c>
      <c r="H29">
        <v>78</v>
      </c>
      <c r="I29">
        <v>2440</v>
      </c>
      <c r="J29">
        <v>81</v>
      </c>
      <c r="K29">
        <v>2440</v>
      </c>
      <c r="L29">
        <v>60</v>
      </c>
      <c r="M29">
        <v>608</v>
      </c>
      <c r="N29">
        <v>31</v>
      </c>
      <c r="O29">
        <v>606</v>
      </c>
      <c r="P29">
        <v>32</v>
      </c>
      <c r="Q29">
        <v>608</v>
      </c>
      <c r="R29">
        <v>40</v>
      </c>
      <c r="S29">
        <v>608</v>
      </c>
      <c r="T29">
        <v>32</v>
      </c>
      <c r="U29">
        <v>606</v>
      </c>
      <c r="V29">
        <v>15</v>
      </c>
      <c r="W29">
        <v>55</v>
      </c>
      <c r="X29">
        <v>11</v>
      </c>
      <c r="Y29">
        <v>55</v>
      </c>
      <c r="Z29">
        <v>13</v>
      </c>
      <c r="AA29">
        <v>55</v>
      </c>
      <c r="AB29">
        <v>9</v>
      </c>
      <c r="AC29">
        <v>55</v>
      </c>
      <c r="AD29">
        <v>9</v>
      </c>
      <c r="AE29">
        <v>55</v>
      </c>
      <c r="AF29">
        <v>9</v>
      </c>
      <c r="AG29">
        <v>3108</v>
      </c>
      <c r="AH29">
        <v>61</v>
      </c>
      <c r="AI29">
        <v>3106</v>
      </c>
      <c r="AJ29">
        <v>72</v>
      </c>
      <c r="AK29">
        <v>3108</v>
      </c>
      <c r="AL29">
        <v>70</v>
      </c>
      <c r="AM29">
        <v>3108</v>
      </c>
      <c r="AN29">
        <v>70</v>
      </c>
      <c r="AO29">
        <v>3106</v>
      </c>
      <c r="AP29">
        <v>50</v>
      </c>
    </row>
    <row r="30" spans="1:42" x14ac:dyDescent="0.45">
      <c r="A30" t="s">
        <v>148</v>
      </c>
      <c r="B30" t="s">
        <v>551</v>
      </c>
      <c r="C30">
        <v>1361</v>
      </c>
      <c r="D30">
        <v>78</v>
      </c>
      <c r="E30">
        <v>1361</v>
      </c>
      <c r="F30">
        <v>86</v>
      </c>
      <c r="G30">
        <v>1361</v>
      </c>
      <c r="H30">
        <v>77</v>
      </c>
      <c r="I30">
        <v>1361</v>
      </c>
      <c r="J30">
        <v>84</v>
      </c>
      <c r="K30">
        <v>1361</v>
      </c>
      <c r="L30">
        <v>62</v>
      </c>
      <c r="M30">
        <v>359</v>
      </c>
      <c r="N30">
        <v>40</v>
      </c>
      <c r="O30">
        <v>359</v>
      </c>
      <c r="P30">
        <v>39</v>
      </c>
      <c r="Q30">
        <v>359</v>
      </c>
      <c r="R30">
        <v>41</v>
      </c>
      <c r="S30">
        <v>359</v>
      </c>
      <c r="T30">
        <v>44</v>
      </c>
      <c r="U30">
        <v>359</v>
      </c>
      <c r="V30">
        <v>21</v>
      </c>
      <c r="W30">
        <v>51</v>
      </c>
      <c r="X30">
        <v>10</v>
      </c>
      <c r="Y30">
        <v>50</v>
      </c>
      <c r="Z30" t="s">
        <v>543</v>
      </c>
      <c r="AA30">
        <v>51</v>
      </c>
      <c r="AB30" t="s">
        <v>543</v>
      </c>
      <c r="AC30">
        <v>51</v>
      </c>
      <c r="AD30">
        <v>6</v>
      </c>
      <c r="AE30">
        <v>50</v>
      </c>
      <c r="AF30" t="s">
        <v>543</v>
      </c>
      <c r="AG30">
        <v>1775</v>
      </c>
      <c r="AH30">
        <v>68</v>
      </c>
      <c r="AI30">
        <v>1774</v>
      </c>
      <c r="AJ30">
        <v>74</v>
      </c>
      <c r="AK30">
        <v>1775</v>
      </c>
      <c r="AL30">
        <v>67</v>
      </c>
      <c r="AM30">
        <v>1775</v>
      </c>
      <c r="AN30">
        <v>74</v>
      </c>
      <c r="AO30">
        <v>1774</v>
      </c>
      <c r="AP30">
        <v>52</v>
      </c>
    </row>
    <row r="31" spans="1:42" x14ac:dyDescent="0.45">
      <c r="A31" t="s">
        <v>160</v>
      </c>
      <c r="B31" t="s">
        <v>160</v>
      </c>
      <c r="C31">
        <v>1612</v>
      </c>
      <c r="D31">
        <v>80</v>
      </c>
      <c r="E31">
        <v>1611</v>
      </c>
      <c r="F31">
        <v>87</v>
      </c>
      <c r="G31">
        <v>1612</v>
      </c>
      <c r="H31">
        <v>82</v>
      </c>
      <c r="I31">
        <v>1612</v>
      </c>
      <c r="J31">
        <v>89</v>
      </c>
      <c r="K31">
        <v>1611</v>
      </c>
      <c r="L31">
        <v>67</v>
      </c>
      <c r="M31">
        <v>377</v>
      </c>
      <c r="N31">
        <v>42</v>
      </c>
      <c r="O31">
        <v>377</v>
      </c>
      <c r="P31">
        <v>32</v>
      </c>
      <c r="Q31">
        <v>377</v>
      </c>
      <c r="R31">
        <v>40</v>
      </c>
      <c r="S31">
        <v>377</v>
      </c>
      <c r="T31">
        <v>41</v>
      </c>
      <c r="U31">
        <v>377</v>
      </c>
      <c r="V31">
        <v>20</v>
      </c>
      <c r="W31">
        <v>85</v>
      </c>
      <c r="X31">
        <v>14</v>
      </c>
      <c r="Y31">
        <v>85</v>
      </c>
      <c r="Z31">
        <v>13</v>
      </c>
      <c r="AA31">
        <v>85</v>
      </c>
      <c r="AB31">
        <v>15</v>
      </c>
      <c r="AC31">
        <v>85</v>
      </c>
      <c r="AD31">
        <v>16</v>
      </c>
      <c r="AE31">
        <v>85</v>
      </c>
      <c r="AF31">
        <v>8</v>
      </c>
      <c r="AG31">
        <v>2079</v>
      </c>
      <c r="AH31">
        <v>70</v>
      </c>
      <c r="AI31">
        <v>2078</v>
      </c>
      <c r="AJ31">
        <v>74</v>
      </c>
      <c r="AK31">
        <v>2079</v>
      </c>
      <c r="AL31">
        <v>71</v>
      </c>
      <c r="AM31">
        <v>2079</v>
      </c>
      <c r="AN31">
        <v>77</v>
      </c>
      <c r="AO31">
        <v>2078</v>
      </c>
      <c r="AP31">
        <v>56</v>
      </c>
    </row>
    <row r="32" spans="1:42" x14ac:dyDescent="0.45">
      <c r="A32" t="s">
        <v>158</v>
      </c>
      <c r="B32" t="s">
        <v>158</v>
      </c>
      <c r="C32">
        <v>2348</v>
      </c>
      <c r="D32">
        <v>67</v>
      </c>
      <c r="E32">
        <v>2348</v>
      </c>
      <c r="F32">
        <v>82</v>
      </c>
      <c r="G32">
        <v>2348</v>
      </c>
      <c r="H32">
        <v>72</v>
      </c>
      <c r="I32">
        <v>2348</v>
      </c>
      <c r="J32">
        <v>78</v>
      </c>
      <c r="K32">
        <v>2348</v>
      </c>
      <c r="L32">
        <v>54</v>
      </c>
      <c r="M32">
        <v>446</v>
      </c>
      <c r="N32">
        <v>23</v>
      </c>
      <c r="O32">
        <v>446</v>
      </c>
      <c r="P32">
        <v>19</v>
      </c>
      <c r="Q32">
        <v>446</v>
      </c>
      <c r="R32">
        <v>30</v>
      </c>
      <c r="S32">
        <v>446</v>
      </c>
      <c r="T32">
        <v>20</v>
      </c>
      <c r="U32">
        <v>446</v>
      </c>
      <c r="V32">
        <v>9</v>
      </c>
      <c r="W32">
        <v>96</v>
      </c>
      <c r="X32">
        <v>7</v>
      </c>
      <c r="Y32">
        <v>95</v>
      </c>
      <c r="Z32">
        <v>9</v>
      </c>
      <c r="AA32">
        <v>96</v>
      </c>
      <c r="AB32">
        <v>7</v>
      </c>
      <c r="AC32">
        <v>96</v>
      </c>
      <c r="AD32">
        <v>10</v>
      </c>
      <c r="AE32">
        <v>95</v>
      </c>
      <c r="AF32">
        <v>3</v>
      </c>
      <c r="AG32">
        <v>2898</v>
      </c>
      <c r="AH32">
        <v>59</v>
      </c>
      <c r="AI32">
        <v>2897</v>
      </c>
      <c r="AJ32">
        <v>70</v>
      </c>
      <c r="AK32">
        <v>2898</v>
      </c>
      <c r="AL32">
        <v>63</v>
      </c>
      <c r="AM32">
        <v>2898</v>
      </c>
      <c r="AN32">
        <v>67</v>
      </c>
      <c r="AO32">
        <v>2897</v>
      </c>
      <c r="AP32">
        <v>45</v>
      </c>
    </row>
    <row r="33" spans="1:42" x14ac:dyDescent="0.45">
      <c r="A33" t="s">
        <v>303</v>
      </c>
      <c r="B33" t="s">
        <v>303</v>
      </c>
      <c r="C33">
        <v>1360</v>
      </c>
      <c r="D33">
        <v>81</v>
      </c>
      <c r="E33">
        <v>1360</v>
      </c>
      <c r="F33">
        <v>83</v>
      </c>
      <c r="G33">
        <v>1360</v>
      </c>
      <c r="H33">
        <v>79</v>
      </c>
      <c r="I33">
        <v>1360</v>
      </c>
      <c r="J33">
        <v>85</v>
      </c>
      <c r="K33">
        <v>1360</v>
      </c>
      <c r="L33">
        <v>65</v>
      </c>
      <c r="M33">
        <v>288</v>
      </c>
      <c r="N33">
        <v>39</v>
      </c>
      <c r="O33">
        <v>288</v>
      </c>
      <c r="P33">
        <v>27</v>
      </c>
      <c r="Q33">
        <v>288</v>
      </c>
      <c r="R33">
        <v>31</v>
      </c>
      <c r="S33">
        <v>288</v>
      </c>
      <c r="T33">
        <v>32</v>
      </c>
      <c r="U33">
        <v>288</v>
      </c>
      <c r="V33">
        <v>14</v>
      </c>
      <c r="W33">
        <v>67</v>
      </c>
      <c r="X33">
        <v>10</v>
      </c>
      <c r="Y33">
        <v>67</v>
      </c>
      <c r="Z33">
        <v>6</v>
      </c>
      <c r="AA33">
        <v>67</v>
      </c>
      <c r="AB33">
        <v>7</v>
      </c>
      <c r="AC33">
        <v>67</v>
      </c>
      <c r="AD33">
        <v>7</v>
      </c>
      <c r="AE33">
        <v>67</v>
      </c>
      <c r="AF33">
        <v>4</v>
      </c>
      <c r="AG33">
        <v>1715</v>
      </c>
      <c r="AH33">
        <v>71</v>
      </c>
      <c r="AI33">
        <v>1715</v>
      </c>
      <c r="AJ33">
        <v>71</v>
      </c>
      <c r="AK33">
        <v>1715</v>
      </c>
      <c r="AL33">
        <v>68</v>
      </c>
      <c r="AM33">
        <v>1715</v>
      </c>
      <c r="AN33">
        <v>73</v>
      </c>
      <c r="AO33">
        <v>1715</v>
      </c>
      <c r="AP33">
        <v>54</v>
      </c>
    </row>
    <row r="34" spans="1:42" x14ac:dyDescent="0.45">
      <c r="A34" t="s">
        <v>307</v>
      </c>
      <c r="B34" t="s">
        <v>307</v>
      </c>
      <c r="C34">
        <v>3498</v>
      </c>
      <c r="D34">
        <v>75</v>
      </c>
      <c r="E34">
        <v>3498</v>
      </c>
      <c r="F34">
        <v>84</v>
      </c>
      <c r="G34">
        <v>3498</v>
      </c>
      <c r="H34">
        <v>76</v>
      </c>
      <c r="I34">
        <v>3498</v>
      </c>
      <c r="J34">
        <v>82</v>
      </c>
      <c r="K34">
        <v>3498</v>
      </c>
      <c r="L34">
        <v>63</v>
      </c>
      <c r="M34">
        <v>635</v>
      </c>
      <c r="N34">
        <v>34</v>
      </c>
      <c r="O34">
        <v>635</v>
      </c>
      <c r="P34">
        <v>32</v>
      </c>
      <c r="Q34">
        <v>635</v>
      </c>
      <c r="R34">
        <v>37</v>
      </c>
      <c r="S34">
        <v>635</v>
      </c>
      <c r="T34">
        <v>29</v>
      </c>
      <c r="U34">
        <v>635</v>
      </c>
      <c r="V34">
        <v>17</v>
      </c>
      <c r="W34">
        <v>127</v>
      </c>
      <c r="X34">
        <v>10</v>
      </c>
      <c r="Y34">
        <v>127</v>
      </c>
      <c r="Z34">
        <v>9</v>
      </c>
      <c r="AA34">
        <v>127</v>
      </c>
      <c r="AB34">
        <v>11</v>
      </c>
      <c r="AC34">
        <v>127</v>
      </c>
      <c r="AD34">
        <v>11</v>
      </c>
      <c r="AE34">
        <v>127</v>
      </c>
      <c r="AF34">
        <v>4</v>
      </c>
      <c r="AG34">
        <v>4267</v>
      </c>
      <c r="AH34">
        <v>67</v>
      </c>
      <c r="AI34">
        <v>4267</v>
      </c>
      <c r="AJ34">
        <v>74</v>
      </c>
      <c r="AK34">
        <v>4267</v>
      </c>
      <c r="AL34">
        <v>68</v>
      </c>
      <c r="AM34">
        <v>4267</v>
      </c>
      <c r="AN34">
        <v>72</v>
      </c>
      <c r="AO34">
        <v>4267</v>
      </c>
      <c r="AP34">
        <v>54</v>
      </c>
    </row>
    <row r="35" spans="1:42" x14ac:dyDescent="0.45">
      <c r="A35" t="s">
        <v>318</v>
      </c>
      <c r="B35" t="s">
        <v>318</v>
      </c>
      <c r="C35">
        <v>1857</v>
      </c>
      <c r="D35">
        <v>77</v>
      </c>
      <c r="E35">
        <v>1857</v>
      </c>
      <c r="F35">
        <v>84</v>
      </c>
      <c r="G35">
        <v>1857</v>
      </c>
      <c r="H35">
        <v>77</v>
      </c>
      <c r="I35">
        <v>1857</v>
      </c>
      <c r="J35">
        <v>80</v>
      </c>
      <c r="K35">
        <v>1857</v>
      </c>
      <c r="L35">
        <v>63</v>
      </c>
      <c r="M35">
        <v>256</v>
      </c>
      <c r="N35" t="s">
        <v>543</v>
      </c>
      <c r="O35">
        <v>256</v>
      </c>
      <c r="P35">
        <v>23</v>
      </c>
      <c r="Q35">
        <v>256</v>
      </c>
      <c r="R35" t="s">
        <v>543</v>
      </c>
      <c r="S35">
        <v>256</v>
      </c>
      <c r="T35" t="s">
        <v>543</v>
      </c>
      <c r="U35">
        <v>256</v>
      </c>
      <c r="V35" t="s">
        <v>543</v>
      </c>
      <c r="W35">
        <v>37</v>
      </c>
      <c r="X35" t="s">
        <v>543</v>
      </c>
      <c r="Y35">
        <v>37</v>
      </c>
      <c r="Z35">
        <v>8</v>
      </c>
      <c r="AA35">
        <v>37</v>
      </c>
      <c r="AB35" t="s">
        <v>543</v>
      </c>
      <c r="AC35">
        <v>37</v>
      </c>
      <c r="AD35" t="s">
        <v>543</v>
      </c>
      <c r="AE35">
        <v>37</v>
      </c>
      <c r="AF35" t="s">
        <v>543</v>
      </c>
      <c r="AG35">
        <v>2150</v>
      </c>
      <c r="AH35">
        <v>71</v>
      </c>
      <c r="AI35">
        <v>2150</v>
      </c>
      <c r="AJ35">
        <v>76</v>
      </c>
      <c r="AK35">
        <v>2150</v>
      </c>
      <c r="AL35">
        <v>70</v>
      </c>
      <c r="AM35">
        <v>2150</v>
      </c>
      <c r="AN35">
        <v>73</v>
      </c>
      <c r="AO35">
        <v>2150</v>
      </c>
      <c r="AP35">
        <v>57</v>
      </c>
    </row>
    <row r="36" spans="1:42" x14ac:dyDescent="0.45">
      <c r="A36" t="s">
        <v>326</v>
      </c>
      <c r="B36" t="s">
        <v>326</v>
      </c>
      <c r="C36">
        <v>2591</v>
      </c>
      <c r="D36">
        <v>77</v>
      </c>
      <c r="E36">
        <v>2591</v>
      </c>
      <c r="F36">
        <v>79</v>
      </c>
      <c r="G36">
        <v>2591</v>
      </c>
      <c r="H36">
        <v>77</v>
      </c>
      <c r="I36">
        <v>2591</v>
      </c>
      <c r="J36">
        <v>81</v>
      </c>
      <c r="K36">
        <v>2591</v>
      </c>
      <c r="L36">
        <v>61</v>
      </c>
      <c r="M36">
        <v>407</v>
      </c>
      <c r="N36">
        <v>30</v>
      </c>
      <c r="O36">
        <v>407</v>
      </c>
      <c r="P36">
        <v>26</v>
      </c>
      <c r="Q36">
        <v>407</v>
      </c>
      <c r="R36">
        <v>30</v>
      </c>
      <c r="S36">
        <v>407</v>
      </c>
      <c r="T36">
        <v>28</v>
      </c>
      <c r="U36">
        <v>407</v>
      </c>
      <c r="V36">
        <v>10</v>
      </c>
      <c r="W36">
        <v>85</v>
      </c>
      <c r="X36">
        <v>20</v>
      </c>
      <c r="Y36">
        <v>85</v>
      </c>
      <c r="Z36">
        <v>16</v>
      </c>
      <c r="AA36">
        <v>85</v>
      </c>
      <c r="AB36">
        <v>18</v>
      </c>
      <c r="AC36">
        <v>85</v>
      </c>
      <c r="AD36">
        <v>18</v>
      </c>
      <c r="AE36">
        <v>85</v>
      </c>
      <c r="AF36">
        <v>11</v>
      </c>
      <c r="AG36">
        <v>3086</v>
      </c>
      <c r="AH36">
        <v>69</v>
      </c>
      <c r="AI36">
        <v>3086</v>
      </c>
      <c r="AJ36">
        <v>70</v>
      </c>
      <c r="AK36">
        <v>3086</v>
      </c>
      <c r="AL36">
        <v>69</v>
      </c>
      <c r="AM36">
        <v>3086</v>
      </c>
      <c r="AN36">
        <v>73</v>
      </c>
      <c r="AO36">
        <v>3086</v>
      </c>
      <c r="AP36">
        <v>53</v>
      </c>
    </row>
    <row r="37" spans="1:42" ht="14.25" x14ac:dyDescent="0.45">
      <c r="A37" t="s">
        <v>320</v>
      </c>
      <c r="B37" t="s">
        <v>320</v>
      </c>
      <c r="C37">
        <v>2152</v>
      </c>
      <c r="D37">
        <v>75</v>
      </c>
      <c r="E37">
        <v>2152</v>
      </c>
      <c r="F37">
        <v>84</v>
      </c>
      <c r="G37">
        <v>2152</v>
      </c>
      <c r="H37">
        <v>78</v>
      </c>
      <c r="I37">
        <v>2152</v>
      </c>
      <c r="J37">
        <v>82</v>
      </c>
      <c r="K37">
        <v>2152</v>
      </c>
      <c r="L37">
        <v>63</v>
      </c>
      <c r="M37">
        <v>424</v>
      </c>
      <c r="N37">
        <v>36</v>
      </c>
      <c r="O37">
        <v>423</v>
      </c>
      <c r="P37">
        <v>30</v>
      </c>
      <c r="Q37">
        <v>424</v>
      </c>
      <c r="R37">
        <v>36</v>
      </c>
      <c r="S37">
        <v>424</v>
      </c>
      <c r="T37">
        <v>32</v>
      </c>
      <c r="U37">
        <v>423</v>
      </c>
      <c r="V37">
        <v>19</v>
      </c>
      <c r="W37">
        <v>87</v>
      </c>
      <c r="X37">
        <v>15</v>
      </c>
      <c r="Y37">
        <v>86</v>
      </c>
      <c r="Z37">
        <v>14</v>
      </c>
      <c r="AA37">
        <v>87</v>
      </c>
      <c r="AB37">
        <v>13</v>
      </c>
      <c r="AC37">
        <v>87</v>
      </c>
      <c r="AD37">
        <v>15</v>
      </c>
      <c r="AE37">
        <v>86</v>
      </c>
      <c r="AF37">
        <v>6</v>
      </c>
      <c r="AG37">
        <v>2667</v>
      </c>
      <c r="AH37">
        <v>67</v>
      </c>
      <c r="AI37">
        <v>2665</v>
      </c>
      <c r="AJ37">
        <v>73</v>
      </c>
      <c r="AK37">
        <v>2667</v>
      </c>
      <c r="AL37">
        <v>69</v>
      </c>
      <c r="AM37">
        <v>2667</v>
      </c>
      <c r="AN37">
        <v>72</v>
      </c>
      <c r="AO37">
        <v>2665</v>
      </c>
      <c r="AP37">
        <v>54</v>
      </c>
    </row>
    <row r="38" spans="1:42" ht="14.25" x14ac:dyDescent="0.45">
      <c r="A38" t="s">
        <v>330</v>
      </c>
      <c r="B38" t="s">
        <v>330</v>
      </c>
      <c r="C38">
        <v>1103</v>
      </c>
      <c r="D38">
        <v>78</v>
      </c>
      <c r="E38">
        <v>1103</v>
      </c>
      <c r="F38">
        <v>79</v>
      </c>
      <c r="G38">
        <v>1103</v>
      </c>
      <c r="H38">
        <v>78</v>
      </c>
      <c r="I38">
        <v>1103</v>
      </c>
      <c r="J38">
        <v>82</v>
      </c>
      <c r="K38">
        <v>1103</v>
      </c>
      <c r="L38">
        <v>61</v>
      </c>
      <c r="M38">
        <v>204</v>
      </c>
      <c r="N38">
        <v>36</v>
      </c>
      <c r="O38">
        <v>204</v>
      </c>
      <c r="P38">
        <v>27</v>
      </c>
      <c r="Q38">
        <v>204</v>
      </c>
      <c r="R38">
        <v>38</v>
      </c>
      <c r="S38">
        <v>204</v>
      </c>
      <c r="T38">
        <v>35</v>
      </c>
      <c r="U38">
        <v>204</v>
      </c>
      <c r="V38">
        <v>13</v>
      </c>
      <c r="W38">
        <v>78</v>
      </c>
      <c r="X38">
        <v>22</v>
      </c>
      <c r="Y38">
        <v>77</v>
      </c>
      <c r="Z38">
        <v>10</v>
      </c>
      <c r="AA38">
        <v>78</v>
      </c>
      <c r="AB38">
        <v>24</v>
      </c>
      <c r="AC38">
        <v>78</v>
      </c>
      <c r="AD38">
        <v>19</v>
      </c>
      <c r="AE38">
        <v>77</v>
      </c>
      <c r="AF38">
        <v>9</v>
      </c>
      <c r="AG38">
        <v>1388</v>
      </c>
      <c r="AH38">
        <v>68</v>
      </c>
      <c r="AI38">
        <v>1387</v>
      </c>
      <c r="AJ38">
        <v>68</v>
      </c>
      <c r="AK38">
        <v>1388</v>
      </c>
      <c r="AL38">
        <v>69</v>
      </c>
      <c r="AM38">
        <v>1388</v>
      </c>
      <c r="AN38">
        <v>72</v>
      </c>
      <c r="AO38">
        <v>1387</v>
      </c>
      <c r="AP38">
        <v>51</v>
      </c>
    </row>
    <row r="39" spans="1:42" ht="14.25" x14ac:dyDescent="0.45">
      <c r="A39" t="s">
        <v>305</v>
      </c>
      <c r="B39" t="s">
        <v>305</v>
      </c>
      <c r="C39">
        <v>1267</v>
      </c>
      <c r="D39">
        <v>74</v>
      </c>
      <c r="E39">
        <v>1267</v>
      </c>
      <c r="F39">
        <v>86</v>
      </c>
      <c r="G39">
        <v>1267</v>
      </c>
      <c r="H39">
        <v>80</v>
      </c>
      <c r="I39">
        <v>1267</v>
      </c>
      <c r="J39">
        <v>85</v>
      </c>
      <c r="K39">
        <v>1267</v>
      </c>
      <c r="L39">
        <v>64</v>
      </c>
      <c r="M39">
        <v>230</v>
      </c>
      <c r="N39">
        <v>30</v>
      </c>
      <c r="O39">
        <v>230</v>
      </c>
      <c r="P39">
        <v>31</v>
      </c>
      <c r="Q39">
        <v>230</v>
      </c>
      <c r="R39">
        <v>33</v>
      </c>
      <c r="S39">
        <v>230</v>
      </c>
      <c r="T39">
        <v>31</v>
      </c>
      <c r="U39">
        <v>230</v>
      </c>
      <c r="V39">
        <v>13</v>
      </c>
      <c r="W39">
        <v>55</v>
      </c>
      <c r="X39">
        <v>13</v>
      </c>
      <c r="Y39">
        <v>55</v>
      </c>
      <c r="Z39">
        <v>13</v>
      </c>
      <c r="AA39">
        <v>55</v>
      </c>
      <c r="AB39">
        <v>18</v>
      </c>
      <c r="AC39">
        <v>55</v>
      </c>
      <c r="AD39">
        <v>13</v>
      </c>
      <c r="AE39">
        <v>55</v>
      </c>
      <c r="AF39" t="s">
        <v>543</v>
      </c>
      <c r="AG39">
        <v>1554</v>
      </c>
      <c r="AH39">
        <v>65</v>
      </c>
      <c r="AI39">
        <v>1554</v>
      </c>
      <c r="AJ39">
        <v>75</v>
      </c>
      <c r="AK39">
        <v>1554</v>
      </c>
      <c r="AL39">
        <v>71</v>
      </c>
      <c r="AM39">
        <v>1554</v>
      </c>
      <c r="AN39">
        <v>75</v>
      </c>
      <c r="AO39">
        <v>1554</v>
      </c>
      <c r="AP39">
        <v>54</v>
      </c>
    </row>
    <row r="40" spans="1:42" ht="14.25" x14ac:dyDescent="0.45">
      <c r="A40" t="s">
        <v>322</v>
      </c>
      <c r="B40" t="s">
        <v>322</v>
      </c>
      <c r="C40">
        <v>1117</v>
      </c>
      <c r="D40">
        <v>75</v>
      </c>
      <c r="E40">
        <v>1117</v>
      </c>
      <c r="F40">
        <v>84</v>
      </c>
      <c r="G40">
        <v>1117</v>
      </c>
      <c r="H40">
        <v>76</v>
      </c>
      <c r="I40">
        <v>1117</v>
      </c>
      <c r="J40">
        <v>82</v>
      </c>
      <c r="K40">
        <v>1117</v>
      </c>
      <c r="L40">
        <v>62</v>
      </c>
      <c r="M40">
        <v>154</v>
      </c>
      <c r="N40">
        <v>25</v>
      </c>
      <c r="O40">
        <v>154</v>
      </c>
      <c r="P40">
        <v>27</v>
      </c>
      <c r="Q40">
        <v>154</v>
      </c>
      <c r="R40">
        <v>31</v>
      </c>
      <c r="S40">
        <v>154</v>
      </c>
      <c r="T40">
        <v>28</v>
      </c>
      <c r="U40">
        <v>154</v>
      </c>
      <c r="V40">
        <v>12</v>
      </c>
      <c r="W40">
        <v>48</v>
      </c>
      <c r="X40">
        <v>10</v>
      </c>
      <c r="Y40">
        <v>48</v>
      </c>
      <c r="Z40">
        <v>13</v>
      </c>
      <c r="AA40">
        <v>48</v>
      </c>
      <c r="AB40">
        <v>10</v>
      </c>
      <c r="AC40">
        <v>48</v>
      </c>
      <c r="AD40">
        <v>17</v>
      </c>
      <c r="AE40">
        <v>48</v>
      </c>
      <c r="AF40" t="s">
        <v>543</v>
      </c>
      <c r="AG40">
        <v>1320</v>
      </c>
      <c r="AH40">
        <v>67</v>
      </c>
      <c r="AI40">
        <v>1320</v>
      </c>
      <c r="AJ40">
        <v>75</v>
      </c>
      <c r="AK40">
        <v>1320</v>
      </c>
      <c r="AL40">
        <v>69</v>
      </c>
      <c r="AM40">
        <v>1320</v>
      </c>
      <c r="AN40">
        <v>73</v>
      </c>
      <c r="AO40">
        <v>1320</v>
      </c>
      <c r="AP40">
        <v>54</v>
      </c>
    </row>
    <row r="41" spans="1:42" ht="14.25" x14ac:dyDescent="0.45">
      <c r="A41" t="s">
        <v>328</v>
      </c>
      <c r="B41" t="s">
        <v>328</v>
      </c>
      <c r="C41">
        <v>2068</v>
      </c>
      <c r="D41">
        <v>75</v>
      </c>
      <c r="E41">
        <v>2068</v>
      </c>
      <c r="F41">
        <v>70</v>
      </c>
      <c r="G41">
        <v>2068</v>
      </c>
      <c r="H41">
        <v>78</v>
      </c>
      <c r="I41">
        <v>2068</v>
      </c>
      <c r="J41">
        <v>83</v>
      </c>
      <c r="K41">
        <v>2068</v>
      </c>
      <c r="L41">
        <v>54</v>
      </c>
      <c r="M41">
        <v>371</v>
      </c>
      <c r="N41">
        <v>31</v>
      </c>
      <c r="O41">
        <v>370</v>
      </c>
      <c r="P41">
        <v>15</v>
      </c>
      <c r="Q41">
        <v>371</v>
      </c>
      <c r="R41">
        <v>36</v>
      </c>
      <c r="S41">
        <v>371</v>
      </c>
      <c r="T41">
        <v>29</v>
      </c>
      <c r="U41">
        <v>370</v>
      </c>
      <c r="V41">
        <v>8</v>
      </c>
      <c r="W41">
        <v>94</v>
      </c>
      <c r="X41">
        <v>17</v>
      </c>
      <c r="Y41">
        <v>94</v>
      </c>
      <c r="Z41">
        <v>9</v>
      </c>
      <c r="AA41">
        <v>94</v>
      </c>
      <c r="AB41">
        <v>16</v>
      </c>
      <c r="AC41">
        <v>94</v>
      </c>
      <c r="AD41">
        <v>16</v>
      </c>
      <c r="AE41">
        <v>94</v>
      </c>
      <c r="AF41">
        <v>4</v>
      </c>
      <c r="AG41">
        <v>2536</v>
      </c>
      <c r="AH41">
        <v>67</v>
      </c>
      <c r="AI41">
        <v>2535</v>
      </c>
      <c r="AJ41">
        <v>60</v>
      </c>
      <c r="AK41">
        <v>2536</v>
      </c>
      <c r="AL41">
        <v>70</v>
      </c>
      <c r="AM41">
        <v>2536</v>
      </c>
      <c r="AN41">
        <v>73</v>
      </c>
      <c r="AO41">
        <v>2535</v>
      </c>
      <c r="AP41">
        <v>46</v>
      </c>
    </row>
    <row r="42" spans="1:42" ht="14.25" x14ac:dyDescent="0.45">
      <c r="A42" t="s">
        <v>184</v>
      </c>
      <c r="B42" t="s">
        <v>184</v>
      </c>
      <c r="C42">
        <v>2017</v>
      </c>
      <c r="D42">
        <v>64</v>
      </c>
      <c r="E42">
        <v>2017</v>
      </c>
      <c r="F42">
        <v>82</v>
      </c>
      <c r="G42">
        <v>2017</v>
      </c>
      <c r="H42">
        <v>70</v>
      </c>
      <c r="I42">
        <v>2017</v>
      </c>
      <c r="J42">
        <v>75</v>
      </c>
      <c r="K42">
        <v>2017</v>
      </c>
      <c r="L42">
        <v>52</v>
      </c>
      <c r="M42">
        <v>390</v>
      </c>
      <c r="N42">
        <v>19</v>
      </c>
      <c r="O42">
        <v>390</v>
      </c>
      <c r="P42">
        <v>30</v>
      </c>
      <c r="Q42">
        <v>390</v>
      </c>
      <c r="R42">
        <v>27</v>
      </c>
      <c r="S42">
        <v>390</v>
      </c>
      <c r="T42">
        <v>24</v>
      </c>
      <c r="U42">
        <v>390</v>
      </c>
      <c r="V42">
        <v>9</v>
      </c>
      <c r="W42">
        <v>80</v>
      </c>
      <c r="X42">
        <v>8</v>
      </c>
      <c r="Y42">
        <v>80</v>
      </c>
      <c r="Z42">
        <v>10</v>
      </c>
      <c r="AA42">
        <v>80</v>
      </c>
      <c r="AB42">
        <v>10</v>
      </c>
      <c r="AC42">
        <v>80</v>
      </c>
      <c r="AD42">
        <v>11</v>
      </c>
      <c r="AE42">
        <v>80</v>
      </c>
      <c r="AF42">
        <v>4</v>
      </c>
      <c r="AG42">
        <v>2494</v>
      </c>
      <c r="AH42">
        <v>55</v>
      </c>
      <c r="AI42">
        <v>2494</v>
      </c>
      <c r="AJ42">
        <v>72</v>
      </c>
      <c r="AK42">
        <v>2494</v>
      </c>
      <c r="AL42">
        <v>61</v>
      </c>
      <c r="AM42">
        <v>2494</v>
      </c>
      <c r="AN42">
        <v>65</v>
      </c>
      <c r="AO42">
        <v>2494</v>
      </c>
      <c r="AP42">
        <v>43</v>
      </c>
    </row>
    <row r="43" spans="1:42" ht="14.25" x14ac:dyDescent="0.45">
      <c r="A43" t="s">
        <v>180</v>
      </c>
      <c r="B43" t="s">
        <v>180</v>
      </c>
      <c r="C43">
        <v>2405</v>
      </c>
      <c r="D43">
        <v>64</v>
      </c>
      <c r="E43">
        <v>2405</v>
      </c>
      <c r="F43">
        <v>80</v>
      </c>
      <c r="G43">
        <v>2405</v>
      </c>
      <c r="H43">
        <v>72</v>
      </c>
      <c r="I43">
        <v>2405</v>
      </c>
      <c r="J43">
        <v>81</v>
      </c>
      <c r="K43">
        <v>2405</v>
      </c>
      <c r="L43">
        <v>53</v>
      </c>
      <c r="M43">
        <v>448</v>
      </c>
      <c r="N43">
        <v>23</v>
      </c>
      <c r="O43">
        <v>448</v>
      </c>
      <c r="P43">
        <v>26</v>
      </c>
      <c r="Q43">
        <v>448</v>
      </c>
      <c r="R43">
        <v>29</v>
      </c>
      <c r="S43">
        <v>448</v>
      </c>
      <c r="T43">
        <v>30</v>
      </c>
      <c r="U43">
        <v>448</v>
      </c>
      <c r="V43">
        <v>11</v>
      </c>
      <c r="W43">
        <v>85</v>
      </c>
      <c r="X43">
        <v>13</v>
      </c>
      <c r="Y43">
        <v>85</v>
      </c>
      <c r="Z43">
        <v>12</v>
      </c>
      <c r="AA43">
        <v>85</v>
      </c>
      <c r="AB43">
        <v>12</v>
      </c>
      <c r="AC43">
        <v>85</v>
      </c>
      <c r="AD43">
        <v>14</v>
      </c>
      <c r="AE43">
        <v>85</v>
      </c>
      <c r="AF43">
        <v>8</v>
      </c>
      <c r="AG43">
        <v>2947</v>
      </c>
      <c r="AH43">
        <v>56</v>
      </c>
      <c r="AI43">
        <v>2947</v>
      </c>
      <c r="AJ43">
        <v>70</v>
      </c>
      <c r="AK43">
        <v>2947</v>
      </c>
      <c r="AL43">
        <v>64</v>
      </c>
      <c r="AM43">
        <v>2947</v>
      </c>
      <c r="AN43">
        <v>71</v>
      </c>
      <c r="AO43">
        <v>2947</v>
      </c>
      <c r="AP43">
        <v>45</v>
      </c>
    </row>
    <row r="44" spans="1:42" ht="14.25" x14ac:dyDescent="0.45">
      <c r="A44" t="s">
        <v>377</v>
      </c>
      <c r="B44" t="s">
        <v>377</v>
      </c>
      <c r="C44">
        <v>1621</v>
      </c>
      <c r="D44">
        <v>75</v>
      </c>
      <c r="E44">
        <v>1621</v>
      </c>
      <c r="F44">
        <v>88</v>
      </c>
      <c r="G44">
        <v>1621</v>
      </c>
      <c r="H44">
        <v>79</v>
      </c>
      <c r="I44">
        <v>1621</v>
      </c>
      <c r="J44">
        <v>82</v>
      </c>
      <c r="K44">
        <v>1621</v>
      </c>
      <c r="L44">
        <v>64</v>
      </c>
      <c r="M44">
        <v>209</v>
      </c>
      <c r="N44">
        <v>23</v>
      </c>
      <c r="O44">
        <v>209</v>
      </c>
      <c r="P44">
        <v>24</v>
      </c>
      <c r="Q44">
        <v>209</v>
      </c>
      <c r="R44">
        <v>25</v>
      </c>
      <c r="S44">
        <v>209</v>
      </c>
      <c r="T44">
        <v>24</v>
      </c>
      <c r="U44">
        <v>209</v>
      </c>
      <c r="V44">
        <v>9</v>
      </c>
      <c r="W44">
        <v>69</v>
      </c>
      <c r="X44">
        <v>12</v>
      </c>
      <c r="Y44">
        <v>69</v>
      </c>
      <c r="Z44">
        <v>13</v>
      </c>
      <c r="AA44">
        <v>69</v>
      </c>
      <c r="AB44">
        <v>14</v>
      </c>
      <c r="AC44">
        <v>69</v>
      </c>
      <c r="AD44">
        <v>12</v>
      </c>
      <c r="AE44">
        <v>69</v>
      </c>
      <c r="AF44">
        <v>4</v>
      </c>
      <c r="AG44">
        <v>1902</v>
      </c>
      <c r="AH44">
        <v>67</v>
      </c>
      <c r="AI44">
        <v>1902</v>
      </c>
      <c r="AJ44">
        <v>79</v>
      </c>
      <c r="AK44">
        <v>1902</v>
      </c>
      <c r="AL44">
        <v>71</v>
      </c>
      <c r="AM44">
        <v>1902</v>
      </c>
      <c r="AN44">
        <v>73</v>
      </c>
      <c r="AO44">
        <v>1902</v>
      </c>
      <c r="AP44">
        <v>56</v>
      </c>
    </row>
    <row r="45" spans="1:42" ht="14.25" x14ac:dyDescent="0.45">
      <c r="A45" t="s">
        <v>189</v>
      </c>
      <c r="B45" t="s">
        <v>189</v>
      </c>
      <c r="C45">
        <v>1771</v>
      </c>
      <c r="D45">
        <v>71</v>
      </c>
      <c r="E45">
        <v>1771</v>
      </c>
      <c r="F45">
        <v>85</v>
      </c>
      <c r="G45">
        <v>1771</v>
      </c>
      <c r="H45">
        <v>76</v>
      </c>
      <c r="I45">
        <v>1771</v>
      </c>
      <c r="J45">
        <v>82</v>
      </c>
      <c r="K45">
        <v>1771</v>
      </c>
      <c r="L45">
        <v>59</v>
      </c>
      <c r="M45">
        <v>303</v>
      </c>
      <c r="N45">
        <v>23</v>
      </c>
      <c r="O45">
        <v>303</v>
      </c>
      <c r="P45">
        <v>33</v>
      </c>
      <c r="Q45">
        <v>303</v>
      </c>
      <c r="R45">
        <v>29</v>
      </c>
      <c r="S45">
        <v>303</v>
      </c>
      <c r="T45">
        <v>25</v>
      </c>
      <c r="U45">
        <v>303</v>
      </c>
      <c r="V45">
        <v>13</v>
      </c>
      <c r="W45">
        <v>67</v>
      </c>
      <c r="X45">
        <v>18</v>
      </c>
      <c r="Y45">
        <v>67</v>
      </c>
      <c r="Z45">
        <v>16</v>
      </c>
      <c r="AA45">
        <v>67</v>
      </c>
      <c r="AB45">
        <v>27</v>
      </c>
      <c r="AC45">
        <v>67</v>
      </c>
      <c r="AD45">
        <v>19</v>
      </c>
      <c r="AE45">
        <v>67</v>
      </c>
      <c r="AF45">
        <v>13</v>
      </c>
      <c r="AG45">
        <v>2142</v>
      </c>
      <c r="AH45">
        <v>63</v>
      </c>
      <c r="AI45">
        <v>2142</v>
      </c>
      <c r="AJ45">
        <v>76</v>
      </c>
      <c r="AK45">
        <v>2142</v>
      </c>
      <c r="AL45">
        <v>68</v>
      </c>
      <c r="AM45">
        <v>2142</v>
      </c>
      <c r="AN45">
        <v>72</v>
      </c>
      <c r="AO45">
        <v>2142</v>
      </c>
      <c r="AP45">
        <v>51</v>
      </c>
    </row>
    <row r="46" spans="1:42" ht="14.25" x14ac:dyDescent="0.45">
      <c r="A46" t="s">
        <v>278</v>
      </c>
      <c r="B46" t="s">
        <v>278</v>
      </c>
      <c r="C46">
        <v>2364</v>
      </c>
      <c r="D46">
        <v>72</v>
      </c>
      <c r="E46">
        <v>2363</v>
      </c>
      <c r="F46">
        <v>85</v>
      </c>
      <c r="G46">
        <v>2364</v>
      </c>
      <c r="H46">
        <v>75</v>
      </c>
      <c r="I46">
        <v>2363</v>
      </c>
      <c r="J46">
        <v>78</v>
      </c>
      <c r="K46">
        <v>2363</v>
      </c>
      <c r="L46">
        <v>59</v>
      </c>
      <c r="M46">
        <v>609</v>
      </c>
      <c r="N46">
        <v>31</v>
      </c>
      <c r="O46">
        <v>609</v>
      </c>
      <c r="P46">
        <v>40</v>
      </c>
      <c r="Q46">
        <v>609</v>
      </c>
      <c r="R46">
        <v>35</v>
      </c>
      <c r="S46">
        <v>609</v>
      </c>
      <c r="T46">
        <v>31</v>
      </c>
      <c r="U46">
        <v>609</v>
      </c>
      <c r="V46">
        <v>16</v>
      </c>
      <c r="W46">
        <v>109</v>
      </c>
      <c r="X46">
        <v>10</v>
      </c>
      <c r="Y46">
        <v>109</v>
      </c>
      <c r="Z46">
        <v>17</v>
      </c>
      <c r="AA46">
        <v>109</v>
      </c>
      <c r="AB46">
        <v>10</v>
      </c>
      <c r="AC46">
        <v>109</v>
      </c>
      <c r="AD46">
        <v>12</v>
      </c>
      <c r="AE46">
        <v>109</v>
      </c>
      <c r="AF46">
        <v>3</v>
      </c>
      <c r="AG46">
        <v>3088</v>
      </c>
      <c r="AH46">
        <v>62</v>
      </c>
      <c r="AI46">
        <v>3087</v>
      </c>
      <c r="AJ46">
        <v>74</v>
      </c>
      <c r="AK46">
        <v>3088</v>
      </c>
      <c r="AL46">
        <v>65</v>
      </c>
      <c r="AM46">
        <v>3087</v>
      </c>
      <c r="AN46">
        <v>67</v>
      </c>
      <c r="AO46">
        <v>3087</v>
      </c>
      <c r="AP46">
        <v>49</v>
      </c>
    </row>
    <row r="47" spans="1:42" ht="14.25" x14ac:dyDescent="0.45">
      <c r="A47" t="s">
        <v>264</v>
      </c>
      <c r="B47" t="s">
        <v>264</v>
      </c>
      <c r="C47">
        <v>1053</v>
      </c>
      <c r="D47">
        <v>75</v>
      </c>
      <c r="E47">
        <v>1053</v>
      </c>
      <c r="F47">
        <v>86</v>
      </c>
      <c r="G47">
        <v>1053</v>
      </c>
      <c r="H47">
        <v>75</v>
      </c>
      <c r="I47">
        <v>1053</v>
      </c>
      <c r="J47">
        <v>74</v>
      </c>
      <c r="K47">
        <v>1053</v>
      </c>
      <c r="L47">
        <v>61</v>
      </c>
      <c r="M47">
        <v>211</v>
      </c>
      <c r="N47">
        <v>29</v>
      </c>
      <c r="O47">
        <v>211</v>
      </c>
      <c r="P47">
        <v>36</v>
      </c>
      <c r="Q47">
        <v>211</v>
      </c>
      <c r="R47">
        <v>31</v>
      </c>
      <c r="S47">
        <v>211</v>
      </c>
      <c r="T47">
        <v>24</v>
      </c>
      <c r="U47">
        <v>211</v>
      </c>
      <c r="V47">
        <v>15</v>
      </c>
      <c r="W47">
        <v>46</v>
      </c>
      <c r="X47">
        <v>15</v>
      </c>
      <c r="Y47">
        <v>46</v>
      </c>
      <c r="Z47">
        <v>13</v>
      </c>
      <c r="AA47">
        <v>46</v>
      </c>
      <c r="AB47">
        <v>20</v>
      </c>
      <c r="AC47">
        <v>46</v>
      </c>
      <c r="AD47">
        <v>17</v>
      </c>
      <c r="AE47">
        <v>46</v>
      </c>
      <c r="AF47">
        <v>11</v>
      </c>
      <c r="AG47">
        <v>1311</v>
      </c>
      <c r="AH47">
        <v>65</v>
      </c>
      <c r="AI47">
        <v>1311</v>
      </c>
      <c r="AJ47">
        <v>75</v>
      </c>
      <c r="AK47">
        <v>1311</v>
      </c>
      <c r="AL47">
        <v>66</v>
      </c>
      <c r="AM47">
        <v>1311</v>
      </c>
      <c r="AN47">
        <v>64</v>
      </c>
      <c r="AO47">
        <v>1311</v>
      </c>
      <c r="AP47">
        <v>52</v>
      </c>
    </row>
    <row r="48" spans="1:42" ht="14.25" x14ac:dyDescent="0.45">
      <c r="A48" t="s">
        <v>293</v>
      </c>
      <c r="B48" t="s">
        <v>293</v>
      </c>
      <c r="C48">
        <v>1394</v>
      </c>
      <c r="D48">
        <v>78</v>
      </c>
      <c r="E48">
        <v>1394</v>
      </c>
      <c r="F48">
        <v>80</v>
      </c>
      <c r="G48">
        <v>1394</v>
      </c>
      <c r="H48">
        <v>78</v>
      </c>
      <c r="I48">
        <v>1394</v>
      </c>
      <c r="J48">
        <v>80</v>
      </c>
      <c r="K48">
        <v>1394</v>
      </c>
      <c r="L48">
        <v>64</v>
      </c>
      <c r="M48">
        <v>230</v>
      </c>
      <c r="N48">
        <v>34</v>
      </c>
      <c r="O48">
        <v>230</v>
      </c>
      <c r="P48">
        <v>24</v>
      </c>
      <c r="Q48">
        <v>230</v>
      </c>
      <c r="R48">
        <v>34</v>
      </c>
      <c r="S48">
        <v>230</v>
      </c>
      <c r="T48">
        <v>32</v>
      </c>
      <c r="U48">
        <v>230</v>
      </c>
      <c r="V48">
        <v>16</v>
      </c>
      <c r="W48">
        <v>49</v>
      </c>
      <c r="X48">
        <v>22</v>
      </c>
      <c r="Y48">
        <v>49</v>
      </c>
      <c r="Z48">
        <v>14</v>
      </c>
      <c r="AA48">
        <v>49</v>
      </c>
      <c r="AB48">
        <v>10</v>
      </c>
      <c r="AC48">
        <v>49</v>
      </c>
      <c r="AD48">
        <v>20</v>
      </c>
      <c r="AE48">
        <v>49</v>
      </c>
      <c r="AF48">
        <v>6</v>
      </c>
      <c r="AG48">
        <v>1675</v>
      </c>
      <c r="AH48">
        <v>70</v>
      </c>
      <c r="AI48">
        <v>1675</v>
      </c>
      <c r="AJ48">
        <v>70</v>
      </c>
      <c r="AK48">
        <v>1675</v>
      </c>
      <c r="AL48">
        <v>70</v>
      </c>
      <c r="AM48">
        <v>1675</v>
      </c>
      <c r="AN48">
        <v>72</v>
      </c>
      <c r="AO48">
        <v>1675</v>
      </c>
      <c r="AP48">
        <v>56</v>
      </c>
    </row>
    <row r="49" spans="1:42" ht="14.25" x14ac:dyDescent="0.45">
      <c r="A49" t="s">
        <v>13</v>
      </c>
      <c r="B49" t="s">
        <v>13</v>
      </c>
      <c r="C49">
        <v>1210</v>
      </c>
      <c r="D49">
        <v>74</v>
      </c>
      <c r="E49">
        <v>1210</v>
      </c>
      <c r="F49">
        <v>87</v>
      </c>
      <c r="G49">
        <v>1209</v>
      </c>
      <c r="H49">
        <v>77</v>
      </c>
      <c r="I49">
        <v>1210</v>
      </c>
      <c r="J49">
        <v>84</v>
      </c>
      <c r="K49">
        <v>1209</v>
      </c>
      <c r="L49">
        <v>64</v>
      </c>
      <c r="M49">
        <v>210</v>
      </c>
      <c r="N49">
        <v>35</v>
      </c>
      <c r="O49">
        <v>210</v>
      </c>
      <c r="P49">
        <v>33</v>
      </c>
      <c r="Q49">
        <v>210</v>
      </c>
      <c r="R49">
        <v>33</v>
      </c>
      <c r="S49">
        <v>210</v>
      </c>
      <c r="T49">
        <v>30</v>
      </c>
      <c r="U49">
        <v>210</v>
      </c>
      <c r="V49">
        <v>18</v>
      </c>
      <c r="W49">
        <v>55</v>
      </c>
      <c r="X49">
        <v>24</v>
      </c>
      <c r="Y49">
        <v>55</v>
      </c>
      <c r="Z49">
        <v>22</v>
      </c>
      <c r="AA49">
        <v>55</v>
      </c>
      <c r="AB49">
        <v>22</v>
      </c>
      <c r="AC49">
        <v>55</v>
      </c>
      <c r="AD49">
        <v>22</v>
      </c>
      <c r="AE49">
        <v>55</v>
      </c>
      <c r="AF49">
        <v>16</v>
      </c>
      <c r="AG49">
        <v>1478</v>
      </c>
      <c r="AH49">
        <v>67</v>
      </c>
      <c r="AI49">
        <v>1478</v>
      </c>
      <c r="AJ49">
        <v>77</v>
      </c>
      <c r="AK49">
        <v>1477</v>
      </c>
      <c r="AL49">
        <v>68</v>
      </c>
      <c r="AM49">
        <v>1478</v>
      </c>
      <c r="AN49">
        <v>74</v>
      </c>
      <c r="AO49">
        <v>1477</v>
      </c>
      <c r="AP49">
        <v>56</v>
      </c>
    </row>
    <row r="50" spans="1:42" ht="14.25" x14ac:dyDescent="0.45">
      <c r="A50" t="s">
        <v>287</v>
      </c>
      <c r="B50" t="s">
        <v>287</v>
      </c>
      <c r="C50">
        <v>1616</v>
      </c>
      <c r="D50">
        <v>72</v>
      </c>
      <c r="E50">
        <v>1614</v>
      </c>
      <c r="F50">
        <v>88</v>
      </c>
      <c r="G50">
        <v>1616</v>
      </c>
      <c r="H50">
        <v>82</v>
      </c>
      <c r="I50">
        <v>1616</v>
      </c>
      <c r="J50">
        <v>86</v>
      </c>
      <c r="K50">
        <v>1614</v>
      </c>
      <c r="L50">
        <v>63</v>
      </c>
      <c r="M50">
        <v>287</v>
      </c>
      <c r="N50">
        <v>29</v>
      </c>
      <c r="O50">
        <v>285</v>
      </c>
      <c r="P50">
        <v>42</v>
      </c>
      <c r="Q50">
        <v>287</v>
      </c>
      <c r="R50">
        <v>34</v>
      </c>
      <c r="S50">
        <v>287</v>
      </c>
      <c r="T50">
        <v>36</v>
      </c>
      <c r="U50">
        <v>285</v>
      </c>
      <c r="V50">
        <v>16</v>
      </c>
      <c r="W50">
        <v>53</v>
      </c>
      <c r="X50">
        <v>21</v>
      </c>
      <c r="Y50">
        <v>53</v>
      </c>
      <c r="Z50">
        <v>23</v>
      </c>
      <c r="AA50">
        <v>53</v>
      </c>
      <c r="AB50">
        <v>19</v>
      </c>
      <c r="AC50">
        <v>53</v>
      </c>
      <c r="AD50">
        <v>23</v>
      </c>
      <c r="AE50">
        <v>53</v>
      </c>
      <c r="AF50">
        <v>13</v>
      </c>
      <c r="AG50">
        <v>1958</v>
      </c>
      <c r="AH50">
        <v>64</v>
      </c>
      <c r="AI50">
        <v>1954</v>
      </c>
      <c r="AJ50">
        <v>79</v>
      </c>
      <c r="AK50">
        <v>1958</v>
      </c>
      <c r="AL50">
        <v>73</v>
      </c>
      <c r="AM50">
        <v>1958</v>
      </c>
      <c r="AN50">
        <v>77</v>
      </c>
      <c r="AO50">
        <v>1954</v>
      </c>
      <c r="AP50">
        <v>55</v>
      </c>
    </row>
    <row r="51" spans="1:42" ht="14.25" x14ac:dyDescent="0.45">
      <c r="A51" t="s">
        <v>297</v>
      </c>
      <c r="B51" t="s">
        <v>297</v>
      </c>
      <c r="C51">
        <v>1079</v>
      </c>
      <c r="D51">
        <v>81</v>
      </c>
      <c r="E51">
        <v>1079</v>
      </c>
      <c r="F51">
        <v>86</v>
      </c>
      <c r="G51">
        <v>1079</v>
      </c>
      <c r="H51">
        <v>82</v>
      </c>
      <c r="I51">
        <v>1079</v>
      </c>
      <c r="J51">
        <v>85</v>
      </c>
      <c r="K51">
        <v>1079</v>
      </c>
      <c r="L51">
        <v>70</v>
      </c>
      <c r="M51">
        <v>198</v>
      </c>
      <c r="N51">
        <v>40</v>
      </c>
      <c r="O51">
        <v>198</v>
      </c>
      <c r="P51">
        <v>33</v>
      </c>
      <c r="Q51">
        <v>198</v>
      </c>
      <c r="R51">
        <v>38</v>
      </c>
      <c r="S51">
        <v>198</v>
      </c>
      <c r="T51">
        <v>30</v>
      </c>
      <c r="U51">
        <v>198</v>
      </c>
      <c r="V51">
        <v>15</v>
      </c>
      <c r="W51">
        <v>59</v>
      </c>
      <c r="X51">
        <v>14</v>
      </c>
      <c r="Y51">
        <v>59</v>
      </c>
      <c r="Z51">
        <v>10</v>
      </c>
      <c r="AA51">
        <v>59</v>
      </c>
      <c r="AB51">
        <v>14</v>
      </c>
      <c r="AC51">
        <v>59</v>
      </c>
      <c r="AD51">
        <v>17</v>
      </c>
      <c r="AE51">
        <v>59</v>
      </c>
      <c r="AF51">
        <v>5</v>
      </c>
      <c r="AG51">
        <v>1340</v>
      </c>
      <c r="AH51">
        <v>72</v>
      </c>
      <c r="AI51">
        <v>1340</v>
      </c>
      <c r="AJ51">
        <v>75</v>
      </c>
      <c r="AK51">
        <v>1340</v>
      </c>
      <c r="AL51">
        <v>73</v>
      </c>
      <c r="AM51">
        <v>1340</v>
      </c>
      <c r="AN51">
        <v>74</v>
      </c>
      <c r="AO51">
        <v>1340</v>
      </c>
      <c r="AP51">
        <v>59</v>
      </c>
    </row>
    <row r="52" spans="1:42" ht="14.25" x14ac:dyDescent="0.45">
      <c r="A52" t="s">
        <v>299</v>
      </c>
      <c r="B52" t="s">
        <v>299</v>
      </c>
      <c r="C52">
        <v>1639</v>
      </c>
      <c r="D52">
        <v>82</v>
      </c>
      <c r="E52">
        <v>1639</v>
      </c>
      <c r="F52">
        <v>84</v>
      </c>
      <c r="G52">
        <v>1639</v>
      </c>
      <c r="H52">
        <v>84</v>
      </c>
      <c r="I52">
        <v>1639</v>
      </c>
      <c r="J52">
        <v>90</v>
      </c>
      <c r="K52">
        <v>1639</v>
      </c>
      <c r="L52">
        <v>68</v>
      </c>
      <c r="M52">
        <v>172</v>
      </c>
      <c r="N52">
        <v>31</v>
      </c>
      <c r="O52">
        <v>172</v>
      </c>
      <c r="P52">
        <v>18</v>
      </c>
      <c r="Q52">
        <v>172</v>
      </c>
      <c r="R52">
        <v>34</v>
      </c>
      <c r="S52">
        <v>172</v>
      </c>
      <c r="T52">
        <v>33</v>
      </c>
      <c r="U52">
        <v>172</v>
      </c>
      <c r="V52">
        <v>12</v>
      </c>
      <c r="W52">
        <v>54</v>
      </c>
      <c r="X52">
        <v>11</v>
      </c>
      <c r="Y52">
        <v>54</v>
      </c>
      <c r="Z52">
        <v>9</v>
      </c>
      <c r="AA52">
        <v>54</v>
      </c>
      <c r="AB52">
        <v>24</v>
      </c>
      <c r="AC52">
        <v>54</v>
      </c>
      <c r="AD52">
        <v>11</v>
      </c>
      <c r="AE52">
        <v>54</v>
      </c>
      <c r="AF52" t="s">
        <v>543</v>
      </c>
      <c r="AG52">
        <v>1868</v>
      </c>
      <c r="AH52">
        <v>76</v>
      </c>
      <c r="AI52">
        <v>1868</v>
      </c>
      <c r="AJ52">
        <v>75</v>
      </c>
      <c r="AK52">
        <v>1868</v>
      </c>
      <c r="AL52">
        <v>77</v>
      </c>
      <c r="AM52">
        <v>1868</v>
      </c>
      <c r="AN52">
        <v>82</v>
      </c>
      <c r="AO52">
        <v>1868</v>
      </c>
      <c r="AP52">
        <v>61</v>
      </c>
    </row>
    <row r="53" spans="1:42" ht="14.25" x14ac:dyDescent="0.45">
      <c r="A53" t="s">
        <v>280</v>
      </c>
      <c r="B53" t="s">
        <v>280</v>
      </c>
      <c r="C53">
        <v>2675</v>
      </c>
      <c r="D53">
        <v>76</v>
      </c>
      <c r="E53">
        <v>2674</v>
      </c>
      <c r="F53">
        <v>86</v>
      </c>
      <c r="G53">
        <v>2675</v>
      </c>
      <c r="H53">
        <v>79</v>
      </c>
      <c r="I53">
        <v>2675</v>
      </c>
      <c r="J53">
        <v>84</v>
      </c>
      <c r="K53">
        <v>2674</v>
      </c>
      <c r="L53">
        <v>64</v>
      </c>
      <c r="M53">
        <v>440</v>
      </c>
      <c r="N53">
        <v>41</v>
      </c>
      <c r="O53">
        <v>440</v>
      </c>
      <c r="P53">
        <v>35</v>
      </c>
      <c r="Q53">
        <v>440</v>
      </c>
      <c r="R53">
        <v>42</v>
      </c>
      <c r="S53">
        <v>440</v>
      </c>
      <c r="T53">
        <v>33</v>
      </c>
      <c r="U53">
        <v>440</v>
      </c>
      <c r="V53">
        <v>19</v>
      </c>
      <c r="W53">
        <v>105</v>
      </c>
      <c r="X53">
        <v>21</v>
      </c>
      <c r="Y53">
        <v>105</v>
      </c>
      <c r="Z53">
        <v>16</v>
      </c>
      <c r="AA53">
        <v>105</v>
      </c>
      <c r="AB53">
        <v>17</v>
      </c>
      <c r="AC53">
        <v>105</v>
      </c>
      <c r="AD53">
        <v>18</v>
      </c>
      <c r="AE53">
        <v>105</v>
      </c>
      <c r="AF53">
        <v>10</v>
      </c>
      <c r="AG53">
        <v>3228</v>
      </c>
      <c r="AH53">
        <v>69</v>
      </c>
      <c r="AI53">
        <v>3227</v>
      </c>
      <c r="AJ53">
        <v>76</v>
      </c>
      <c r="AK53">
        <v>3228</v>
      </c>
      <c r="AL53">
        <v>72</v>
      </c>
      <c r="AM53">
        <v>3228</v>
      </c>
      <c r="AN53">
        <v>75</v>
      </c>
      <c r="AO53">
        <v>3227</v>
      </c>
      <c r="AP53">
        <v>56</v>
      </c>
    </row>
    <row r="54" spans="1:42" ht="14.25" x14ac:dyDescent="0.45">
      <c r="A54" t="s">
        <v>266</v>
      </c>
      <c r="B54" t="s">
        <v>266</v>
      </c>
      <c r="C54">
        <v>1888</v>
      </c>
      <c r="D54">
        <v>84</v>
      </c>
      <c r="E54">
        <v>1888</v>
      </c>
      <c r="F54">
        <v>88</v>
      </c>
      <c r="G54">
        <v>1888</v>
      </c>
      <c r="H54">
        <v>81</v>
      </c>
      <c r="I54">
        <v>1888</v>
      </c>
      <c r="J54">
        <v>87</v>
      </c>
      <c r="K54">
        <v>1888</v>
      </c>
      <c r="L54">
        <v>70</v>
      </c>
      <c r="M54">
        <v>428</v>
      </c>
      <c r="N54">
        <v>43</v>
      </c>
      <c r="O54">
        <v>428</v>
      </c>
      <c r="P54">
        <v>36</v>
      </c>
      <c r="Q54">
        <v>428</v>
      </c>
      <c r="R54">
        <v>36</v>
      </c>
      <c r="S54">
        <v>428</v>
      </c>
      <c r="T54">
        <v>34</v>
      </c>
      <c r="U54">
        <v>428</v>
      </c>
      <c r="V54">
        <v>18</v>
      </c>
      <c r="W54">
        <v>77</v>
      </c>
      <c r="X54">
        <v>14</v>
      </c>
      <c r="Y54">
        <v>77</v>
      </c>
      <c r="Z54">
        <v>16</v>
      </c>
      <c r="AA54">
        <v>77</v>
      </c>
      <c r="AB54">
        <v>12</v>
      </c>
      <c r="AC54">
        <v>77</v>
      </c>
      <c r="AD54">
        <v>9</v>
      </c>
      <c r="AE54">
        <v>77</v>
      </c>
      <c r="AF54">
        <v>5</v>
      </c>
      <c r="AG54">
        <v>2396</v>
      </c>
      <c r="AH54">
        <v>75</v>
      </c>
      <c r="AI54">
        <v>2396</v>
      </c>
      <c r="AJ54">
        <v>76</v>
      </c>
      <c r="AK54">
        <v>2396</v>
      </c>
      <c r="AL54">
        <v>70</v>
      </c>
      <c r="AM54">
        <v>2396</v>
      </c>
      <c r="AN54">
        <v>75</v>
      </c>
      <c r="AO54">
        <v>2396</v>
      </c>
      <c r="AP54">
        <v>58</v>
      </c>
    </row>
    <row r="55" spans="1:42" ht="14.25" x14ac:dyDescent="0.45">
      <c r="A55" t="s">
        <v>284</v>
      </c>
      <c r="B55" t="s">
        <v>284</v>
      </c>
      <c r="C55">
        <v>1708</v>
      </c>
      <c r="D55">
        <v>70</v>
      </c>
      <c r="E55">
        <v>1708</v>
      </c>
      <c r="F55">
        <v>82</v>
      </c>
      <c r="G55">
        <v>1708</v>
      </c>
      <c r="H55">
        <v>72</v>
      </c>
      <c r="I55">
        <v>1708</v>
      </c>
      <c r="J55">
        <v>79</v>
      </c>
      <c r="K55">
        <v>1708</v>
      </c>
      <c r="L55">
        <v>55</v>
      </c>
      <c r="M55">
        <v>223</v>
      </c>
      <c r="N55">
        <v>22</v>
      </c>
      <c r="O55">
        <v>223</v>
      </c>
      <c r="P55">
        <v>23</v>
      </c>
      <c r="Q55">
        <v>223</v>
      </c>
      <c r="R55">
        <v>26</v>
      </c>
      <c r="S55">
        <v>223</v>
      </c>
      <c r="T55">
        <v>21</v>
      </c>
      <c r="U55">
        <v>223</v>
      </c>
      <c r="V55">
        <v>8</v>
      </c>
      <c r="W55">
        <v>72</v>
      </c>
      <c r="X55">
        <v>6</v>
      </c>
      <c r="Y55">
        <v>72</v>
      </c>
      <c r="Z55">
        <v>7</v>
      </c>
      <c r="AA55">
        <v>72</v>
      </c>
      <c r="AB55">
        <v>6</v>
      </c>
      <c r="AC55">
        <v>72</v>
      </c>
      <c r="AD55">
        <v>4</v>
      </c>
      <c r="AE55">
        <v>72</v>
      </c>
      <c r="AF55" t="s">
        <v>543</v>
      </c>
      <c r="AG55">
        <v>2007</v>
      </c>
      <c r="AH55">
        <v>62</v>
      </c>
      <c r="AI55">
        <v>2007</v>
      </c>
      <c r="AJ55">
        <v>73</v>
      </c>
      <c r="AK55">
        <v>2007</v>
      </c>
      <c r="AL55">
        <v>64</v>
      </c>
      <c r="AM55">
        <v>2007</v>
      </c>
      <c r="AN55">
        <v>70</v>
      </c>
      <c r="AO55">
        <v>2007</v>
      </c>
      <c r="AP55">
        <v>48</v>
      </c>
    </row>
    <row r="56" spans="1:42" ht="14.25" x14ac:dyDescent="0.45">
      <c r="A56" t="s">
        <v>289</v>
      </c>
      <c r="B56" t="s">
        <v>289</v>
      </c>
      <c r="C56">
        <v>1814</v>
      </c>
      <c r="D56">
        <v>75</v>
      </c>
      <c r="E56">
        <v>1812</v>
      </c>
      <c r="F56">
        <v>88</v>
      </c>
      <c r="G56">
        <v>1814</v>
      </c>
      <c r="H56">
        <v>80</v>
      </c>
      <c r="I56">
        <v>1814</v>
      </c>
      <c r="J56">
        <v>83</v>
      </c>
      <c r="K56">
        <v>1812</v>
      </c>
      <c r="L56">
        <v>64</v>
      </c>
      <c r="M56">
        <v>420</v>
      </c>
      <c r="N56">
        <v>35</v>
      </c>
      <c r="O56">
        <v>418</v>
      </c>
      <c r="P56">
        <v>37</v>
      </c>
      <c r="Q56">
        <v>420</v>
      </c>
      <c r="R56">
        <v>42</v>
      </c>
      <c r="S56">
        <v>420</v>
      </c>
      <c r="T56">
        <v>34</v>
      </c>
      <c r="U56">
        <v>418</v>
      </c>
      <c r="V56">
        <v>19</v>
      </c>
      <c r="W56">
        <v>66</v>
      </c>
      <c r="X56">
        <v>17</v>
      </c>
      <c r="Y56">
        <v>66</v>
      </c>
      <c r="Z56">
        <v>9</v>
      </c>
      <c r="AA56">
        <v>66</v>
      </c>
      <c r="AB56">
        <v>18</v>
      </c>
      <c r="AC56">
        <v>66</v>
      </c>
      <c r="AD56">
        <v>14</v>
      </c>
      <c r="AE56">
        <v>66</v>
      </c>
      <c r="AF56">
        <v>6</v>
      </c>
      <c r="AG56">
        <v>2304</v>
      </c>
      <c r="AH56">
        <v>66</v>
      </c>
      <c r="AI56">
        <v>2300</v>
      </c>
      <c r="AJ56">
        <v>77</v>
      </c>
      <c r="AK56">
        <v>2304</v>
      </c>
      <c r="AL56">
        <v>71</v>
      </c>
      <c r="AM56">
        <v>2304</v>
      </c>
      <c r="AN56">
        <v>72</v>
      </c>
      <c r="AO56">
        <v>2300</v>
      </c>
      <c r="AP56">
        <v>54</v>
      </c>
    </row>
    <row r="57" spans="1:42" ht="14.25" x14ac:dyDescent="0.45">
      <c r="A57" t="s">
        <v>274</v>
      </c>
      <c r="B57" t="s">
        <v>274</v>
      </c>
      <c r="C57">
        <v>1086</v>
      </c>
      <c r="D57">
        <v>73</v>
      </c>
      <c r="E57">
        <v>1086</v>
      </c>
      <c r="F57">
        <v>84</v>
      </c>
      <c r="G57">
        <v>1086</v>
      </c>
      <c r="H57">
        <v>71</v>
      </c>
      <c r="I57">
        <v>1086</v>
      </c>
      <c r="J57">
        <v>74</v>
      </c>
      <c r="K57">
        <v>1086</v>
      </c>
      <c r="L57">
        <v>57</v>
      </c>
      <c r="M57">
        <v>196</v>
      </c>
      <c r="N57">
        <v>28</v>
      </c>
      <c r="O57">
        <v>196</v>
      </c>
      <c r="P57">
        <v>29</v>
      </c>
      <c r="Q57">
        <v>196</v>
      </c>
      <c r="R57">
        <v>28</v>
      </c>
      <c r="S57">
        <v>196</v>
      </c>
      <c r="T57">
        <v>21</v>
      </c>
      <c r="U57">
        <v>196</v>
      </c>
      <c r="V57">
        <v>14</v>
      </c>
      <c r="W57">
        <v>44</v>
      </c>
      <c r="X57">
        <v>11</v>
      </c>
      <c r="Y57">
        <v>44</v>
      </c>
      <c r="Z57">
        <v>14</v>
      </c>
      <c r="AA57">
        <v>44</v>
      </c>
      <c r="AB57">
        <v>11</v>
      </c>
      <c r="AC57">
        <v>44</v>
      </c>
      <c r="AD57">
        <v>18</v>
      </c>
      <c r="AE57">
        <v>44</v>
      </c>
      <c r="AF57" t="s">
        <v>543</v>
      </c>
      <c r="AG57">
        <v>1327</v>
      </c>
      <c r="AH57">
        <v>64</v>
      </c>
      <c r="AI57">
        <v>1327</v>
      </c>
      <c r="AJ57">
        <v>74</v>
      </c>
      <c r="AK57">
        <v>1327</v>
      </c>
      <c r="AL57">
        <v>63</v>
      </c>
      <c r="AM57">
        <v>1327</v>
      </c>
      <c r="AN57">
        <v>64</v>
      </c>
      <c r="AO57">
        <v>1327</v>
      </c>
      <c r="AP57">
        <v>49</v>
      </c>
    </row>
    <row r="58" spans="1:42" ht="14.25" x14ac:dyDescent="0.45">
      <c r="A58" t="s">
        <v>22</v>
      </c>
      <c r="B58" t="s">
        <v>22</v>
      </c>
      <c r="C58">
        <v>4409</v>
      </c>
      <c r="D58">
        <v>78</v>
      </c>
      <c r="E58">
        <v>4409</v>
      </c>
      <c r="F58">
        <v>89</v>
      </c>
      <c r="G58">
        <v>4409</v>
      </c>
      <c r="H58">
        <v>83</v>
      </c>
      <c r="I58">
        <v>4409</v>
      </c>
      <c r="J58">
        <v>86</v>
      </c>
      <c r="K58">
        <v>4409</v>
      </c>
      <c r="L58">
        <v>69</v>
      </c>
      <c r="M58">
        <v>778</v>
      </c>
      <c r="N58">
        <v>38</v>
      </c>
      <c r="O58">
        <v>778</v>
      </c>
      <c r="P58">
        <v>35</v>
      </c>
      <c r="Q58">
        <v>778</v>
      </c>
      <c r="R58">
        <v>40</v>
      </c>
      <c r="S58">
        <v>778</v>
      </c>
      <c r="T58">
        <v>35</v>
      </c>
      <c r="U58">
        <v>778</v>
      </c>
      <c r="V58">
        <v>19</v>
      </c>
      <c r="W58">
        <v>174</v>
      </c>
      <c r="X58">
        <v>12</v>
      </c>
      <c r="Y58">
        <v>174</v>
      </c>
      <c r="Z58">
        <v>7</v>
      </c>
      <c r="AA58">
        <v>174</v>
      </c>
      <c r="AB58">
        <v>18</v>
      </c>
      <c r="AC58">
        <v>174</v>
      </c>
      <c r="AD58">
        <v>16</v>
      </c>
      <c r="AE58">
        <v>174</v>
      </c>
      <c r="AF58">
        <v>6</v>
      </c>
      <c r="AG58">
        <v>5370</v>
      </c>
      <c r="AH58">
        <v>70</v>
      </c>
      <c r="AI58">
        <v>5370</v>
      </c>
      <c r="AJ58">
        <v>78</v>
      </c>
      <c r="AK58">
        <v>5370</v>
      </c>
      <c r="AL58">
        <v>75</v>
      </c>
      <c r="AM58">
        <v>5370</v>
      </c>
      <c r="AN58">
        <v>76</v>
      </c>
      <c r="AO58">
        <v>5370</v>
      </c>
      <c r="AP58">
        <v>59</v>
      </c>
    </row>
    <row r="59" spans="1:42" ht="14.25" x14ac:dyDescent="0.45">
      <c r="A59" t="s">
        <v>34</v>
      </c>
      <c r="B59" t="s">
        <v>34</v>
      </c>
      <c r="C59">
        <v>2729</v>
      </c>
      <c r="D59">
        <v>75</v>
      </c>
      <c r="E59">
        <v>2728</v>
      </c>
      <c r="F59">
        <v>90</v>
      </c>
      <c r="G59">
        <v>2729</v>
      </c>
      <c r="H59">
        <v>76</v>
      </c>
      <c r="I59">
        <v>2729</v>
      </c>
      <c r="J59">
        <v>79</v>
      </c>
      <c r="K59">
        <v>2728</v>
      </c>
      <c r="L59">
        <v>64</v>
      </c>
      <c r="M59">
        <v>482</v>
      </c>
      <c r="N59">
        <v>33</v>
      </c>
      <c r="O59">
        <v>482</v>
      </c>
      <c r="P59">
        <v>37</v>
      </c>
      <c r="Q59">
        <v>482</v>
      </c>
      <c r="R59">
        <v>38</v>
      </c>
      <c r="S59">
        <v>482</v>
      </c>
      <c r="T59">
        <v>33</v>
      </c>
      <c r="U59">
        <v>482</v>
      </c>
      <c r="V59">
        <v>17</v>
      </c>
      <c r="W59">
        <v>110</v>
      </c>
      <c r="X59">
        <v>22</v>
      </c>
      <c r="Y59">
        <v>110</v>
      </c>
      <c r="Z59">
        <v>21</v>
      </c>
      <c r="AA59">
        <v>110</v>
      </c>
      <c r="AB59">
        <v>18</v>
      </c>
      <c r="AC59">
        <v>110</v>
      </c>
      <c r="AD59">
        <v>25</v>
      </c>
      <c r="AE59">
        <v>110</v>
      </c>
      <c r="AF59">
        <v>13</v>
      </c>
      <c r="AG59">
        <v>3323</v>
      </c>
      <c r="AH59">
        <v>67</v>
      </c>
      <c r="AI59">
        <v>3322</v>
      </c>
      <c r="AJ59">
        <v>80</v>
      </c>
      <c r="AK59">
        <v>3323</v>
      </c>
      <c r="AL59">
        <v>69</v>
      </c>
      <c r="AM59">
        <v>3323</v>
      </c>
      <c r="AN59">
        <v>70</v>
      </c>
      <c r="AO59">
        <v>3322</v>
      </c>
      <c r="AP59">
        <v>56</v>
      </c>
    </row>
    <row r="60" spans="1:42" ht="14.25" x14ac:dyDescent="0.45">
      <c r="A60" t="s">
        <v>54</v>
      </c>
      <c r="B60" t="s">
        <v>54</v>
      </c>
      <c r="C60">
        <v>3348</v>
      </c>
      <c r="D60">
        <v>77</v>
      </c>
      <c r="E60">
        <v>3348</v>
      </c>
      <c r="F60">
        <v>70</v>
      </c>
      <c r="G60">
        <v>3348</v>
      </c>
      <c r="H60">
        <v>79</v>
      </c>
      <c r="I60">
        <v>3348</v>
      </c>
      <c r="J60">
        <v>83</v>
      </c>
      <c r="K60">
        <v>3348</v>
      </c>
      <c r="L60">
        <v>59</v>
      </c>
      <c r="M60">
        <v>377</v>
      </c>
      <c r="N60">
        <v>35</v>
      </c>
      <c r="O60">
        <v>377</v>
      </c>
      <c r="P60">
        <v>14</v>
      </c>
      <c r="Q60">
        <v>377</v>
      </c>
      <c r="R60">
        <v>35</v>
      </c>
      <c r="S60">
        <v>377</v>
      </c>
      <c r="T60">
        <v>31</v>
      </c>
      <c r="U60">
        <v>377</v>
      </c>
      <c r="V60">
        <v>8</v>
      </c>
      <c r="W60">
        <v>125</v>
      </c>
      <c r="X60">
        <v>21</v>
      </c>
      <c r="Y60">
        <v>125</v>
      </c>
      <c r="Z60">
        <v>12</v>
      </c>
      <c r="AA60">
        <v>125</v>
      </c>
      <c r="AB60">
        <v>17</v>
      </c>
      <c r="AC60">
        <v>125</v>
      </c>
      <c r="AD60">
        <v>19</v>
      </c>
      <c r="AE60">
        <v>125</v>
      </c>
      <c r="AF60">
        <v>9</v>
      </c>
      <c r="AG60">
        <v>3860</v>
      </c>
      <c r="AH60">
        <v>71</v>
      </c>
      <c r="AI60">
        <v>3860</v>
      </c>
      <c r="AJ60">
        <v>63</v>
      </c>
      <c r="AK60">
        <v>3860</v>
      </c>
      <c r="AL60">
        <v>72</v>
      </c>
      <c r="AM60">
        <v>3860</v>
      </c>
      <c r="AN60">
        <v>76</v>
      </c>
      <c r="AO60">
        <v>3860</v>
      </c>
      <c r="AP60">
        <v>52</v>
      </c>
    </row>
    <row r="61" spans="1:42" ht="14.25" x14ac:dyDescent="0.45">
      <c r="A61" t="s">
        <v>56</v>
      </c>
      <c r="B61" t="s">
        <v>56</v>
      </c>
      <c r="C61">
        <v>2993</v>
      </c>
      <c r="D61">
        <v>77</v>
      </c>
      <c r="E61">
        <v>2993</v>
      </c>
      <c r="F61">
        <v>80</v>
      </c>
      <c r="G61">
        <v>2993</v>
      </c>
      <c r="H61">
        <v>78</v>
      </c>
      <c r="I61">
        <v>2993</v>
      </c>
      <c r="J61">
        <v>83</v>
      </c>
      <c r="K61">
        <v>2993</v>
      </c>
      <c r="L61">
        <v>62</v>
      </c>
      <c r="M61">
        <v>497</v>
      </c>
      <c r="N61">
        <v>33</v>
      </c>
      <c r="O61">
        <v>497</v>
      </c>
      <c r="P61">
        <v>24</v>
      </c>
      <c r="Q61">
        <v>497</v>
      </c>
      <c r="R61">
        <v>33</v>
      </c>
      <c r="S61">
        <v>496</v>
      </c>
      <c r="T61">
        <v>30</v>
      </c>
      <c r="U61">
        <v>497</v>
      </c>
      <c r="V61">
        <v>13</v>
      </c>
      <c r="W61">
        <v>143</v>
      </c>
      <c r="X61">
        <v>13</v>
      </c>
      <c r="Y61">
        <v>143</v>
      </c>
      <c r="Z61">
        <v>9</v>
      </c>
      <c r="AA61">
        <v>143</v>
      </c>
      <c r="AB61">
        <v>12</v>
      </c>
      <c r="AC61">
        <v>143</v>
      </c>
      <c r="AD61">
        <v>13</v>
      </c>
      <c r="AE61">
        <v>143</v>
      </c>
      <c r="AF61">
        <v>6</v>
      </c>
      <c r="AG61">
        <v>3633</v>
      </c>
      <c r="AH61">
        <v>69</v>
      </c>
      <c r="AI61">
        <v>3633</v>
      </c>
      <c r="AJ61">
        <v>69</v>
      </c>
      <c r="AK61">
        <v>3633</v>
      </c>
      <c r="AL61">
        <v>69</v>
      </c>
      <c r="AM61">
        <v>3632</v>
      </c>
      <c r="AN61">
        <v>73</v>
      </c>
      <c r="AO61">
        <v>3633</v>
      </c>
      <c r="AP61">
        <v>53</v>
      </c>
    </row>
    <row r="62" spans="1:42" ht="14.25" x14ac:dyDescent="0.45">
      <c r="A62" t="s">
        <v>152</v>
      </c>
      <c r="B62" t="s">
        <v>152</v>
      </c>
      <c r="C62">
        <v>2360</v>
      </c>
      <c r="D62">
        <v>76</v>
      </c>
      <c r="E62">
        <v>2360</v>
      </c>
      <c r="F62">
        <v>79</v>
      </c>
      <c r="G62">
        <v>2360</v>
      </c>
      <c r="H62">
        <v>78</v>
      </c>
      <c r="I62">
        <v>2360</v>
      </c>
      <c r="J62">
        <v>80</v>
      </c>
      <c r="K62">
        <v>2360</v>
      </c>
      <c r="L62">
        <v>60</v>
      </c>
      <c r="M62">
        <v>447</v>
      </c>
      <c r="N62">
        <v>37</v>
      </c>
      <c r="O62">
        <v>446</v>
      </c>
      <c r="P62">
        <v>24</v>
      </c>
      <c r="Q62">
        <v>447</v>
      </c>
      <c r="R62">
        <v>40</v>
      </c>
      <c r="S62">
        <v>447</v>
      </c>
      <c r="T62">
        <v>28</v>
      </c>
      <c r="U62">
        <v>446</v>
      </c>
      <c r="V62">
        <v>14</v>
      </c>
      <c r="W62">
        <v>121</v>
      </c>
      <c r="X62">
        <v>21</v>
      </c>
      <c r="Y62">
        <v>121</v>
      </c>
      <c r="Z62">
        <v>13</v>
      </c>
      <c r="AA62">
        <v>121</v>
      </c>
      <c r="AB62">
        <v>19</v>
      </c>
      <c r="AC62">
        <v>121</v>
      </c>
      <c r="AD62">
        <v>17</v>
      </c>
      <c r="AE62">
        <v>121</v>
      </c>
      <c r="AF62">
        <v>11</v>
      </c>
      <c r="AG62">
        <v>2931</v>
      </c>
      <c r="AH62">
        <v>68</v>
      </c>
      <c r="AI62">
        <v>2930</v>
      </c>
      <c r="AJ62">
        <v>68</v>
      </c>
      <c r="AK62">
        <v>2931</v>
      </c>
      <c r="AL62">
        <v>69</v>
      </c>
      <c r="AM62">
        <v>2931</v>
      </c>
      <c r="AN62">
        <v>69</v>
      </c>
      <c r="AO62">
        <v>2930</v>
      </c>
      <c r="AP62">
        <v>51</v>
      </c>
    </row>
    <row r="63" spans="1:42" ht="14.25" x14ac:dyDescent="0.45">
      <c r="A63" t="s">
        <v>309</v>
      </c>
      <c r="B63" t="s">
        <v>309</v>
      </c>
      <c r="C63">
        <v>4572</v>
      </c>
      <c r="D63">
        <v>75</v>
      </c>
      <c r="E63">
        <v>4572</v>
      </c>
      <c r="F63">
        <v>83</v>
      </c>
      <c r="G63">
        <v>4572</v>
      </c>
      <c r="H63">
        <v>73</v>
      </c>
      <c r="I63">
        <v>4572</v>
      </c>
      <c r="J63">
        <v>78</v>
      </c>
      <c r="K63">
        <v>4572</v>
      </c>
      <c r="L63">
        <v>59</v>
      </c>
      <c r="M63">
        <v>771</v>
      </c>
      <c r="N63">
        <v>32</v>
      </c>
      <c r="O63">
        <v>771</v>
      </c>
      <c r="P63">
        <v>26</v>
      </c>
      <c r="Q63">
        <v>771</v>
      </c>
      <c r="R63">
        <v>32</v>
      </c>
      <c r="S63">
        <v>771</v>
      </c>
      <c r="T63">
        <v>24</v>
      </c>
      <c r="U63">
        <v>771</v>
      </c>
      <c r="V63">
        <v>15</v>
      </c>
      <c r="W63">
        <v>181</v>
      </c>
      <c r="X63">
        <v>13</v>
      </c>
      <c r="Y63">
        <v>181</v>
      </c>
      <c r="Z63">
        <v>18</v>
      </c>
      <c r="AA63">
        <v>181</v>
      </c>
      <c r="AB63">
        <v>11</v>
      </c>
      <c r="AC63">
        <v>181</v>
      </c>
      <c r="AD63">
        <v>18</v>
      </c>
      <c r="AE63">
        <v>181</v>
      </c>
      <c r="AF63">
        <v>7</v>
      </c>
      <c r="AG63">
        <v>5531</v>
      </c>
      <c r="AH63">
        <v>66</v>
      </c>
      <c r="AI63">
        <v>5531</v>
      </c>
      <c r="AJ63">
        <v>73</v>
      </c>
      <c r="AK63">
        <v>5531</v>
      </c>
      <c r="AL63">
        <v>65</v>
      </c>
      <c r="AM63">
        <v>5531</v>
      </c>
      <c r="AN63">
        <v>68</v>
      </c>
      <c r="AO63">
        <v>5531</v>
      </c>
      <c r="AP63">
        <v>51</v>
      </c>
    </row>
    <row r="64" spans="1:42" ht="14.25" x14ac:dyDescent="0.45">
      <c r="A64" t="s">
        <v>429</v>
      </c>
      <c r="B64" t="s">
        <v>429</v>
      </c>
      <c r="C64">
        <v>17</v>
      </c>
      <c r="D64" t="s">
        <v>543</v>
      </c>
      <c r="E64">
        <v>17</v>
      </c>
      <c r="F64" t="s">
        <v>543</v>
      </c>
      <c r="G64">
        <v>17</v>
      </c>
      <c r="H64" t="s">
        <v>543</v>
      </c>
      <c r="I64">
        <v>17</v>
      </c>
      <c r="J64">
        <v>65</v>
      </c>
      <c r="K64">
        <v>17</v>
      </c>
      <c r="L64">
        <v>59</v>
      </c>
      <c r="M64" t="s">
        <v>543</v>
      </c>
      <c r="N64" t="s">
        <v>543</v>
      </c>
      <c r="O64" t="s">
        <v>543</v>
      </c>
      <c r="P64" t="s">
        <v>543</v>
      </c>
      <c r="Q64" t="s">
        <v>543</v>
      </c>
      <c r="R64" t="s">
        <v>543</v>
      </c>
      <c r="S64" t="s">
        <v>543</v>
      </c>
      <c r="T64" t="s">
        <v>543</v>
      </c>
      <c r="U64" t="s">
        <v>543</v>
      </c>
      <c r="V64" t="s">
        <v>543</v>
      </c>
      <c r="W64" t="s">
        <v>543</v>
      </c>
      <c r="X64" t="s">
        <v>543</v>
      </c>
      <c r="Y64" t="s">
        <v>543</v>
      </c>
      <c r="Z64" t="s">
        <v>543</v>
      </c>
      <c r="AA64" t="s">
        <v>543</v>
      </c>
      <c r="AB64" t="s">
        <v>543</v>
      </c>
      <c r="AC64" t="s">
        <v>543</v>
      </c>
      <c r="AD64" t="s">
        <v>543</v>
      </c>
      <c r="AE64" t="s">
        <v>543</v>
      </c>
      <c r="AF64" t="s">
        <v>543</v>
      </c>
      <c r="AG64">
        <v>20</v>
      </c>
      <c r="AH64">
        <v>65</v>
      </c>
      <c r="AI64">
        <v>20</v>
      </c>
      <c r="AJ64">
        <v>60</v>
      </c>
      <c r="AK64">
        <v>20</v>
      </c>
      <c r="AL64">
        <v>55</v>
      </c>
      <c r="AM64">
        <v>20</v>
      </c>
      <c r="AN64">
        <v>60</v>
      </c>
      <c r="AO64">
        <v>20</v>
      </c>
      <c r="AP64">
        <v>55</v>
      </c>
    </row>
    <row r="65" spans="1:42" ht="14.25" x14ac:dyDescent="0.45">
      <c r="A65" t="s">
        <v>332</v>
      </c>
      <c r="B65" t="s">
        <v>332</v>
      </c>
      <c r="C65">
        <v>3945</v>
      </c>
      <c r="D65">
        <v>78</v>
      </c>
      <c r="E65">
        <v>3945</v>
      </c>
      <c r="F65">
        <v>86</v>
      </c>
      <c r="G65">
        <v>3945</v>
      </c>
      <c r="H65">
        <v>76</v>
      </c>
      <c r="I65">
        <v>3945</v>
      </c>
      <c r="J65">
        <v>81</v>
      </c>
      <c r="K65">
        <v>3945</v>
      </c>
      <c r="L65">
        <v>64</v>
      </c>
      <c r="M65">
        <v>814</v>
      </c>
      <c r="N65">
        <v>33</v>
      </c>
      <c r="O65">
        <v>813</v>
      </c>
      <c r="P65">
        <v>31</v>
      </c>
      <c r="Q65">
        <v>814</v>
      </c>
      <c r="R65">
        <v>32</v>
      </c>
      <c r="S65">
        <v>814</v>
      </c>
      <c r="T65">
        <v>30</v>
      </c>
      <c r="U65">
        <v>813</v>
      </c>
      <c r="V65">
        <v>14</v>
      </c>
      <c r="W65">
        <v>165</v>
      </c>
      <c r="X65">
        <v>14</v>
      </c>
      <c r="Y65">
        <v>165</v>
      </c>
      <c r="Z65">
        <v>13</v>
      </c>
      <c r="AA65">
        <v>165</v>
      </c>
      <c r="AB65">
        <v>15</v>
      </c>
      <c r="AC65">
        <v>165</v>
      </c>
      <c r="AD65">
        <v>14</v>
      </c>
      <c r="AE65">
        <v>165</v>
      </c>
      <c r="AF65">
        <v>7</v>
      </c>
      <c r="AG65">
        <v>4934</v>
      </c>
      <c r="AH65">
        <v>68</v>
      </c>
      <c r="AI65">
        <v>4933</v>
      </c>
      <c r="AJ65">
        <v>74</v>
      </c>
      <c r="AK65">
        <v>4934</v>
      </c>
      <c r="AL65">
        <v>67</v>
      </c>
      <c r="AM65">
        <v>4934</v>
      </c>
      <c r="AN65">
        <v>71</v>
      </c>
      <c r="AO65">
        <v>4933</v>
      </c>
      <c r="AP65">
        <v>54</v>
      </c>
    </row>
    <row r="66" spans="1:42" ht="14.25" x14ac:dyDescent="0.45">
      <c r="A66" t="s">
        <v>170</v>
      </c>
      <c r="B66" t="s">
        <v>170</v>
      </c>
      <c r="C66">
        <v>1573</v>
      </c>
      <c r="D66">
        <v>66</v>
      </c>
      <c r="E66">
        <v>1573</v>
      </c>
      <c r="F66">
        <v>78</v>
      </c>
      <c r="G66">
        <v>1573</v>
      </c>
      <c r="H66">
        <v>66</v>
      </c>
      <c r="I66">
        <v>1573</v>
      </c>
      <c r="J66">
        <v>77</v>
      </c>
      <c r="K66">
        <v>1573</v>
      </c>
      <c r="L66">
        <v>49</v>
      </c>
      <c r="M66">
        <v>279</v>
      </c>
      <c r="N66">
        <v>31</v>
      </c>
      <c r="O66">
        <v>279</v>
      </c>
      <c r="P66">
        <v>32</v>
      </c>
      <c r="Q66">
        <v>279</v>
      </c>
      <c r="R66">
        <v>30</v>
      </c>
      <c r="S66">
        <v>279</v>
      </c>
      <c r="T66">
        <v>27</v>
      </c>
      <c r="U66">
        <v>279</v>
      </c>
      <c r="V66">
        <v>15</v>
      </c>
      <c r="W66">
        <v>63</v>
      </c>
      <c r="X66">
        <v>11</v>
      </c>
      <c r="Y66">
        <v>63</v>
      </c>
      <c r="Z66">
        <v>11</v>
      </c>
      <c r="AA66">
        <v>63</v>
      </c>
      <c r="AB66">
        <v>8</v>
      </c>
      <c r="AC66">
        <v>63</v>
      </c>
      <c r="AD66">
        <v>11</v>
      </c>
      <c r="AE66">
        <v>63</v>
      </c>
      <c r="AF66">
        <v>5</v>
      </c>
      <c r="AG66">
        <v>1933</v>
      </c>
      <c r="AH66">
        <v>59</v>
      </c>
      <c r="AI66">
        <v>1933</v>
      </c>
      <c r="AJ66">
        <v>68</v>
      </c>
      <c r="AK66">
        <v>1933</v>
      </c>
      <c r="AL66">
        <v>59</v>
      </c>
      <c r="AM66">
        <v>1933</v>
      </c>
      <c r="AN66">
        <v>68</v>
      </c>
      <c r="AO66">
        <v>1933</v>
      </c>
      <c r="AP66">
        <v>42</v>
      </c>
    </row>
    <row r="67" spans="1:42" ht="14.25" x14ac:dyDescent="0.45">
      <c r="A67" t="s">
        <v>174</v>
      </c>
      <c r="B67" t="s">
        <v>174</v>
      </c>
      <c r="C67">
        <v>2565</v>
      </c>
      <c r="D67">
        <v>73</v>
      </c>
      <c r="E67">
        <v>2564</v>
      </c>
      <c r="F67">
        <v>86</v>
      </c>
      <c r="G67">
        <v>2565</v>
      </c>
      <c r="H67">
        <v>73</v>
      </c>
      <c r="I67">
        <v>2565</v>
      </c>
      <c r="J67">
        <v>78</v>
      </c>
      <c r="K67">
        <v>2564</v>
      </c>
      <c r="L67">
        <v>59</v>
      </c>
      <c r="M67">
        <v>414</v>
      </c>
      <c r="N67">
        <v>28</v>
      </c>
      <c r="O67">
        <v>413</v>
      </c>
      <c r="P67">
        <v>30</v>
      </c>
      <c r="Q67">
        <v>414</v>
      </c>
      <c r="R67">
        <v>27</v>
      </c>
      <c r="S67">
        <v>414</v>
      </c>
      <c r="T67">
        <v>23</v>
      </c>
      <c r="U67">
        <v>413</v>
      </c>
      <c r="V67">
        <v>11</v>
      </c>
      <c r="W67">
        <v>91</v>
      </c>
      <c r="X67">
        <v>9</v>
      </c>
      <c r="Y67">
        <v>91</v>
      </c>
      <c r="Z67">
        <v>11</v>
      </c>
      <c r="AA67">
        <v>91</v>
      </c>
      <c r="AB67">
        <v>11</v>
      </c>
      <c r="AC67">
        <v>91</v>
      </c>
      <c r="AD67">
        <v>10</v>
      </c>
      <c r="AE67">
        <v>91</v>
      </c>
      <c r="AF67">
        <v>7</v>
      </c>
      <c r="AG67">
        <v>3075</v>
      </c>
      <c r="AH67">
        <v>65</v>
      </c>
      <c r="AI67">
        <v>3073</v>
      </c>
      <c r="AJ67">
        <v>77</v>
      </c>
      <c r="AK67">
        <v>3075</v>
      </c>
      <c r="AL67">
        <v>65</v>
      </c>
      <c r="AM67">
        <v>3075</v>
      </c>
      <c r="AN67">
        <v>68</v>
      </c>
      <c r="AO67">
        <v>3073</v>
      </c>
      <c r="AP67">
        <v>51</v>
      </c>
    </row>
    <row r="68" spans="1:42" ht="14.25" x14ac:dyDescent="0.45">
      <c r="A68" t="s">
        <v>50</v>
      </c>
      <c r="B68" t="s">
        <v>50</v>
      </c>
      <c r="C68">
        <v>2968</v>
      </c>
      <c r="D68">
        <v>73</v>
      </c>
      <c r="E68">
        <v>2968</v>
      </c>
      <c r="F68">
        <v>87</v>
      </c>
      <c r="G68">
        <v>2968</v>
      </c>
      <c r="H68">
        <v>83</v>
      </c>
      <c r="I68">
        <v>2968</v>
      </c>
      <c r="J68">
        <v>85</v>
      </c>
      <c r="K68">
        <v>2968</v>
      </c>
      <c r="L68">
        <v>65</v>
      </c>
      <c r="M68">
        <v>460</v>
      </c>
      <c r="N68">
        <v>27</v>
      </c>
      <c r="O68">
        <v>460</v>
      </c>
      <c r="P68">
        <v>28</v>
      </c>
      <c r="Q68">
        <v>460</v>
      </c>
      <c r="R68">
        <v>33</v>
      </c>
      <c r="S68">
        <v>460</v>
      </c>
      <c r="T68">
        <v>30</v>
      </c>
      <c r="U68">
        <v>460</v>
      </c>
      <c r="V68">
        <v>13</v>
      </c>
      <c r="W68">
        <v>103</v>
      </c>
      <c r="X68">
        <v>9</v>
      </c>
      <c r="Y68">
        <v>103</v>
      </c>
      <c r="Z68">
        <v>11</v>
      </c>
      <c r="AA68">
        <v>103</v>
      </c>
      <c r="AB68">
        <v>6</v>
      </c>
      <c r="AC68">
        <v>103</v>
      </c>
      <c r="AD68">
        <v>8</v>
      </c>
      <c r="AE68">
        <v>103</v>
      </c>
      <c r="AF68" t="s">
        <v>543</v>
      </c>
      <c r="AG68">
        <v>3540</v>
      </c>
      <c r="AH68">
        <v>65</v>
      </c>
      <c r="AI68">
        <v>3540</v>
      </c>
      <c r="AJ68">
        <v>77</v>
      </c>
      <c r="AK68">
        <v>3540</v>
      </c>
      <c r="AL68">
        <v>74</v>
      </c>
      <c r="AM68">
        <v>3540</v>
      </c>
      <c r="AN68">
        <v>76</v>
      </c>
      <c r="AO68">
        <v>3540</v>
      </c>
      <c r="AP68">
        <v>56</v>
      </c>
    </row>
    <row r="69" spans="1:42" ht="14.25" x14ac:dyDescent="0.45">
      <c r="A69" t="s">
        <v>52</v>
      </c>
      <c r="B69" t="s">
        <v>52</v>
      </c>
      <c r="C69">
        <v>1765</v>
      </c>
      <c r="D69">
        <v>76</v>
      </c>
      <c r="E69">
        <v>1765</v>
      </c>
      <c r="F69">
        <v>85</v>
      </c>
      <c r="G69">
        <v>1765</v>
      </c>
      <c r="H69">
        <v>82</v>
      </c>
      <c r="I69">
        <v>1765</v>
      </c>
      <c r="J69">
        <v>86</v>
      </c>
      <c r="K69">
        <v>1765</v>
      </c>
      <c r="L69">
        <v>65</v>
      </c>
      <c r="M69">
        <v>377</v>
      </c>
      <c r="N69">
        <v>32</v>
      </c>
      <c r="O69">
        <v>377</v>
      </c>
      <c r="P69">
        <v>40</v>
      </c>
      <c r="Q69">
        <v>377</v>
      </c>
      <c r="R69">
        <v>41</v>
      </c>
      <c r="S69">
        <v>377</v>
      </c>
      <c r="T69">
        <v>37</v>
      </c>
      <c r="U69">
        <v>377</v>
      </c>
      <c r="V69">
        <v>17</v>
      </c>
      <c r="W69">
        <v>98</v>
      </c>
      <c r="X69">
        <v>14</v>
      </c>
      <c r="Y69">
        <v>98</v>
      </c>
      <c r="Z69">
        <v>12</v>
      </c>
      <c r="AA69">
        <v>98</v>
      </c>
      <c r="AB69">
        <v>12</v>
      </c>
      <c r="AC69">
        <v>98</v>
      </c>
      <c r="AD69">
        <v>12</v>
      </c>
      <c r="AE69">
        <v>98</v>
      </c>
      <c r="AF69">
        <v>5</v>
      </c>
      <c r="AG69">
        <v>2240</v>
      </c>
      <c r="AH69">
        <v>66</v>
      </c>
      <c r="AI69">
        <v>2240</v>
      </c>
      <c r="AJ69">
        <v>74</v>
      </c>
      <c r="AK69">
        <v>2240</v>
      </c>
      <c r="AL69">
        <v>72</v>
      </c>
      <c r="AM69">
        <v>2240</v>
      </c>
      <c r="AN69">
        <v>74</v>
      </c>
      <c r="AO69">
        <v>2240</v>
      </c>
      <c r="AP69">
        <v>55</v>
      </c>
    </row>
    <row r="70" spans="1:42" ht="14.25" x14ac:dyDescent="0.45">
      <c r="A70" t="s">
        <v>68</v>
      </c>
      <c r="B70" t="s">
        <v>68</v>
      </c>
      <c r="C70">
        <v>4635</v>
      </c>
      <c r="D70">
        <v>71</v>
      </c>
      <c r="E70">
        <v>4635</v>
      </c>
      <c r="F70">
        <v>84</v>
      </c>
      <c r="G70">
        <v>4635</v>
      </c>
      <c r="H70">
        <v>80</v>
      </c>
      <c r="I70">
        <v>4635</v>
      </c>
      <c r="J70">
        <v>84</v>
      </c>
      <c r="K70">
        <v>4635</v>
      </c>
      <c r="L70">
        <v>61</v>
      </c>
      <c r="M70">
        <v>991</v>
      </c>
      <c r="N70">
        <v>34</v>
      </c>
      <c r="O70">
        <v>991</v>
      </c>
      <c r="P70">
        <v>34</v>
      </c>
      <c r="Q70">
        <v>991</v>
      </c>
      <c r="R70">
        <v>39</v>
      </c>
      <c r="S70">
        <v>991</v>
      </c>
      <c r="T70">
        <v>37</v>
      </c>
      <c r="U70">
        <v>991</v>
      </c>
      <c r="V70">
        <v>18</v>
      </c>
      <c r="W70">
        <v>189</v>
      </c>
      <c r="X70">
        <v>10</v>
      </c>
      <c r="Y70">
        <v>189</v>
      </c>
      <c r="Z70">
        <v>9</v>
      </c>
      <c r="AA70">
        <v>189</v>
      </c>
      <c r="AB70">
        <v>14</v>
      </c>
      <c r="AC70">
        <v>189</v>
      </c>
      <c r="AD70">
        <v>11</v>
      </c>
      <c r="AE70">
        <v>189</v>
      </c>
      <c r="AF70">
        <v>5</v>
      </c>
      <c r="AG70">
        <v>5835</v>
      </c>
      <c r="AH70">
        <v>63</v>
      </c>
      <c r="AI70">
        <v>5835</v>
      </c>
      <c r="AJ70">
        <v>73</v>
      </c>
      <c r="AK70">
        <v>5835</v>
      </c>
      <c r="AL70">
        <v>71</v>
      </c>
      <c r="AM70">
        <v>5835</v>
      </c>
      <c r="AN70">
        <v>73</v>
      </c>
      <c r="AO70">
        <v>5835</v>
      </c>
      <c r="AP70">
        <v>52</v>
      </c>
    </row>
    <row r="71" spans="1:42" ht="14.25" x14ac:dyDescent="0.45">
      <c r="A71" t="s">
        <v>70</v>
      </c>
      <c r="B71" t="s">
        <v>70</v>
      </c>
      <c r="C71">
        <v>2637</v>
      </c>
      <c r="D71">
        <v>66</v>
      </c>
      <c r="E71">
        <v>2636</v>
      </c>
      <c r="F71">
        <v>79</v>
      </c>
      <c r="G71">
        <v>2637</v>
      </c>
      <c r="H71">
        <v>76</v>
      </c>
      <c r="I71">
        <v>2637</v>
      </c>
      <c r="J71">
        <v>81</v>
      </c>
      <c r="K71">
        <v>2636</v>
      </c>
      <c r="L71">
        <v>55</v>
      </c>
      <c r="M71">
        <v>529</v>
      </c>
      <c r="N71">
        <v>29</v>
      </c>
      <c r="O71">
        <v>529</v>
      </c>
      <c r="P71">
        <v>28</v>
      </c>
      <c r="Q71">
        <v>529</v>
      </c>
      <c r="R71">
        <v>36</v>
      </c>
      <c r="S71">
        <v>529</v>
      </c>
      <c r="T71">
        <v>35</v>
      </c>
      <c r="U71">
        <v>529</v>
      </c>
      <c r="V71">
        <v>12</v>
      </c>
      <c r="W71">
        <v>78</v>
      </c>
      <c r="X71">
        <v>15</v>
      </c>
      <c r="Y71">
        <v>78</v>
      </c>
      <c r="Z71">
        <v>12</v>
      </c>
      <c r="AA71">
        <v>78</v>
      </c>
      <c r="AB71">
        <v>17</v>
      </c>
      <c r="AC71">
        <v>78</v>
      </c>
      <c r="AD71">
        <v>19</v>
      </c>
      <c r="AE71">
        <v>78</v>
      </c>
      <c r="AF71">
        <v>5</v>
      </c>
      <c r="AG71">
        <v>3252</v>
      </c>
      <c r="AH71">
        <v>59</v>
      </c>
      <c r="AI71">
        <v>3249</v>
      </c>
      <c r="AJ71">
        <v>69</v>
      </c>
      <c r="AK71">
        <v>3252</v>
      </c>
      <c r="AL71">
        <v>68</v>
      </c>
      <c r="AM71">
        <v>3252</v>
      </c>
      <c r="AN71">
        <v>72</v>
      </c>
      <c r="AO71">
        <v>3249</v>
      </c>
      <c r="AP71">
        <v>47</v>
      </c>
    </row>
    <row r="72" spans="1:42" ht="14.25" x14ac:dyDescent="0.45">
      <c r="A72" t="s">
        <v>72</v>
      </c>
      <c r="B72" t="s">
        <v>72</v>
      </c>
      <c r="C72">
        <v>2247</v>
      </c>
      <c r="D72">
        <v>70</v>
      </c>
      <c r="E72">
        <v>2247</v>
      </c>
      <c r="F72">
        <v>83</v>
      </c>
      <c r="G72">
        <v>2247</v>
      </c>
      <c r="H72">
        <v>77</v>
      </c>
      <c r="I72">
        <v>2247</v>
      </c>
      <c r="J72">
        <v>83</v>
      </c>
      <c r="K72">
        <v>2247</v>
      </c>
      <c r="L72">
        <v>59</v>
      </c>
      <c r="M72">
        <v>335</v>
      </c>
      <c r="N72">
        <v>23</v>
      </c>
      <c r="O72">
        <v>335</v>
      </c>
      <c r="P72">
        <v>24</v>
      </c>
      <c r="Q72">
        <v>335</v>
      </c>
      <c r="R72">
        <v>36</v>
      </c>
      <c r="S72">
        <v>335</v>
      </c>
      <c r="T72">
        <v>32</v>
      </c>
      <c r="U72">
        <v>335</v>
      </c>
      <c r="V72">
        <v>13</v>
      </c>
      <c r="W72">
        <v>90</v>
      </c>
      <c r="X72">
        <v>17</v>
      </c>
      <c r="Y72">
        <v>90</v>
      </c>
      <c r="Z72">
        <v>14</v>
      </c>
      <c r="AA72">
        <v>90</v>
      </c>
      <c r="AB72">
        <v>17</v>
      </c>
      <c r="AC72">
        <v>90</v>
      </c>
      <c r="AD72">
        <v>20</v>
      </c>
      <c r="AE72">
        <v>90</v>
      </c>
      <c r="AF72">
        <v>8</v>
      </c>
      <c r="AG72">
        <v>2680</v>
      </c>
      <c r="AH72">
        <v>62</v>
      </c>
      <c r="AI72">
        <v>2680</v>
      </c>
      <c r="AJ72">
        <v>73</v>
      </c>
      <c r="AK72">
        <v>2680</v>
      </c>
      <c r="AL72">
        <v>70</v>
      </c>
      <c r="AM72">
        <v>2680</v>
      </c>
      <c r="AN72">
        <v>74</v>
      </c>
      <c r="AO72">
        <v>2680</v>
      </c>
      <c r="AP72">
        <v>51</v>
      </c>
    </row>
    <row r="73" spans="1:42" ht="14.25" x14ac:dyDescent="0.45">
      <c r="A73" t="s">
        <v>74</v>
      </c>
      <c r="B73" t="s">
        <v>74</v>
      </c>
      <c r="C73">
        <v>2054</v>
      </c>
      <c r="D73">
        <v>75</v>
      </c>
      <c r="E73">
        <v>2054</v>
      </c>
      <c r="F73">
        <v>91</v>
      </c>
      <c r="G73">
        <v>2054</v>
      </c>
      <c r="H73">
        <v>84</v>
      </c>
      <c r="I73">
        <v>2054</v>
      </c>
      <c r="J73">
        <v>88</v>
      </c>
      <c r="K73">
        <v>2054</v>
      </c>
      <c r="L73">
        <v>67</v>
      </c>
      <c r="M73">
        <v>489</v>
      </c>
      <c r="N73">
        <v>37</v>
      </c>
      <c r="O73">
        <v>489</v>
      </c>
      <c r="P73">
        <v>45</v>
      </c>
      <c r="Q73">
        <v>489</v>
      </c>
      <c r="R73">
        <v>48</v>
      </c>
      <c r="S73">
        <v>489</v>
      </c>
      <c r="T73">
        <v>42</v>
      </c>
      <c r="U73">
        <v>489</v>
      </c>
      <c r="V73">
        <v>25</v>
      </c>
      <c r="W73">
        <v>91</v>
      </c>
      <c r="X73">
        <v>20</v>
      </c>
      <c r="Y73">
        <v>90</v>
      </c>
      <c r="Z73">
        <v>17</v>
      </c>
      <c r="AA73">
        <v>91</v>
      </c>
      <c r="AB73">
        <v>20</v>
      </c>
      <c r="AC73">
        <v>91</v>
      </c>
      <c r="AD73">
        <v>14</v>
      </c>
      <c r="AE73">
        <v>90</v>
      </c>
      <c r="AF73">
        <v>9</v>
      </c>
      <c r="AG73">
        <v>2638</v>
      </c>
      <c r="AH73">
        <v>66</v>
      </c>
      <c r="AI73">
        <v>2637</v>
      </c>
      <c r="AJ73">
        <v>80</v>
      </c>
      <c r="AK73">
        <v>2638</v>
      </c>
      <c r="AL73">
        <v>75</v>
      </c>
      <c r="AM73">
        <v>2638</v>
      </c>
      <c r="AN73">
        <v>77</v>
      </c>
      <c r="AO73">
        <v>2637</v>
      </c>
      <c r="AP73">
        <v>57</v>
      </c>
    </row>
    <row r="74" spans="1:42" ht="14.25" x14ac:dyDescent="0.45">
      <c r="A74" t="s">
        <v>79</v>
      </c>
      <c r="B74" t="s">
        <v>79</v>
      </c>
      <c r="C74">
        <v>2673</v>
      </c>
      <c r="D74">
        <v>76</v>
      </c>
      <c r="E74">
        <v>2673</v>
      </c>
      <c r="F74">
        <v>85</v>
      </c>
      <c r="G74">
        <v>2673</v>
      </c>
      <c r="H74">
        <v>81</v>
      </c>
      <c r="I74">
        <v>2673</v>
      </c>
      <c r="J74">
        <v>85</v>
      </c>
      <c r="K74">
        <v>2673</v>
      </c>
      <c r="L74">
        <v>66</v>
      </c>
      <c r="M74">
        <v>363</v>
      </c>
      <c r="N74">
        <v>36</v>
      </c>
      <c r="O74">
        <v>363</v>
      </c>
      <c r="P74">
        <v>37</v>
      </c>
      <c r="Q74">
        <v>363</v>
      </c>
      <c r="R74">
        <v>42</v>
      </c>
      <c r="S74">
        <v>363</v>
      </c>
      <c r="T74">
        <v>37</v>
      </c>
      <c r="U74">
        <v>363</v>
      </c>
      <c r="V74">
        <v>18</v>
      </c>
      <c r="W74">
        <v>125</v>
      </c>
      <c r="X74">
        <v>17</v>
      </c>
      <c r="Y74">
        <v>125</v>
      </c>
      <c r="Z74">
        <v>12</v>
      </c>
      <c r="AA74">
        <v>125</v>
      </c>
      <c r="AB74">
        <v>20</v>
      </c>
      <c r="AC74">
        <v>125</v>
      </c>
      <c r="AD74">
        <v>15</v>
      </c>
      <c r="AE74">
        <v>125</v>
      </c>
      <c r="AF74">
        <v>8</v>
      </c>
      <c r="AG74">
        <v>3165</v>
      </c>
      <c r="AH74">
        <v>69</v>
      </c>
      <c r="AI74">
        <v>3165</v>
      </c>
      <c r="AJ74">
        <v>76</v>
      </c>
      <c r="AK74">
        <v>3165</v>
      </c>
      <c r="AL74">
        <v>74</v>
      </c>
      <c r="AM74">
        <v>3165</v>
      </c>
      <c r="AN74">
        <v>77</v>
      </c>
      <c r="AO74">
        <v>3165</v>
      </c>
      <c r="AP74">
        <v>58</v>
      </c>
    </row>
    <row r="75" spans="1:42" ht="14.25" x14ac:dyDescent="0.45">
      <c r="A75" t="s">
        <v>81</v>
      </c>
      <c r="B75" t="s">
        <v>81</v>
      </c>
      <c r="C75">
        <v>2159</v>
      </c>
      <c r="D75">
        <v>75</v>
      </c>
      <c r="E75">
        <v>2158</v>
      </c>
      <c r="F75">
        <v>84</v>
      </c>
      <c r="G75">
        <v>2159</v>
      </c>
      <c r="H75">
        <v>78</v>
      </c>
      <c r="I75">
        <v>2159</v>
      </c>
      <c r="J75">
        <v>84</v>
      </c>
      <c r="K75">
        <v>2158</v>
      </c>
      <c r="L75">
        <v>63</v>
      </c>
      <c r="M75">
        <v>400</v>
      </c>
      <c r="N75">
        <v>33</v>
      </c>
      <c r="O75">
        <v>400</v>
      </c>
      <c r="P75">
        <v>26</v>
      </c>
      <c r="Q75">
        <v>400</v>
      </c>
      <c r="R75">
        <v>34</v>
      </c>
      <c r="S75">
        <v>400</v>
      </c>
      <c r="T75">
        <v>30</v>
      </c>
      <c r="U75">
        <v>400</v>
      </c>
      <c r="V75">
        <v>13</v>
      </c>
      <c r="W75">
        <v>40</v>
      </c>
      <c r="X75" t="s">
        <v>543</v>
      </c>
      <c r="Y75">
        <v>40</v>
      </c>
      <c r="Z75" t="s">
        <v>543</v>
      </c>
      <c r="AA75">
        <v>40</v>
      </c>
      <c r="AB75" t="s">
        <v>543</v>
      </c>
      <c r="AC75">
        <v>40</v>
      </c>
      <c r="AD75" t="s">
        <v>543</v>
      </c>
      <c r="AE75">
        <v>40</v>
      </c>
      <c r="AF75" t="s">
        <v>543</v>
      </c>
      <c r="AG75">
        <v>2602</v>
      </c>
      <c r="AH75">
        <v>68</v>
      </c>
      <c r="AI75">
        <v>2601</v>
      </c>
      <c r="AJ75">
        <v>73</v>
      </c>
      <c r="AK75">
        <v>2602</v>
      </c>
      <c r="AL75">
        <v>70</v>
      </c>
      <c r="AM75">
        <v>2602</v>
      </c>
      <c r="AN75">
        <v>74</v>
      </c>
      <c r="AO75">
        <v>2601</v>
      </c>
      <c r="AP75">
        <v>55</v>
      </c>
    </row>
    <row r="76" spans="1:42" ht="14.25" x14ac:dyDescent="0.45">
      <c r="A76" t="s">
        <v>83</v>
      </c>
      <c r="B76" t="s">
        <v>83</v>
      </c>
      <c r="C76">
        <v>2218</v>
      </c>
      <c r="D76">
        <v>85</v>
      </c>
      <c r="E76">
        <v>2218</v>
      </c>
      <c r="F76">
        <v>92</v>
      </c>
      <c r="G76">
        <v>2218</v>
      </c>
      <c r="H76">
        <v>89</v>
      </c>
      <c r="I76">
        <v>2218</v>
      </c>
      <c r="J76">
        <v>93</v>
      </c>
      <c r="K76">
        <v>2218</v>
      </c>
      <c r="L76">
        <v>77</v>
      </c>
      <c r="M76">
        <v>370</v>
      </c>
      <c r="N76">
        <v>42</v>
      </c>
      <c r="O76">
        <v>370</v>
      </c>
      <c r="P76">
        <v>36</v>
      </c>
      <c r="Q76">
        <v>370</v>
      </c>
      <c r="R76">
        <v>50</v>
      </c>
      <c r="S76">
        <v>370</v>
      </c>
      <c r="T76">
        <v>48</v>
      </c>
      <c r="U76">
        <v>370</v>
      </c>
      <c r="V76">
        <v>18</v>
      </c>
      <c r="W76">
        <v>111</v>
      </c>
      <c r="X76">
        <v>19</v>
      </c>
      <c r="Y76">
        <v>111</v>
      </c>
      <c r="Z76">
        <v>17</v>
      </c>
      <c r="AA76">
        <v>111</v>
      </c>
      <c r="AB76">
        <v>23</v>
      </c>
      <c r="AC76">
        <v>111</v>
      </c>
      <c r="AD76">
        <v>23</v>
      </c>
      <c r="AE76">
        <v>111</v>
      </c>
      <c r="AF76">
        <v>11</v>
      </c>
      <c r="AG76">
        <v>2701</v>
      </c>
      <c r="AH76">
        <v>77</v>
      </c>
      <c r="AI76">
        <v>2701</v>
      </c>
      <c r="AJ76">
        <v>81</v>
      </c>
      <c r="AK76">
        <v>2701</v>
      </c>
      <c r="AL76">
        <v>81</v>
      </c>
      <c r="AM76">
        <v>2701</v>
      </c>
      <c r="AN76">
        <v>84</v>
      </c>
      <c r="AO76">
        <v>2701</v>
      </c>
      <c r="AP76">
        <v>66</v>
      </c>
    </row>
    <row r="77" spans="1:42" ht="14.25" x14ac:dyDescent="0.45">
      <c r="A77" t="s">
        <v>87</v>
      </c>
      <c r="B77" t="s">
        <v>87</v>
      </c>
      <c r="C77">
        <v>2882</v>
      </c>
      <c r="D77">
        <v>78</v>
      </c>
      <c r="E77">
        <v>2882</v>
      </c>
      <c r="F77">
        <v>88</v>
      </c>
      <c r="G77">
        <v>2882</v>
      </c>
      <c r="H77">
        <v>83</v>
      </c>
      <c r="I77">
        <v>2882</v>
      </c>
      <c r="J77">
        <v>87</v>
      </c>
      <c r="K77">
        <v>2882</v>
      </c>
      <c r="L77">
        <v>67</v>
      </c>
      <c r="M77">
        <v>612</v>
      </c>
      <c r="N77">
        <v>36</v>
      </c>
      <c r="O77">
        <v>612</v>
      </c>
      <c r="P77">
        <v>33</v>
      </c>
      <c r="Q77">
        <v>612</v>
      </c>
      <c r="R77">
        <v>40</v>
      </c>
      <c r="S77">
        <v>612</v>
      </c>
      <c r="T77">
        <v>30</v>
      </c>
      <c r="U77">
        <v>612</v>
      </c>
      <c r="V77">
        <v>17</v>
      </c>
      <c r="W77">
        <v>80</v>
      </c>
      <c r="X77">
        <v>9</v>
      </c>
      <c r="Y77">
        <v>80</v>
      </c>
      <c r="Z77">
        <v>8</v>
      </c>
      <c r="AA77">
        <v>80</v>
      </c>
      <c r="AB77">
        <v>13</v>
      </c>
      <c r="AC77">
        <v>80</v>
      </c>
      <c r="AD77">
        <v>10</v>
      </c>
      <c r="AE77">
        <v>80</v>
      </c>
      <c r="AF77" t="s">
        <v>543</v>
      </c>
      <c r="AG77">
        <v>3575</v>
      </c>
      <c r="AH77">
        <v>69</v>
      </c>
      <c r="AI77">
        <v>3575</v>
      </c>
      <c r="AJ77">
        <v>77</v>
      </c>
      <c r="AK77">
        <v>3575</v>
      </c>
      <c r="AL77">
        <v>74</v>
      </c>
      <c r="AM77">
        <v>3575</v>
      </c>
      <c r="AN77">
        <v>75</v>
      </c>
      <c r="AO77">
        <v>3575</v>
      </c>
      <c r="AP77">
        <v>57</v>
      </c>
    </row>
    <row r="78" spans="1:42" ht="14.25" x14ac:dyDescent="0.45">
      <c r="A78" t="s">
        <v>62</v>
      </c>
      <c r="B78" t="s">
        <v>62</v>
      </c>
      <c r="C78">
        <v>1288</v>
      </c>
      <c r="D78">
        <v>75</v>
      </c>
      <c r="E78">
        <v>1288</v>
      </c>
      <c r="F78">
        <v>85</v>
      </c>
      <c r="G78">
        <v>1288</v>
      </c>
      <c r="H78">
        <v>79</v>
      </c>
      <c r="I78">
        <v>1288</v>
      </c>
      <c r="J78">
        <v>86</v>
      </c>
      <c r="K78">
        <v>1288</v>
      </c>
      <c r="L78">
        <v>62</v>
      </c>
      <c r="M78">
        <v>432</v>
      </c>
      <c r="N78">
        <v>29</v>
      </c>
      <c r="O78">
        <v>432</v>
      </c>
      <c r="P78">
        <v>25</v>
      </c>
      <c r="Q78">
        <v>432</v>
      </c>
      <c r="R78">
        <v>40</v>
      </c>
      <c r="S78">
        <v>432</v>
      </c>
      <c r="T78">
        <v>31</v>
      </c>
      <c r="U78">
        <v>432</v>
      </c>
      <c r="V78">
        <v>13</v>
      </c>
      <c r="W78">
        <v>60</v>
      </c>
      <c r="X78">
        <v>10</v>
      </c>
      <c r="Y78">
        <v>60</v>
      </c>
      <c r="Z78">
        <v>8</v>
      </c>
      <c r="AA78">
        <v>60</v>
      </c>
      <c r="AB78">
        <v>12</v>
      </c>
      <c r="AC78">
        <v>60</v>
      </c>
      <c r="AD78">
        <v>10</v>
      </c>
      <c r="AE78">
        <v>60</v>
      </c>
      <c r="AF78">
        <v>5</v>
      </c>
      <c r="AG78">
        <v>1781</v>
      </c>
      <c r="AH78">
        <v>62</v>
      </c>
      <c r="AI78">
        <v>1781</v>
      </c>
      <c r="AJ78">
        <v>68</v>
      </c>
      <c r="AK78">
        <v>1781</v>
      </c>
      <c r="AL78">
        <v>67</v>
      </c>
      <c r="AM78">
        <v>1781</v>
      </c>
      <c r="AN78">
        <v>70</v>
      </c>
      <c r="AO78">
        <v>1781</v>
      </c>
      <c r="AP78">
        <v>48</v>
      </c>
    </row>
    <row r="79" spans="1:42" ht="14.25" x14ac:dyDescent="0.45">
      <c r="A79" t="s">
        <v>66</v>
      </c>
      <c r="B79" t="s">
        <v>66</v>
      </c>
      <c r="C79">
        <v>3668</v>
      </c>
      <c r="D79">
        <v>70</v>
      </c>
      <c r="E79">
        <v>3666</v>
      </c>
      <c r="F79">
        <v>74</v>
      </c>
      <c r="G79">
        <v>3668</v>
      </c>
      <c r="H79">
        <v>75</v>
      </c>
      <c r="I79">
        <v>3668</v>
      </c>
      <c r="J79">
        <v>79</v>
      </c>
      <c r="K79">
        <v>3666</v>
      </c>
      <c r="L79">
        <v>55</v>
      </c>
      <c r="M79">
        <v>871</v>
      </c>
      <c r="N79">
        <v>33</v>
      </c>
      <c r="O79">
        <v>869</v>
      </c>
      <c r="P79">
        <v>24</v>
      </c>
      <c r="Q79">
        <v>871</v>
      </c>
      <c r="R79">
        <v>33</v>
      </c>
      <c r="S79">
        <v>871</v>
      </c>
      <c r="T79">
        <v>30</v>
      </c>
      <c r="U79">
        <v>869</v>
      </c>
      <c r="V79">
        <v>14</v>
      </c>
      <c r="W79">
        <v>120</v>
      </c>
      <c r="X79">
        <v>5</v>
      </c>
      <c r="Y79">
        <v>120</v>
      </c>
      <c r="Z79">
        <v>5</v>
      </c>
      <c r="AA79">
        <v>120</v>
      </c>
      <c r="AB79">
        <v>7</v>
      </c>
      <c r="AC79">
        <v>120</v>
      </c>
      <c r="AD79">
        <v>6</v>
      </c>
      <c r="AE79">
        <v>120</v>
      </c>
      <c r="AF79">
        <v>3</v>
      </c>
      <c r="AG79">
        <v>4664</v>
      </c>
      <c r="AH79">
        <v>61</v>
      </c>
      <c r="AI79">
        <v>4660</v>
      </c>
      <c r="AJ79">
        <v>63</v>
      </c>
      <c r="AK79">
        <v>4664</v>
      </c>
      <c r="AL79">
        <v>65</v>
      </c>
      <c r="AM79">
        <v>4664</v>
      </c>
      <c r="AN79">
        <v>68</v>
      </c>
      <c r="AO79">
        <v>4660</v>
      </c>
      <c r="AP79">
        <v>46</v>
      </c>
    </row>
    <row r="80" spans="1:42" ht="14.25" x14ac:dyDescent="0.45">
      <c r="A80" t="s">
        <v>376</v>
      </c>
      <c r="B80" t="s">
        <v>376</v>
      </c>
      <c r="C80">
        <v>1484</v>
      </c>
      <c r="D80">
        <v>75</v>
      </c>
      <c r="E80">
        <v>1484</v>
      </c>
      <c r="F80">
        <v>87</v>
      </c>
      <c r="G80">
        <v>1484</v>
      </c>
      <c r="H80">
        <v>81</v>
      </c>
      <c r="I80">
        <v>1484</v>
      </c>
      <c r="J80">
        <v>87</v>
      </c>
      <c r="K80">
        <v>1484</v>
      </c>
      <c r="L80">
        <v>64</v>
      </c>
      <c r="M80">
        <v>443</v>
      </c>
      <c r="N80">
        <v>33</v>
      </c>
      <c r="O80">
        <v>443</v>
      </c>
      <c r="P80">
        <v>32</v>
      </c>
      <c r="Q80">
        <v>443</v>
      </c>
      <c r="R80">
        <v>42</v>
      </c>
      <c r="S80">
        <v>443</v>
      </c>
      <c r="T80">
        <v>38</v>
      </c>
      <c r="U80">
        <v>443</v>
      </c>
      <c r="V80">
        <v>19</v>
      </c>
      <c r="W80">
        <v>32</v>
      </c>
      <c r="X80">
        <v>9</v>
      </c>
      <c r="Y80">
        <v>32</v>
      </c>
      <c r="Z80" t="s">
        <v>543</v>
      </c>
      <c r="AA80">
        <v>32</v>
      </c>
      <c r="AB80" t="s">
        <v>543</v>
      </c>
      <c r="AC80">
        <v>32</v>
      </c>
      <c r="AD80">
        <v>13</v>
      </c>
      <c r="AE80">
        <v>32</v>
      </c>
      <c r="AF80" t="s">
        <v>543</v>
      </c>
      <c r="AG80">
        <v>1960</v>
      </c>
      <c r="AH80">
        <v>65</v>
      </c>
      <c r="AI80">
        <v>1960</v>
      </c>
      <c r="AJ80">
        <v>73</v>
      </c>
      <c r="AK80">
        <v>1960</v>
      </c>
      <c r="AL80">
        <v>71</v>
      </c>
      <c r="AM80">
        <v>1960</v>
      </c>
      <c r="AN80">
        <v>75</v>
      </c>
      <c r="AO80">
        <v>1960</v>
      </c>
      <c r="AP80">
        <v>53</v>
      </c>
    </row>
    <row r="81" spans="1:42" ht="14.25" x14ac:dyDescent="0.45">
      <c r="A81" t="s">
        <v>76</v>
      </c>
      <c r="B81" t="s">
        <v>76</v>
      </c>
      <c r="C81">
        <v>2424</v>
      </c>
      <c r="D81">
        <v>76</v>
      </c>
      <c r="E81">
        <v>2424</v>
      </c>
      <c r="F81">
        <v>83</v>
      </c>
      <c r="G81">
        <v>2424</v>
      </c>
      <c r="H81">
        <v>80</v>
      </c>
      <c r="I81">
        <v>2424</v>
      </c>
      <c r="J81">
        <v>85</v>
      </c>
      <c r="K81">
        <v>2424</v>
      </c>
      <c r="L81">
        <v>62</v>
      </c>
      <c r="M81">
        <v>283</v>
      </c>
      <c r="N81">
        <v>28</v>
      </c>
      <c r="O81">
        <v>283</v>
      </c>
      <c r="P81">
        <v>22</v>
      </c>
      <c r="Q81">
        <v>283</v>
      </c>
      <c r="R81">
        <v>34</v>
      </c>
      <c r="S81">
        <v>283</v>
      </c>
      <c r="T81">
        <v>27</v>
      </c>
      <c r="U81">
        <v>283</v>
      </c>
      <c r="V81">
        <v>10</v>
      </c>
      <c r="W81">
        <v>62</v>
      </c>
      <c r="X81">
        <v>16</v>
      </c>
      <c r="Y81">
        <v>62</v>
      </c>
      <c r="Z81">
        <v>11</v>
      </c>
      <c r="AA81">
        <v>62</v>
      </c>
      <c r="AB81">
        <v>16</v>
      </c>
      <c r="AC81">
        <v>62</v>
      </c>
      <c r="AD81">
        <v>13</v>
      </c>
      <c r="AE81">
        <v>62</v>
      </c>
      <c r="AF81">
        <v>8</v>
      </c>
      <c r="AG81">
        <v>2769</v>
      </c>
      <c r="AH81">
        <v>70</v>
      </c>
      <c r="AI81">
        <v>2769</v>
      </c>
      <c r="AJ81">
        <v>75</v>
      </c>
      <c r="AK81">
        <v>2769</v>
      </c>
      <c r="AL81">
        <v>74</v>
      </c>
      <c r="AM81">
        <v>2769</v>
      </c>
      <c r="AN81">
        <v>78</v>
      </c>
      <c r="AO81">
        <v>2769</v>
      </c>
      <c r="AP81">
        <v>56</v>
      </c>
    </row>
    <row r="82" spans="1:42" ht="14.25" x14ac:dyDescent="0.45">
      <c r="A82" t="s">
        <v>89</v>
      </c>
      <c r="B82" t="s">
        <v>89</v>
      </c>
      <c r="C82">
        <v>2937</v>
      </c>
      <c r="D82">
        <v>72</v>
      </c>
      <c r="E82">
        <v>2937</v>
      </c>
      <c r="F82">
        <v>82</v>
      </c>
      <c r="G82">
        <v>2937</v>
      </c>
      <c r="H82">
        <v>72</v>
      </c>
      <c r="I82">
        <v>2937</v>
      </c>
      <c r="J82">
        <v>80</v>
      </c>
      <c r="K82">
        <v>2937</v>
      </c>
      <c r="L82">
        <v>58</v>
      </c>
      <c r="M82">
        <v>535</v>
      </c>
      <c r="N82">
        <v>33</v>
      </c>
      <c r="O82">
        <v>535</v>
      </c>
      <c r="P82">
        <v>30</v>
      </c>
      <c r="Q82">
        <v>535</v>
      </c>
      <c r="R82">
        <v>33</v>
      </c>
      <c r="S82">
        <v>535</v>
      </c>
      <c r="T82">
        <v>29</v>
      </c>
      <c r="U82">
        <v>535</v>
      </c>
      <c r="V82">
        <v>14</v>
      </c>
      <c r="W82">
        <v>122</v>
      </c>
      <c r="X82">
        <v>9</v>
      </c>
      <c r="Y82">
        <v>122</v>
      </c>
      <c r="Z82">
        <v>5</v>
      </c>
      <c r="AA82">
        <v>122</v>
      </c>
      <c r="AB82">
        <v>11</v>
      </c>
      <c r="AC82">
        <v>122</v>
      </c>
      <c r="AD82">
        <v>7</v>
      </c>
      <c r="AE82">
        <v>122</v>
      </c>
      <c r="AF82">
        <v>3</v>
      </c>
      <c r="AG82">
        <v>3599</v>
      </c>
      <c r="AH82">
        <v>64</v>
      </c>
      <c r="AI82">
        <v>3599</v>
      </c>
      <c r="AJ82">
        <v>72</v>
      </c>
      <c r="AK82">
        <v>3599</v>
      </c>
      <c r="AL82">
        <v>64</v>
      </c>
      <c r="AM82">
        <v>3599</v>
      </c>
      <c r="AN82">
        <v>70</v>
      </c>
      <c r="AO82">
        <v>3599</v>
      </c>
      <c r="AP82">
        <v>49</v>
      </c>
    </row>
    <row r="83" spans="1:42" ht="14.25" x14ac:dyDescent="0.45">
      <c r="A83" t="s">
        <v>92</v>
      </c>
      <c r="B83" t="s">
        <v>92</v>
      </c>
      <c r="C83">
        <v>2074</v>
      </c>
      <c r="D83">
        <v>70</v>
      </c>
      <c r="E83">
        <v>2074</v>
      </c>
      <c r="F83">
        <v>87</v>
      </c>
      <c r="G83">
        <v>2074</v>
      </c>
      <c r="H83">
        <v>80</v>
      </c>
      <c r="I83">
        <v>2074</v>
      </c>
      <c r="J83">
        <v>82</v>
      </c>
      <c r="K83">
        <v>2074</v>
      </c>
      <c r="L83">
        <v>61</v>
      </c>
      <c r="M83">
        <v>393</v>
      </c>
      <c r="N83">
        <v>31</v>
      </c>
      <c r="O83">
        <v>393</v>
      </c>
      <c r="P83">
        <v>34</v>
      </c>
      <c r="Q83">
        <v>393</v>
      </c>
      <c r="R83">
        <v>41</v>
      </c>
      <c r="S83">
        <v>393</v>
      </c>
      <c r="T83">
        <v>33</v>
      </c>
      <c r="U83">
        <v>393</v>
      </c>
      <c r="V83">
        <v>21</v>
      </c>
      <c r="W83">
        <v>110</v>
      </c>
      <c r="X83">
        <v>19</v>
      </c>
      <c r="Y83">
        <v>110</v>
      </c>
      <c r="Z83">
        <v>17</v>
      </c>
      <c r="AA83">
        <v>110</v>
      </c>
      <c r="AB83">
        <v>25</v>
      </c>
      <c r="AC83">
        <v>110</v>
      </c>
      <c r="AD83">
        <v>19</v>
      </c>
      <c r="AE83">
        <v>110</v>
      </c>
      <c r="AF83">
        <v>8</v>
      </c>
      <c r="AG83">
        <v>2581</v>
      </c>
      <c r="AH83">
        <v>62</v>
      </c>
      <c r="AI83">
        <v>2581</v>
      </c>
      <c r="AJ83">
        <v>76</v>
      </c>
      <c r="AK83">
        <v>2581</v>
      </c>
      <c r="AL83">
        <v>72</v>
      </c>
      <c r="AM83">
        <v>2581</v>
      </c>
      <c r="AN83">
        <v>72</v>
      </c>
      <c r="AO83">
        <v>2581</v>
      </c>
      <c r="AP83">
        <v>53</v>
      </c>
    </row>
    <row r="84" spans="1:42" ht="14.25" x14ac:dyDescent="0.45">
      <c r="A84" t="s">
        <v>98</v>
      </c>
      <c r="B84" t="s">
        <v>98</v>
      </c>
      <c r="C84">
        <v>2781</v>
      </c>
      <c r="D84">
        <v>64</v>
      </c>
      <c r="E84">
        <v>2781</v>
      </c>
      <c r="F84">
        <v>84</v>
      </c>
      <c r="G84">
        <v>2781</v>
      </c>
      <c r="H84">
        <v>72</v>
      </c>
      <c r="I84">
        <v>2781</v>
      </c>
      <c r="J84">
        <v>75</v>
      </c>
      <c r="K84">
        <v>2781</v>
      </c>
      <c r="L84">
        <v>54</v>
      </c>
      <c r="M84">
        <v>512</v>
      </c>
      <c r="N84">
        <v>23</v>
      </c>
      <c r="O84">
        <v>512</v>
      </c>
      <c r="P84">
        <v>29</v>
      </c>
      <c r="Q84">
        <v>512</v>
      </c>
      <c r="R84">
        <v>29</v>
      </c>
      <c r="S84">
        <v>512</v>
      </c>
      <c r="T84">
        <v>22</v>
      </c>
      <c r="U84">
        <v>512</v>
      </c>
      <c r="V84">
        <v>10</v>
      </c>
      <c r="W84">
        <v>116</v>
      </c>
      <c r="X84">
        <v>15</v>
      </c>
      <c r="Y84">
        <v>116</v>
      </c>
      <c r="Z84">
        <v>16</v>
      </c>
      <c r="AA84">
        <v>116</v>
      </c>
      <c r="AB84">
        <v>19</v>
      </c>
      <c r="AC84">
        <v>116</v>
      </c>
      <c r="AD84">
        <v>16</v>
      </c>
      <c r="AE84">
        <v>116</v>
      </c>
      <c r="AF84">
        <v>9</v>
      </c>
      <c r="AG84">
        <v>3409</v>
      </c>
      <c r="AH84">
        <v>56</v>
      </c>
      <c r="AI84">
        <v>3409</v>
      </c>
      <c r="AJ84">
        <v>73</v>
      </c>
      <c r="AK84">
        <v>3409</v>
      </c>
      <c r="AL84">
        <v>64</v>
      </c>
      <c r="AM84">
        <v>3409</v>
      </c>
      <c r="AN84">
        <v>65</v>
      </c>
      <c r="AO84">
        <v>3409</v>
      </c>
      <c r="AP84">
        <v>46</v>
      </c>
    </row>
    <row r="85" spans="1:42" ht="14.25" x14ac:dyDescent="0.45">
      <c r="A85" t="s">
        <v>114</v>
      </c>
      <c r="B85" t="s">
        <v>114</v>
      </c>
      <c r="C85">
        <v>2445</v>
      </c>
      <c r="D85">
        <v>72</v>
      </c>
      <c r="E85">
        <v>2445</v>
      </c>
      <c r="F85">
        <v>87</v>
      </c>
      <c r="G85">
        <v>2445</v>
      </c>
      <c r="H85">
        <v>81</v>
      </c>
      <c r="I85">
        <v>2445</v>
      </c>
      <c r="J85">
        <v>82</v>
      </c>
      <c r="K85">
        <v>2445</v>
      </c>
      <c r="L85">
        <v>63</v>
      </c>
      <c r="M85">
        <v>530</v>
      </c>
      <c r="N85">
        <v>35</v>
      </c>
      <c r="O85">
        <v>528</v>
      </c>
      <c r="P85">
        <v>44</v>
      </c>
      <c r="Q85">
        <v>528</v>
      </c>
      <c r="R85">
        <v>42</v>
      </c>
      <c r="S85">
        <v>528</v>
      </c>
      <c r="T85">
        <v>30</v>
      </c>
      <c r="U85">
        <v>528</v>
      </c>
      <c r="V85">
        <v>21</v>
      </c>
      <c r="W85">
        <v>80</v>
      </c>
      <c r="X85">
        <v>4</v>
      </c>
      <c r="Y85">
        <v>80</v>
      </c>
      <c r="Z85">
        <v>6</v>
      </c>
      <c r="AA85">
        <v>80</v>
      </c>
      <c r="AB85">
        <v>4</v>
      </c>
      <c r="AC85">
        <v>80</v>
      </c>
      <c r="AD85">
        <v>4</v>
      </c>
      <c r="AE85">
        <v>80</v>
      </c>
      <c r="AF85" t="s">
        <v>543</v>
      </c>
      <c r="AG85">
        <v>3059</v>
      </c>
      <c r="AH85">
        <v>64</v>
      </c>
      <c r="AI85">
        <v>3057</v>
      </c>
      <c r="AJ85">
        <v>78</v>
      </c>
      <c r="AK85">
        <v>3057</v>
      </c>
      <c r="AL85">
        <v>72</v>
      </c>
      <c r="AM85">
        <v>3057</v>
      </c>
      <c r="AN85">
        <v>71</v>
      </c>
      <c r="AO85">
        <v>3057</v>
      </c>
      <c r="AP85">
        <v>54</v>
      </c>
    </row>
    <row r="86" spans="1:42" ht="14.25" x14ac:dyDescent="0.45">
      <c r="A86" t="s">
        <v>116</v>
      </c>
      <c r="B86" t="s">
        <v>116</v>
      </c>
      <c r="C86">
        <v>4644</v>
      </c>
      <c r="D86">
        <v>71</v>
      </c>
      <c r="E86">
        <v>4644</v>
      </c>
      <c r="F86">
        <v>85</v>
      </c>
      <c r="G86">
        <v>4644</v>
      </c>
      <c r="H86">
        <v>78</v>
      </c>
      <c r="I86">
        <v>4644</v>
      </c>
      <c r="J86">
        <v>81</v>
      </c>
      <c r="K86">
        <v>4644</v>
      </c>
      <c r="L86">
        <v>61</v>
      </c>
      <c r="M86">
        <v>1023</v>
      </c>
      <c r="N86">
        <v>29</v>
      </c>
      <c r="O86">
        <v>1022</v>
      </c>
      <c r="P86">
        <v>33</v>
      </c>
      <c r="Q86">
        <v>1023</v>
      </c>
      <c r="R86">
        <v>37</v>
      </c>
      <c r="S86">
        <v>1023</v>
      </c>
      <c r="T86">
        <v>31</v>
      </c>
      <c r="U86">
        <v>1022</v>
      </c>
      <c r="V86">
        <v>17</v>
      </c>
      <c r="W86">
        <v>148</v>
      </c>
      <c r="X86">
        <v>13</v>
      </c>
      <c r="Y86">
        <v>148</v>
      </c>
      <c r="Z86">
        <v>9</v>
      </c>
      <c r="AA86">
        <v>147</v>
      </c>
      <c r="AB86">
        <v>10</v>
      </c>
      <c r="AC86">
        <v>148</v>
      </c>
      <c r="AD86">
        <v>13</v>
      </c>
      <c r="AE86">
        <v>147</v>
      </c>
      <c r="AF86">
        <v>5</v>
      </c>
      <c r="AG86">
        <v>5827</v>
      </c>
      <c r="AH86">
        <v>62</v>
      </c>
      <c r="AI86">
        <v>5825</v>
      </c>
      <c r="AJ86">
        <v>74</v>
      </c>
      <c r="AK86">
        <v>5826</v>
      </c>
      <c r="AL86">
        <v>69</v>
      </c>
      <c r="AM86">
        <v>5827</v>
      </c>
      <c r="AN86">
        <v>70</v>
      </c>
      <c r="AO86">
        <v>5824</v>
      </c>
      <c r="AP86">
        <v>52</v>
      </c>
    </row>
    <row r="87" spans="1:42" ht="14.25" x14ac:dyDescent="0.45">
      <c r="A87" t="s">
        <v>25</v>
      </c>
      <c r="B87" t="s">
        <v>25</v>
      </c>
      <c r="C87">
        <v>1581</v>
      </c>
      <c r="D87">
        <v>81</v>
      </c>
      <c r="E87">
        <v>1581</v>
      </c>
      <c r="F87">
        <v>93</v>
      </c>
      <c r="G87">
        <v>1581</v>
      </c>
      <c r="H87">
        <v>86</v>
      </c>
      <c r="I87">
        <v>1581</v>
      </c>
      <c r="J87">
        <v>88</v>
      </c>
      <c r="K87">
        <v>1581</v>
      </c>
      <c r="L87">
        <v>73</v>
      </c>
      <c r="M87">
        <v>330</v>
      </c>
      <c r="N87">
        <v>39</v>
      </c>
      <c r="O87">
        <v>330</v>
      </c>
      <c r="P87">
        <v>43</v>
      </c>
      <c r="Q87">
        <v>330</v>
      </c>
      <c r="R87">
        <v>43</v>
      </c>
      <c r="S87">
        <v>330</v>
      </c>
      <c r="T87">
        <v>42</v>
      </c>
      <c r="U87">
        <v>330</v>
      </c>
      <c r="V87">
        <v>18</v>
      </c>
      <c r="W87">
        <v>64</v>
      </c>
      <c r="X87">
        <v>13</v>
      </c>
      <c r="Y87">
        <v>64</v>
      </c>
      <c r="Z87">
        <v>6</v>
      </c>
      <c r="AA87">
        <v>64</v>
      </c>
      <c r="AB87">
        <v>11</v>
      </c>
      <c r="AC87">
        <v>64</v>
      </c>
      <c r="AD87">
        <v>13</v>
      </c>
      <c r="AE87">
        <v>64</v>
      </c>
      <c r="AF87">
        <v>5</v>
      </c>
      <c r="AG87">
        <v>1976</v>
      </c>
      <c r="AH87">
        <v>72</v>
      </c>
      <c r="AI87">
        <v>1976</v>
      </c>
      <c r="AJ87">
        <v>82</v>
      </c>
      <c r="AK87">
        <v>1976</v>
      </c>
      <c r="AL87">
        <v>76</v>
      </c>
      <c r="AM87">
        <v>1976</v>
      </c>
      <c r="AN87">
        <v>78</v>
      </c>
      <c r="AO87">
        <v>1976</v>
      </c>
      <c r="AP87">
        <v>61</v>
      </c>
    </row>
    <row r="88" spans="1:42" ht="14.25" x14ac:dyDescent="0.45">
      <c r="A88" t="s">
        <v>31</v>
      </c>
      <c r="B88" t="s">
        <v>31</v>
      </c>
      <c r="C88">
        <v>2020</v>
      </c>
      <c r="D88">
        <v>77</v>
      </c>
      <c r="E88">
        <v>2019</v>
      </c>
      <c r="F88">
        <v>90</v>
      </c>
      <c r="G88">
        <v>2020</v>
      </c>
      <c r="H88">
        <v>82</v>
      </c>
      <c r="I88">
        <v>2020</v>
      </c>
      <c r="J88">
        <v>84</v>
      </c>
      <c r="K88">
        <v>2019</v>
      </c>
      <c r="L88">
        <v>68</v>
      </c>
      <c r="M88">
        <v>509</v>
      </c>
      <c r="N88">
        <v>39</v>
      </c>
      <c r="O88">
        <v>509</v>
      </c>
      <c r="P88">
        <v>39</v>
      </c>
      <c r="Q88">
        <v>509</v>
      </c>
      <c r="R88">
        <v>39</v>
      </c>
      <c r="S88">
        <v>509</v>
      </c>
      <c r="T88">
        <v>34</v>
      </c>
      <c r="U88">
        <v>509</v>
      </c>
      <c r="V88">
        <v>19</v>
      </c>
      <c r="W88">
        <v>55</v>
      </c>
      <c r="X88">
        <v>9</v>
      </c>
      <c r="Y88">
        <v>55</v>
      </c>
      <c r="Z88">
        <v>13</v>
      </c>
      <c r="AA88">
        <v>55</v>
      </c>
      <c r="AB88">
        <v>18</v>
      </c>
      <c r="AC88">
        <v>55</v>
      </c>
      <c r="AD88">
        <v>16</v>
      </c>
      <c r="AE88">
        <v>55</v>
      </c>
      <c r="AF88" t="s">
        <v>543</v>
      </c>
      <c r="AG88">
        <v>2589</v>
      </c>
      <c r="AH88">
        <v>68</v>
      </c>
      <c r="AI88">
        <v>2587</v>
      </c>
      <c r="AJ88">
        <v>78</v>
      </c>
      <c r="AK88">
        <v>2589</v>
      </c>
      <c r="AL88">
        <v>72</v>
      </c>
      <c r="AM88">
        <v>2589</v>
      </c>
      <c r="AN88">
        <v>73</v>
      </c>
      <c r="AO88">
        <v>2587</v>
      </c>
      <c r="AP88">
        <v>57</v>
      </c>
    </row>
    <row r="89" spans="1:42" ht="14.25" x14ac:dyDescent="0.45">
      <c r="A89" t="s">
        <v>33</v>
      </c>
      <c r="B89" t="s">
        <v>33</v>
      </c>
      <c r="C89">
        <v>1871</v>
      </c>
      <c r="D89">
        <v>78</v>
      </c>
      <c r="E89">
        <v>1871</v>
      </c>
      <c r="F89">
        <v>86</v>
      </c>
      <c r="G89">
        <v>1871</v>
      </c>
      <c r="H89">
        <v>80</v>
      </c>
      <c r="I89">
        <v>1871</v>
      </c>
      <c r="J89">
        <v>83</v>
      </c>
      <c r="K89">
        <v>1871</v>
      </c>
      <c r="L89">
        <v>65</v>
      </c>
      <c r="M89">
        <v>280</v>
      </c>
      <c r="N89">
        <v>36</v>
      </c>
      <c r="O89">
        <v>280</v>
      </c>
      <c r="P89">
        <v>31</v>
      </c>
      <c r="Q89">
        <v>280</v>
      </c>
      <c r="R89">
        <v>40</v>
      </c>
      <c r="S89">
        <v>280</v>
      </c>
      <c r="T89">
        <v>29</v>
      </c>
      <c r="U89">
        <v>280</v>
      </c>
      <c r="V89">
        <v>17</v>
      </c>
      <c r="W89">
        <v>89</v>
      </c>
      <c r="X89">
        <v>13</v>
      </c>
      <c r="Y89">
        <v>89</v>
      </c>
      <c r="Z89">
        <v>13</v>
      </c>
      <c r="AA89">
        <v>89</v>
      </c>
      <c r="AB89">
        <v>16</v>
      </c>
      <c r="AC89">
        <v>89</v>
      </c>
      <c r="AD89">
        <v>11</v>
      </c>
      <c r="AE89">
        <v>89</v>
      </c>
      <c r="AF89">
        <v>4</v>
      </c>
      <c r="AG89">
        <v>2241</v>
      </c>
      <c r="AH89">
        <v>70</v>
      </c>
      <c r="AI89">
        <v>2241</v>
      </c>
      <c r="AJ89">
        <v>76</v>
      </c>
      <c r="AK89">
        <v>2241</v>
      </c>
      <c r="AL89">
        <v>73</v>
      </c>
      <c r="AM89">
        <v>2241</v>
      </c>
      <c r="AN89">
        <v>74</v>
      </c>
      <c r="AO89">
        <v>2241</v>
      </c>
      <c r="AP89">
        <v>56</v>
      </c>
    </row>
    <row r="90" spans="1:42" ht="14.25" x14ac:dyDescent="0.45">
      <c r="A90" t="s">
        <v>38</v>
      </c>
      <c r="B90" t="s">
        <v>38</v>
      </c>
      <c r="C90">
        <v>1169</v>
      </c>
      <c r="D90">
        <v>78</v>
      </c>
      <c r="E90">
        <v>1169</v>
      </c>
      <c r="F90">
        <v>95</v>
      </c>
      <c r="G90">
        <v>1169</v>
      </c>
      <c r="H90">
        <v>85</v>
      </c>
      <c r="I90">
        <v>1169</v>
      </c>
      <c r="J90">
        <v>88</v>
      </c>
      <c r="K90">
        <v>1169</v>
      </c>
      <c r="L90">
        <v>70</v>
      </c>
      <c r="M90">
        <v>314</v>
      </c>
      <c r="N90">
        <v>39</v>
      </c>
      <c r="O90">
        <v>314</v>
      </c>
      <c r="P90">
        <v>43</v>
      </c>
      <c r="Q90">
        <v>314</v>
      </c>
      <c r="R90">
        <v>47</v>
      </c>
      <c r="S90">
        <v>314</v>
      </c>
      <c r="T90">
        <v>35</v>
      </c>
      <c r="U90">
        <v>314</v>
      </c>
      <c r="V90">
        <v>20</v>
      </c>
      <c r="W90">
        <v>47</v>
      </c>
      <c r="X90">
        <v>6</v>
      </c>
      <c r="Y90">
        <v>47</v>
      </c>
      <c r="Z90">
        <v>6</v>
      </c>
      <c r="AA90">
        <v>47</v>
      </c>
      <c r="AB90">
        <v>9</v>
      </c>
      <c r="AC90">
        <v>47</v>
      </c>
      <c r="AD90">
        <v>9</v>
      </c>
      <c r="AE90">
        <v>47</v>
      </c>
      <c r="AF90" t="s">
        <v>543</v>
      </c>
      <c r="AG90">
        <v>1534</v>
      </c>
      <c r="AH90">
        <v>68</v>
      </c>
      <c r="AI90">
        <v>1534</v>
      </c>
      <c r="AJ90">
        <v>81</v>
      </c>
      <c r="AK90">
        <v>1534</v>
      </c>
      <c r="AL90">
        <v>75</v>
      </c>
      <c r="AM90">
        <v>1534</v>
      </c>
      <c r="AN90">
        <v>75</v>
      </c>
      <c r="AO90">
        <v>1534</v>
      </c>
      <c r="AP90">
        <v>57</v>
      </c>
    </row>
    <row r="91" spans="1:42" ht="14.25" x14ac:dyDescent="0.45">
      <c r="A91" t="s">
        <v>42</v>
      </c>
      <c r="B91" t="s">
        <v>42</v>
      </c>
      <c r="C91">
        <v>2500</v>
      </c>
      <c r="D91">
        <v>78</v>
      </c>
      <c r="E91">
        <v>2500</v>
      </c>
      <c r="F91">
        <v>90</v>
      </c>
      <c r="G91">
        <v>2500</v>
      </c>
      <c r="H91">
        <v>83</v>
      </c>
      <c r="I91">
        <v>2500</v>
      </c>
      <c r="J91">
        <v>84</v>
      </c>
      <c r="K91">
        <v>2500</v>
      </c>
      <c r="L91">
        <v>69</v>
      </c>
      <c r="M91">
        <v>391</v>
      </c>
      <c r="N91">
        <v>37</v>
      </c>
      <c r="O91">
        <v>391</v>
      </c>
      <c r="P91">
        <v>35</v>
      </c>
      <c r="Q91">
        <v>391</v>
      </c>
      <c r="R91">
        <v>41</v>
      </c>
      <c r="S91">
        <v>391</v>
      </c>
      <c r="T91">
        <v>31</v>
      </c>
      <c r="U91">
        <v>391</v>
      </c>
      <c r="V91">
        <v>21</v>
      </c>
      <c r="W91">
        <v>84</v>
      </c>
      <c r="X91">
        <v>15</v>
      </c>
      <c r="Y91">
        <v>84</v>
      </c>
      <c r="Z91">
        <v>10</v>
      </c>
      <c r="AA91">
        <v>84</v>
      </c>
      <c r="AB91">
        <v>11</v>
      </c>
      <c r="AC91">
        <v>84</v>
      </c>
      <c r="AD91">
        <v>13</v>
      </c>
      <c r="AE91">
        <v>84</v>
      </c>
      <c r="AF91">
        <v>5</v>
      </c>
      <c r="AG91">
        <v>2977</v>
      </c>
      <c r="AH91">
        <v>71</v>
      </c>
      <c r="AI91">
        <v>2977</v>
      </c>
      <c r="AJ91">
        <v>80</v>
      </c>
      <c r="AK91">
        <v>2977</v>
      </c>
      <c r="AL91">
        <v>75</v>
      </c>
      <c r="AM91">
        <v>2977</v>
      </c>
      <c r="AN91">
        <v>75</v>
      </c>
      <c r="AO91">
        <v>2977</v>
      </c>
      <c r="AP91">
        <v>61</v>
      </c>
    </row>
    <row r="92" spans="1:42" ht="14.25" x14ac:dyDescent="0.45">
      <c r="A92" t="s">
        <v>142</v>
      </c>
      <c r="B92" t="s">
        <v>142</v>
      </c>
      <c r="C92">
        <v>11731</v>
      </c>
      <c r="D92">
        <v>68</v>
      </c>
      <c r="E92">
        <v>11731</v>
      </c>
      <c r="F92">
        <v>81</v>
      </c>
      <c r="G92">
        <v>11731</v>
      </c>
      <c r="H92">
        <v>76</v>
      </c>
      <c r="I92">
        <v>11731</v>
      </c>
      <c r="J92">
        <v>82</v>
      </c>
      <c r="K92">
        <v>11731</v>
      </c>
      <c r="L92">
        <v>57</v>
      </c>
      <c r="M92">
        <v>2343</v>
      </c>
      <c r="N92">
        <v>22</v>
      </c>
      <c r="O92">
        <v>2343</v>
      </c>
      <c r="P92">
        <v>25</v>
      </c>
      <c r="Q92">
        <v>2343</v>
      </c>
      <c r="R92">
        <v>29</v>
      </c>
      <c r="S92">
        <v>2343</v>
      </c>
      <c r="T92">
        <v>28</v>
      </c>
      <c r="U92">
        <v>2343</v>
      </c>
      <c r="V92">
        <v>10</v>
      </c>
      <c r="W92">
        <v>479</v>
      </c>
      <c r="X92">
        <v>11</v>
      </c>
      <c r="Y92">
        <v>479</v>
      </c>
      <c r="Z92">
        <v>10</v>
      </c>
      <c r="AA92">
        <v>479</v>
      </c>
      <c r="AB92">
        <v>11</v>
      </c>
      <c r="AC92">
        <v>479</v>
      </c>
      <c r="AD92">
        <v>13</v>
      </c>
      <c r="AE92">
        <v>479</v>
      </c>
      <c r="AF92">
        <v>5</v>
      </c>
      <c r="AG92">
        <v>14581</v>
      </c>
      <c r="AH92">
        <v>59</v>
      </c>
      <c r="AI92">
        <v>14581</v>
      </c>
      <c r="AJ92">
        <v>69</v>
      </c>
      <c r="AK92">
        <v>14581</v>
      </c>
      <c r="AL92">
        <v>66</v>
      </c>
      <c r="AM92">
        <v>14581</v>
      </c>
      <c r="AN92">
        <v>71</v>
      </c>
      <c r="AO92">
        <v>14581</v>
      </c>
      <c r="AP92">
        <v>47</v>
      </c>
    </row>
    <row r="93" spans="1:42" ht="14.25" x14ac:dyDescent="0.45">
      <c r="A93" t="s">
        <v>144</v>
      </c>
      <c r="B93" t="s">
        <v>144</v>
      </c>
      <c r="C93">
        <v>2977</v>
      </c>
      <c r="D93">
        <v>71</v>
      </c>
      <c r="E93">
        <v>2977</v>
      </c>
      <c r="F93">
        <v>84</v>
      </c>
      <c r="G93">
        <v>2977</v>
      </c>
      <c r="H93">
        <v>78</v>
      </c>
      <c r="I93">
        <v>2977</v>
      </c>
      <c r="J93">
        <v>86</v>
      </c>
      <c r="K93">
        <v>2977</v>
      </c>
      <c r="L93">
        <v>60</v>
      </c>
      <c r="M93">
        <v>711</v>
      </c>
      <c r="N93">
        <v>29</v>
      </c>
      <c r="O93">
        <v>711</v>
      </c>
      <c r="P93">
        <v>31</v>
      </c>
      <c r="Q93">
        <v>709</v>
      </c>
      <c r="R93">
        <v>32</v>
      </c>
      <c r="S93">
        <v>711</v>
      </c>
      <c r="T93">
        <v>34</v>
      </c>
      <c r="U93">
        <v>709</v>
      </c>
      <c r="V93">
        <v>13</v>
      </c>
      <c r="W93">
        <v>97</v>
      </c>
      <c r="X93">
        <v>6</v>
      </c>
      <c r="Y93">
        <v>97</v>
      </c>
      <c r="Z93">
        <v>4</v>
      </c>
      <c r="AA93">
        <v>97</v>
      </c>
      <c r="AB93">
        <v>13</v>
      </c>
      <c r="AC93">
        <v>97</v>
      </c>
      <c r="AD93">
        <v>8</v>
      </c>
      <c r="AE93">
        <v>97</v>
      </c>
      <c r="AF93">
        <v>3</v>
      </c>
      <c r="AG93">
        <v>3793</v>
      </c>
      <c r="AH93">
        <v>61</v>
      </c>
      <c r="AI93">
        <v>3793</v>
      </c>
      <c r="AJ93">
        <v>72</v>
      </c>
      <c r="AK93">
        <v>3791</v>
      </c>
      <c r="AL93">
        <v>67</v>
      </c>
      <c r="AM93">
        <v>3793</v>
      </c>
      <c r="AN93">
        <v>74</v>
      </c>
      <c r="AO93">
        <v>3791</v>
      </c>
      <c r="AP93">
        <v>49</v>
      </c>
    </row>
    <row r="94" spans="1:42" ht="14.25" x14ac:dyDescent="0.45">
      <c r="A94" t="s">
        <v>146</v>
      </c>
      <c r="B94" t="s">
        <v>146</v>
      </c>
      <c r="C94">
        <v>2995</v>
      </c>
      <c r="D94">
        <v>70</v>
      </c>
      <c r="E94">
        <v>2995</v>
      </c>
      <c r="F94">
        <v>84</v>
      </c>
      <c r="G94">
        <v>2995</v>
      </c>
      <c r="H94">
        <v>74</v>
      </c>
      <c r="I94">
        <v>2995</v>
      </c>
      <c r="J94">
        <v>80</v>
      </c>
      <c r="K94">
        <v>2995</v>
      </c>
      <c r="L94">
        <v>57</v>
      </c>
      <c r="M94">
        <v>592</v>
      </c>
      <c r="N94">
        <v>26</v>
      </c>
      <c r="O94">
        <v>592</v>
      </c>
      <c r="P94">
        <v>27</v>
      </c>
      <c r="Q94">
        <v>592</v>
      </c>
      <c r="R94">
        <v>31</v>
      </c>
      <c r="S94">
        <v>592</v>
      </c>
      <c r="T94">
        <v>25</v>
      </c>
      <c r="U94">
        <v>592</v>
      </c>
      <c r="V94">
        <v>10</v>
      </c>
      <c r="W94">
        <v>87</v>
      </c>
      <c r="X94">
        <v>15</v>
      </c>
      <c r="Y94">
        <v>87</v>
      </c>
      <c r="Z94">
        <v>11</v>
      </c>
      <c r="AA94">
        <v>87</v>
      </c>
      <c r="AB94">
        <v>11</v>
      </c>
      <c r="AC94">
        <v>87</v>
      </c>
      <c r="AD94">
        <v>13</v>
      </c>
      <c r="AE94">
        <v>87</v>
      </c>
      <c r="AF94">
        <v>9</v>
      </c>
      <c r="AG94">
        <v>3678</v>
      </c>
      <c r="AH94">
        <v>62</v>
      </c>
      <c r="AI94">
        <v>3678</v>
      </c>
      <c r="AJ94">
        <v>73</v>
      </c>
      <c r="AK94">
        <v>3678</v>
      </c>
      <c r="AL94">
        <v>66</v>
      </c>
      <c r="AM94">
        <v>3678</v>
      </c>
      <c r="AN94">
        <v>69</v>
      </c>
      <c r="AO94">
        <v>3678</v>
      </c>
      <c r="AP94">
        <v>49</v>
      </c>
    </row>
    <row r="95" spans="1:42" ht="14.25" x14ac:dyDescent="0.45">
      <c r="A95" t="s">
        <v>150</v>
      </c>
      <c r="B95" t="s">
        <v>150</v>
      </c>
      <c r="C95">
        <v>3356</v>
      </c>
      <c r="D95">
        <v>68</v>
      </c>
      <c r="E95">
        <v>3355</v>
      </c>
      <c r="F95">
        <v>84</v>
      </c>
      <c r="G95">
        <v>3355</v>
      </c>
      <c r="H95">
        <v>79</v>
      </c>
      <c r="I95">
        <v>3355</v>
      </c>
      <c r="J95">
        <v>83</v>
      </c>
      <c r="K95">
        <v>3355</v>
      </c>
      <c r="L95">
        <v>59</v>
      </c>
      <c r="M95">
        <v>619</v>
      </c>
      <c r="N95">
        <v>29</v>
      </c>
      <c r="O95">
        <v>619</v>
      </c>
      <c r="P95">
        <v>25</v>
      </c>
      <c r="Q95">
        <v>619</v>
      </c>
      <c r="R95">
        <v>35</v>
      </c>
      <c r="S95">
        <v>619</v>
      </c>
      <c r="T95">
        <v>30</v>
      </c>
      <c r="U95">
        <v>619</v>
      </c>
      <c r="V95">
        <v>14</v>
      </c>
      <c r="W95">
        <v>98</v>
      </c>
      <c r="X95">
        <v>15</v>
      </c>
      <c r="Y95">
        <v>98</v>
      </c>
      <c r="Z95">
        <v>12</v>
      </c>
      <c r="AA95">
        <v>98</v>
      </c>
      <c r="AB95">
        <v>12</v>
      </c>
      <c r="AC95">
        <v>98</v>
      </c>
      <c r="AD95">
        <v>18</v>
      </c>
      <c r="AE95">
        <v>98</v>
      </c>
      <c r="AF95">
        <v>9</v>
      </c>
      <c r="AG95">
        <v>4079</v>
      </c>
      <c r="AH95">
        <v>61</v>
      </c>
      <c r="AI95">
        <v>4078</v>
      </c>
      <c r="AJ95">
        <v>73</v>
      </c>
      <c r="AK95">
        <v>4078</v>
      </c>
      <c r="AL95">
        <v>70</v>
      </c>
      <c r="AM95">
        <v>4078</v>
      </c>
      <c r="AN95">
        <v>73</v>
      </c>
      <c r="AO95">
        <v>4078</v>
      </c>
      <c r="AP95">
        <v>51</v>
      </c>
    </row>
    <row r="96" spans="1:42" ht="14.25" x14ac:dyDescent="0.45">
      <c r="A96" t="s">
        <v>154</v>
      </c>
      <c r="B96" t="s">
        <v>154</v>
      </c>
      <c r="C96">
        <v>2102</v>
      </c>
      <c r="D96">
        <v>79</v>
      </c>
      <c r="E96">
        <v>2102</v>
      </c>
      <c r="F96">
        <v>89</v>
      </c>
      <c r="G96">
        <v>2102</v>
      </c>
      <c r="H96">
        <v>80</v>
      </c>
      <c r="I96">
        <v>2102</v>
      </c>
      <c r="J96">
        <v>87</v>
      </c>
      <c r="K96">
        <v>2102</v>
      </c>
      <c r="L96">
        <v>67</v>
      </c>
      <c r="M96">
        <v>348</v>
      </c>
      <c r="N96">
        <v>36</v>
      </c>
      <c r="O96">
        <v>348</v>
      </c>
      <c r="P96">
        <v>39</v>
      </c>
      <c r="Q96">
        <v>348</v>
      </c>
      <c r="R96">
        <v>39</v>
      </c>
      <c r="S96">
        <v>348</v>
      </c>
      <c r="T96">
        <v>37</v>
      </c>
      <c r="U96">
        <v>348</v>
      </c>
      <c r="V96">
        <v>20</v>
      </c>
      <c r="W96">
        <v>95</v>
      </c>
      <c r="X96">
        <v>11</v>
      </c>
      <c r="Y96">
        <v>95</v>
      </c>
      <c r="Z96">
        <v>13</v>
      </c>
      <c r="AA96">
        <v>95</v>
      </c>
      <c r="AB96">
        <v>13</v>
      </c>
      <c r="AC96">
        <v>95</v>
      </c>
      <c r="AD96">
        <v>11</v>
      </c>
      <c r="AE96">
        <v>95</v>
      </c>
      <c r="AF96">
        <v>7</v>
      </c>
      <c r="AG96">
        <v>2547</v>
      </c>
      <c r="AH96">
        <v>70</v>
      </c>
      <c r="AI96">
        <v>2547</v>
      </c>
      <c r="AJ96">
        <v>79</v>
      </c>
      <c r="AK96">
        <v>2547</v>
      </c>
      <c r="AL96">
        <v>72</v>
      </c>
      <c r="AM96">
        <v>2547</v>
      </c>
      <c r="AN96">
        <v>77</v>
      </c>
      <c r="AO96">
        <v>2547</v>
      </c>
      <c r="AP96">
        <v>58</v>
      </c>
    </row>
    <row r="97" spans="1:42" ht="14.25" x14ac:dyDescent="0.45">
      <c r="A97" t="s">
        <v>162</v>
      </c>
      <c r="B97" t="s">
        <v>162</v>
      </c>
      <c r="C97">
        <v>2867</v>
      </c>
      <c r="D97">
        <v>68</v>
      </c>
      <c r="E97">
        <v>2866</v>
      </c>
      <c r="F97">
        <v>86</v>
      </c>
      <c r="G97">
        <v>2867</v>
      </c>
      <c r="H97">
        <v>75</v>
      </c>
      <c r="I97">
        <v>2867</v>
      </c>
      <c r="J97">
        <v>79</v>
      </c>
      <c r="K97">
        <v>2866</v>
      </c>
      <c r="L97">
        <v>57</v>
      </c>
      <c r="M97">
        <v>448</v>
      </c>
      <c r="N97">
        <v>21</v>
      </c>
      <c r="O97">
        <v>448</v>
      </c>
      <c r="P97">
        <v>30</v>
      </c>
      <c r="Q97">
        <v>448</v>
      </c>
      <c r="R97">
        <v>27</v>
      </c>
      <c r="S97">
        <v>448</v>
      </c>
      <c r="T97">
        <v>23</v>
      </c>
      <c r="U97">
        <v>448</v>
      </c>
      <c r="V97">
        <v>10</v>
      </c>
      <c r="W97">
        <v>92</v>
      </c>
      <c r="X97">
        <v>15</v>
      </c>
      <c r="Y97">
        <v>92</v>
      </c>
      <c r="Z97">
        <v>15</v>
      </c>
      <c r="AA97">
        <v>92</v>
      </c>
      <c r="AB97">
        <v>17</v>
      </c>
      <c r="AC97">
        <v>92</v>
      </c>
      <c r="AD97">
        <v>17</v>
      </c>
      <c r="AE97">
        <v>92</v>
      </c>
      <c r="AF97">
        <v>7</v>
      </c>
      <c r="AG97">
        <v>3413</v>
      </c>
      <c r="AH97">
        <v>61</v>
      </c>
      <c r="AI97">
        <v>3412</v>
      </c>
      <c r="AJ97">
        <v>77</v>
      </c>
      <c r="AK97">
        <v>3413</v>
      </c>
      <c r="AL97">
        <v>67</v>
      </c>
      <c r="AM97">
        <v>3413</v>
      </c>
      <c r="AN97">
        <v>70</v>
      </c>
      <c r="AO97">
        <v>3412</v>
      </c>
      <c r="AP97">
        <v>50</v>
      </c>
    </row>
    <row r="98" spans="1:42" ht="14.25" x14ac:dyDescent="0.45">
      <c r="A98" t="s">
        <v>166</v>
      </c>
      <c r="B98" t="s">
        <v>166</v>
      </c>
      <c r="C98">
        <v>2269</v>
      </c>
      <c r="D98">
        <v>74</v>
      </c>
      <c r="E98">
        <v>2269</v>
      </c>
      <c r="F98">
        <v>86</v>
      </c>
      <c r="G98">
        <v>2269</v>
      </c>
      <c r="H98">
        <v>80</v>
      </c>
      <c r="I98">
        <v>2269</v>
      </c>
      <c r="J98">
        <v>85</v>
      </c>
      <c r="K98">
        <v>2269</v>
      </c>
      <c r="L98">
        <v>64</v>
      </c>
      <c r="M98">
        <v>527</v>
      </c>
      <c r="N98">
        <v>34</v>
      </c>
      <c r="O98">
        <v>527</v>
      </c>
      <c r="P98">
        <v>37</v>
      </c>
      <c r="Q98">
        <v>527</v>
      </c>
      <c r="R98">
        <v>38</v>
      </c>
      <c r="S98">
        <v>527</v>
      </c>
      <c r="T98">
        <v>37</v>
      </c>
      <c r="U98">
        <v>527</v>
      </c>
      <c r="V98">
        <v>16</v>
      </c>
      <c r="W98">
        <v>79</v>
      </c>
      <c r="X98">
        <v>9</v>
      </c>
      <c r="Y98">
        <v>79</v>
      </c>
      <c r="Z98">
        <v>5</v>
      </c>
      <c r="AA98">
        <v>79</v>
      </c>
      <c r="AB98">
        <v>6</v>
      </c>
      <c r="AC98">
        <v>79</v>
      </c>
      <c r="AD98">
        <v>9</v>
      </c>
      <c r="AE98">
        <v>79</v>
      </c>
      <c r="AF98" t="s">
        <v>543</v>
      </c>
      <c r="AG98">
        <v>2883</v>
      </c>
      <c r="AH98">
        <v>65</v>
      </c>
      <c r="AI98">
        <v>2883</v>
      </c>
      <c r="AJ98">
        <v>75</v>
      </c>
      <c r="AK98">
        <v>2883</v>
      </c>
      <c r="AL98">
        <v>70</v>
      </c>
      <c r="AM98">
        <v>2883</v>
      </c>
      <c r="AN98">
        <v>74</v>
      </c>
      <c r="AO98">
        <v>2883</v>
      </c>
      <c r="AP98">
        <v>53</v>
      </c>
    </row>
    <row r="99" spans="1:42" ht="14.25" x14ac:dyDescent="0.45">
      <c r="A99" t="s">
        <v>94</v>
      </c>
      <c r="B99" t="s">
        <v>94</v>
      </c>
      <c r="C99">
        <v>5751</v>
      </c>
      <c r="D99">
        <v>66</v>
      </c>
      <c r="E99">
        <v>5751</v>
      </c>
      <c r="F99">
        <v>86</v>
      </c>
      <c r="G99">
        <v>5751</v>
      </c>
      <c r="H99">
        <v>75</v>
      </c>
      <c r="I99">
        <v>5751</v>
      </c>
      <c r="J99">
        <v>80</v>
      </c>
      <c r="K99">
        <v>5751</v>
      </c>
      <c r="L99">
        <v>55</v>
      </c>
      <c r="M99">
        <v>1353</v>
      </c>
      <c r="N99">
        <v>26</v>
      </c>
      <c r="O99">
        <v>1353</v>
      </c>
      <c r="P99">
        <v>33</v>
      </c>
      <c r="Q99">
        <v>1353</v>
      </c>
      <c r="R99">
        <v>34</v>
      </c>
      <c r="S99">
        <v>1353</v>
      </c>
      <c r="T99">
        <v>32</v>
      </c>
      <c r="U99">
        <v>1353</v>
      </c>
      <c r="V99">
        <v>14</v>
      </c>
      <c r="W99">
        <v>167</v>
      </c>
      <c r="X99">
        <v>14</v>
      </c>
      <c r="Y99">
        <v>167</v>
      </c>
      <c r="Z99">
        <v>9</v>
      </c>
      <c r="AA99">
        <v>167</v>
      </c>
      <c r="AB99">
        <v>11</v>
      </c>
      <c r="AC99">
        <v>166</v>
      </c>
      <c r="AD99">
        <v>14</v>
      </c>
      <c r="AE99">
        <v>167</v>
      </c>
      <c r="AF99">
        <v>5</v>
      </c>
      <c r="AG99">
        <v>7280</v>
      </c>
      <c r="AH99">
        <v>57</v>
      </c>
      <c r="AI99">
        <v>7280</v>
      </c>
      <c r="AJ99">
        <v>74</v>
      </c>
      <c r="AK99">
        <v>7280</v>
      </c>
      <c r="AL99">
        <v>66</v>
      </c>
      <c r="AM99">
        <v>7279</v>
      </c>
      <c r="AN99">
        <v>69</v>
      </c>
      <c r="AO99">
        <v>7280</v>
      </c>
      <c r="AP99">
        <v>47</v>
      </c>
    </row>
    <row r="100" spans="1:42" ht="14.25" x14ac:dyDescent="0.45">
      <c r="A100" t="s">
        <v>96</v>
      </c>
      <c r="B100" t="s">
        <v>96</v>
      </c>
      <c r="C100">
        <v>2119</v>
      </c>
      <c r="D100">
        <v>75</v>
      </c>
      <c r="E100">
        <v>2119</v>
      </c>
      <c r="F100">
        <v>70</v>
      </c>
      <c r="G100">
        <v>2119</v>
      </c>
      <c r="H100">
        <v>76</v>
      </c>
      <c r="I100">
        <v>2119</v>
      </c>
      <c r="J100">
        <v>80</v>
      </c>
      <c r="K100">
        <v>2119</v>
      </c>
      <c r="L100">
        <v>56</v>
      </c>
      <c r="M100">
        <v>444</v>
      </c>
      <c r="N100">
        <v>31</v>
      </c>
      <c r="O100">
        <v>444</v>
      </c>
      <c r="P100">
        <v>16</v>
      </c>
      <c r="Q100">
        <v>444</v>
      </c>
      <c r="R100">
        <v>32</v>
      </c>
      <c r="S100">
        <v>444</v>
      </c>
      <c r="T100">
        <v>26</v>
      </c>
      <c r="U100">
        <v>444</v>
      </c>
      <c r="V100">
        <v>11</v>
      </c>
      <c r="W100">
        <v>77</v>
      </c>
      <c r="X100">
        <v>9</v>
      </c>
      <c r="Y100">
        <v>77</v>
      </c>
      <c r="Z100">
        <v>18</v>
      </c>
      <c r="AA100">
        <v>77</v>
      </c>
      <c r="AB100">
        <v>12</v>
      </c>
      <c r="AC100">
        <v>77</v>
      </c>
      <c r="AD100">
        <v>13</v>
      </c>
      <c r="AE100">
        <v>77</v>
      </c>
      <c r="AF100">
        <v>6</v>
      </c>
      <c r="AG100">
        <v>2642</v>
      </c>
      <c r="AH100">
        <v>65</v>
      </c>
      <c r="AI100">
        <v>2642</v>
      </c>
      <c r="AJ100">
        <v>59</v>
      </c>
      <c r="AK100">
        <v>2642</v>
      </c>
      <c r="AL100">
        <v>67</v>
      </c>
      <c r="AM100">
        <v>2642</v>
      </c>
      <c r="AN100">
        <v>69</v>
      </c>
      <c r="AO100">
        <v>2642</v>
      </c>
      <c r="AP100">
        <v>47</v>
      </c>
    </row>
    <row r="101" spans="1:42" ht="14.25" x14ac:dyDescent="0.45">
      <c r="A101" t="s">
        <v>104</v>
      </c>
      <c r="B101" t="s">
        <v>104</v>
      </c>
      <c r="C101">
        <v>4377</v>
      </c>
      <c r="D101">
        <v>68</v>
      </c>
      <c r="E101">
        <v>4377</v>
      </c>
      <c r="F101">
        <v>78</v>
      </c>
      <c r="G101">
        <v>4377</v>
      </c>
      <c r="H101">
        <v>75</v>
      </c>
      <c r="I101">
        <v>4377</v>
      </c>
      <c r="J101">
        <v>77</v>
      </c>
      <c r="K101">
        <v>4377</v>
      </c>
      <c r="L101">
        <v>55</v>
      </c>
      <c r="M101">
        <v>554</v>
      </c>
      <c r="N101">
        <v>23</v>
      </c>
      <c r="O101">
        <v>554</v>
      </c>
      <c r="P101">
        <v>25</v>
      </c>
      <c r="Q101">
        <v>554</v>
      </c>
      <c r="R101">
        <v>27</v>
      </c>
      <c r="S101">
        <v>554</v>
      </c>
      <c r="T101">
        <v>21</v>
      </c>
      <c r="U101">
        <v>554</v>
      </c>
      <c r="V101">
        <v>11</v>
      </c>
      <c r="W101">
        <v>158</v>
      </c>
      <c r="X101">
        <v>6</v>
      </c>
      <c r="Y101">
        <v>158</v>
      </c>
      <c r="Z101">
        <v>6</v>
      </c>
      <c r="AA101">
        <v>158</v>
      </c>
      <c r="AB101">
        <v>8</v>
      </c>
      <c r="AC101">
        <v>158</v>
      </c>
      <c r="AD101">
        <v>8</v>
      </c>
      <c r="AE101">
        <v>158</v>
      </c>
      <c r="AF101">
        <v>3</v>
      </c>
      <c r="AG101">
        <v>5101</v>
      </c>
      <c r="AH101">
        <v>62</v>
      </c>
      <c r="AI101">
        <v>5100</v>
      </c>
      <c r="AJ101">
        <v>70</v>
      </c>
      <c r="AK101">
        <v>5101</v>
      </c>
      <c r="AL101">
        <v>67</v>
      </c>
      <c r="AM101">
        <v>5101</v>
      </c>
      <c r="AN101">
        <v>69</v>
      </c>
      <c r="AO101">
        <v>5100</v>
      </c>
      <c r="AP101">
        <v>49</v>
      </c>
    </row>
    <row r="102" spans="1:42" ht="14.25" x14ac:dyDescent="0.45">
      <c r="A102" t="s">
        <v>106</v>
      </c>
      <c r="B102" t="s">
        <v>106</v>
      </c>
      <c r="C102">
        <v>6939</v>
      </c>
      <c r="D102">
        <v>68</v>
      </c>
      <c r="E102">
        <v>6938</v>
      </c>
      <c r="F102">
        <v>76</v>
      </c>
      <c r="G102">
        <v>6939</v>
      </c>
      <c r="H102">
        <v>73</v>
      </c>
      <c r="I102">
        <v>6939</v>
      </c>
      <c r="J102">
        <v>79</v>
      </c>
      <c r="K102">
        <v>6938</v>
      </c>
      <c r="L102">
        <v>55</v>
      </c>
      <c r="M102">
        <v>1194</v>
      </c>
      <c r="N102">
        <v>24</v>
      </c>
      <c r="O102">
        <v>1194</v>
      </c>
      <c r="P102">
        <v>23</v>
      </c>
      <c r="Q102">
        <v>1194</v>
      </c>
      <c r="R102">
        <v>30</v>
      </c>
      <c r="S102">
        <v>1194</v>
      </c>
      <c r="T102">
        <v>28</v>
      </c>
      <c r="U102">
        <v>1194</v>
      </c>
      <c r="V102">
        <v>11</v>
      </c>
      <c r="W102">
        <v>164</v>
      </c>
      <c r="X102">
        <v>13</v>
      </c>
      <c r="Y102">
        <v>164</v>
      </c>
      <c r="Z102">
        <v>9</v>
      </c>
      <c r="AA102">
        <v>164</v>
      </c>
      <c r="AB102">
        <v>11</v>
      </c>
      <c r="AC102">
        <v>164</v>
      </c>
      <c r="AD102">
        <v>14</v>
      </c>
      <c r="AE102">
        <v>164</v>
      </c>
      <c r="AF102">
        <v>4</v>
      </c>
      <c r="AG102">
        <v>8305</v>
      </c>
      <c r="AH102">
        <v>61</v>
      </c>
      <c r="AI102">
        <v>8304</v>
      </c>
      <c r="AJ102">
        <v>67</v>
      </c>
      <c r="AK102">
        <v>8305</v>
      </c>
      <c r="AL102">
        <v>66</v>
      </c>
      <c r="AM102">
        <v>8305</v>
      </c>
      <c r="AN102">
        <v>70</v>
      </c>
      <c r="AO102">
        <v>8304</v>
      </c>
      <c r="AP102">
        <v>48</v>
      </c>
    </row>
    <row r="103" spans="1:42" ht="14.25" x14ac:dyDescent="0.45">
      <c r="A103" t="s">
        <v>118</v>
      </c>
      <c r="B103" t="s">
        <v>118</v>
      </c>
      <c r="C103">
        <v>2930</v>
      </c>
      <c r="D103">
        <v>69</v>
      </c>
      <c r="E103">
        <v>2930</v>
      </c>
      <c r="F103">
        <v>85</v>
      </c>
      <c r="G103">
        <v>2930</v>
      </c>
      <c r="H103">
        <v>76</v>
      </c>
      <c r="I103">
        <v>2930</v>
      </c>
      <c r="J103">
        <v>79</v>
      </c>
      <c r="K103">
        <v>2930</v>
      </c>
      <c r="L103">
        <v>59</v>
      </c>
      <c r="M103">
        <v>567</v>
      </c>
      <c r="N103">
        <v>26</v>
      </c>
      <c r="O103">
        <v>566</v>
      </c>
      <c r="P103">
        <v>28</v>
      </c>
      <c r="Q103">
        <v>567</v>
      </c>
      <c r="R103">
        <v>31</v>
      </c>
      <c r="S103">
        <v>567</v>
      </c>
      <c r="T103">
        <v>29</v>
      </c>
      <c r="U103">
        <v>566</v>
      </c>
      <c r="V103">
        <v>13</v>
      </c>
      <c r="W103">
        <v>99</v>
      </c>
      <c r="X103">
        <v>9</v>
      </c>
      <c r="Y103">
        <v>99</v>
      </c>
      <c r="Z103">
        <v>10</v>
      </c>
      <c r="AA103">
        <v>99</v>
      </c>
      <c r="AB103">
        <v>10</v>
      </c>
      <c r="AC103">
        <v>99</v>
      </c>
      <c r="AD103">
        <v>9</v>
      </c>
      <c r="AE103">
        <v>99</v>
      </c>
      <c r="AF103">
        <v>4</v>
      </c>
      <c r="AG103">
        <v>3604</v>
      </c>
      <c r="AH103">
        <v>61</v>
      </c>
      <c r="AI103">
        <v>3603</v>
      </c>
      <c r="AJ103">
        <v>74</v>
      </c>
      <c r="AK103">
        <v>3604</v>
      </c>
      <c r="AL103">
        <v>67</v>
      </c>
      <c r="AM103">
        <v>3604</v>
      </c>
      <c r="AN103">
        <v>69</v>
      </c>
      <c r="AO103">
        <v>3603</v>
      </c>
      <c r="AP103">
        <v>50</v>
      </c>
    </row>
    <row r="104" spans="1:42" ht="14.25" x14ac:dyDescent="0.45">
      <c r="A104" t="s">
        <v>435</v>
      </c>
      <c r="B104" t="s">
        <v>435</v>
      </c>
      <c r="C104">
        <v>23</v>
      </c>
      <c r="D104" t="s">
        <v>543</v>
      </c>
      <c r="E104">
        <v>23</v>
      </c>
      <c r="F104">
        <v>100</v>
      </c>
      <c r="G104">
        <v>23</v>
      </c>
      <c r="H104">
        <v>100</v>
      </c>
      <c r="I104">
        <v>23</v>
      </c>
      <c r="J104">
        <v>100</v>
      </c>
      <c r="K104">
        <v>23</v>
      </c>
      <c r="L104" t="s">
        <v>543</v>
      </c>
      <c r="M104">
        <v>5</v>
      </c>
      <c r="N104" t="s">
        <v>543</v>
      </c>
      <c r="O104">
        <v>5</v>
      </c>
      <c r="P104" t="s">
        <v>543</v>
      </c>
      <c r="Q104">
        <v>5</v>
      </c>
      <c r="R104" t="s">
        <v>543</v>
      </c>
      <c r="S104">
        <v>5</v>
      </c>
      <c r="T104" t="s">
        <v>543</v>
      </c>
      <c r="U104">
        <v>5</v>
      </c>
      <c r="V104" t="s">
        <v>543</v>
      </c>
      <c r="W104">
        <v>0</v>
      </c>
      <c r="X104" t="s">
        <v>552</v>
      </c>
      <c r="Y104">
        <v>0</v>
      </c>
      <c r="Z104" t="s">
        <v>552</v>
      </c>
      <c r="AA104">
        <v>0</v>
      </c>
      <c r="AB104" t="s">
        <v>552</v>
      </c>
      <c r="AC104">
        <v>0</v>
      </c>
      <c r="AD104" t="s">
        <v>552</v>
      </c>
      <c r="AE104">
        <v>0</v>
      </c>
      <c r="AF104" t="s">
        <v>552</v>
      </c>
      <c r="AG104">
        <v>28</v>
      </c>
      <c r="AH104" t="s">
        <v>543</v>
      </c>
      <c r="AI104">
        <v>28</v>
      </c>
      <c r="AJ104" t="s">
        <v>543</v>
      </c>
      <c r="AK104">
        <v>28</v>
      </c>
      <c r="AL104" t="s">
        <v>543</v>
      </c>
      <c r="AM104">
        <v>28</v>
      </c>
      <c r="AN104" t="s">
        <v>543</v>
      </c>
      <c r="AO104">
        <v>28</v>
      </c>
      <c r="AP104">
        <v>89</v>
      </c>
    </row>
    <row r="105" spans="1:42" ht="14.25" x14ac:dyDescent="0.45">
      <c r="A105" t="s">
        <v>224</v>
      </c>
      <c r="B105" t="s">
        <v>224</v>
      </c>
      <c r="C105">
        <v>2550</v>
      </c>
      <c r="D105">
        <v>72</v>
      </c>
      <c r="E105">
        <v>2550</v>
      </c>
      <c r="F105">
        <v>89</v>
      </c>
      <c r="G105">
        <v>2550</v>
      </c>
      <c r="H105">
        <v>85</v>
      </c>
      <c r="I105">
        <v>2550</v>
      </c>
      <c r="J105">
        <v>87</v>
      </c>
      <c r="K105">
        <v>2550</v>
      </c>
      <c r="L105">
        <v>66</v>
      </c>
      <c r="M105">
        <v>419</v>
      </c>
      <c r="N105">
        <v>31</v>
      </c>
      <c r="O105">
        <v>419</v>
      </c>
      <c r="P105">
        <v>37</v>
      </c>
      <c r="Q105">
        <v>419</v>
      </c>
      <c r="R105">
        <v>42</v>
      </c>
      <c r="S105">
        <v>419</v>
      </c>
      <c r="T105">
        <v>36</v>
      </c>
      <c r="U105">
        <v>419</v>
      </c>
      <c r="V105">
        <v>19</v>
      </c>
      <c r="W105">
        <v>72</v>
      </c>
      <c r="X105">
        <v>8</v>
      </c>
      <c r="Y105">
        <v>72</v>
      </c>
      <c r="Z105" t="s">
        <v>543</v>
      </c>
      <c r="AA105">
        <v>72</v>
      </c>
      <c r="AB105">
        <v>6</v>
      </c>
      <c r="AC105">
        <v>72</v>
      </c>
      <c r="AD105">
        <v>6</v>
      </c>
      <c r="AE105">
        <v>72</v>
      </c>
      <c r="AF105" t="s">
        <v>543</v>
      </c>
      <c r="AG105">
        <v>3046</v>
      </c>
      <c r="AH105">
        <v>65</v>
      </c>
      <c r="AI105">
        <v>3046</v>
      </c>
      <c r="AJ105">
        <v>80</v>
      </c>
      <c r="AK105">
        <v>3046</v>
      </c>
      <c r="AL105">
        <v>77</v>
      </c>
      <c r="AM105">
        <v>3046</v>
      </c>
      <c r="AN105">
        <v>78</v>
      </c>
      <c r="AO105">
        <v>3046</v>
      </c>
      <c r="AP105">
        <v>58</v>
      </c>
    </row>
    <row r="106" spans="1:42" ht="14.25" x14ac:dyDescent="0.45">
      <c r="A106" t="s">
        <v>226</v>
      </c>
      <c r="B106" t="s">
        <v>226</v>
      </c>
      <c r="C106">
        <v>3037</v>
      </c>
      <c r="D106">
        <v>81</v>
      </c>
      <c r="E106">
        <v>3037</v>
      </c>
      <c r="F106">
        <v>83</v>
      </c>
      <c r="G106">
        <v>3038</v>
      </c>
      <c r="H106">
        <v>85</v>
      </c>
      <c r="I106">
        <v>3038</v>
      </c>
      <c r="J106">
        <v>89</v>
      </c>
      <c r="K106">
        <v>3036</v>
      </c>
      <c r="L106">
        <v>68</v>
      </c>
      <c r="M106">
        <v>563</v>
      </c>
      <c r="N106">
        <v>40</v>
      </c>
      <c r="O106">
        <v>564</v>
      </c>
      <c r="P106">
        <v>36</v>
      </c>
      <c r="Q106">
        <v>564</v>
      </c>
      <c r="R106">
        <v>48</v>
      </c>
      <c r="S106">
        <v>564</v>
      </c>
      <c r="T106">
        <v>45</v>
      </c>
      <c r="U106">
        <v>563</v>
      </c>
      <c r="V106">
        <v>23</v>
      </c>
      <c r="W106">
        <v>125</v>
      </c>
      <c r="X106">
        <v>18</v>
      </c>
      <c r="Y106">
        <v>125</v>
      </c>
      <c r="Z106">
        <v>13</v>
      </c>
      <c r="AA106">
        <v>125</v>
      </c>
      <c r="AB106">
        <v>19</v>
      </c>
      <c r="AC106">
        <v>125</v>
      </c>
      <c r="AD106">
        <v>20</v>
      </c>
      <c r="AE106">
        <v>125</v>
      </c>
      <c r="AF106">
        <v>10</v>
      </c>
      <c r="AG106">
        <v>3730</v>
      </c>
      <c r="AH106">
        <v>73</v>
      </c>
      <c r="AI106">
        <v>3731</v>
      </c>
      <c r="AJ106">
        <v>73</v>
      </c>
      <c r="AK106">
        <v>3732</v>
      </c>
      <c r="AL106">
        <v>77</v>
      </c>
      <c r="AM106">
        <v>3732</v>
      </c>
      <c r="AN106">
        <v>80</v>
      </c>
      <c r="AO106">
        <v>3729</v>
      </c>
      <c r="AP106">
        <v>59</v>
      </c>
    </row>
    <row r="107" spans="1:42" ht="14.25" x14ac:dyDescent="0.45">
      <c r="A107" t="s">
        <v>228</v>
      </c>
      <c r="B107" t="s">
        <v>228</v>
      </c>
      <c r="C107">
        <v>2461</v>
      </c>
      <c r="D107">
        <v>77</v>
      </c>
      <c r="E107">
        <v>2461</v>
      </c>
      <c r="F107">
        <v>89</v>
      </c>
      <c r="G107">
        <v>2461</v>
      </c>
      <c r="H107">
        <v>83</v>
      </c>
      <c r="I107">
        <v>2461</v>
      </c>
      <c r="J107">
        <v>87</v>
      </c>
      <c r="K107">
        <v>2461</v>
      </c>
      <c r="L107">
        <v>68</v>
      </c>
      <c r="M107">
        <v>430</v>
      </c>
      <c r="N107">
        <v>39</v>
      </c>
      <c r="O107">
        <v>430</v>
      </c>
      <c r="P107">
        <v>37</v>
      </c>
      <c r="Q107">
        <v>430</v>
      </c>
      <c r="R107">
        <v>42</v>
      </c>
      <c r="S107">
        <v>430</v>
      </c>
      <c r="T107">
        <v>37</v>
      </c>
      <c r="U107">
        <v>430</v>
      </c>
      <c r="V107">
        <v>18</v>
      </c>
      <c r="W107">
        <v>76</v>
      </c>
      <c r="X107">
        <v>17</v>
      </c>
      <c r="Y107">
        <v>76</v>
      </c>
      <c r="Z107">
        <v>14</v>
      </c>
      <c r="AA107">
        <v>76</v>
      </c>
      <c r="AB107">
        <v>21</v>
      </c>
      <c r="AC107">
        <v>76</v>
      </c>
      <c r="AD107">
        <v>17</v>
      </c>
      <c r="AE107">
        <v>76</v>
      </c>
      <c r="AF107">
        <v>7</v>
      </c>
      <c r="AG107">
        <v>2972</v>
      </c>
      <c r="AH107">
        <v>70</v>
      </c>
      <c r="AI107">
        <v>2972</v>
      </c>
      <c r="AJ107">
        <v>80</v>
      </c>
      <c r="AK107">
        <v>2972</v>
      </c>
      <c r="AL107">
        <v>75</v>
      </c>
      <c r="AM107">
        <v>2972</v>
      </c>
      <c r="AN107">
        <v>78</v>
      </c>
      <c r="AO107">
        <v>2972</v>
      </c>
      <c r="AP107">
        <v>59</v>
      </c>
    </row>
    <row r="108" spans="1:42" ht="14.25" x14ac:dyDescent="0.45">
      <c r="A108" t="s">
        <v>230</v>
      </c>
      <c r="B108" t="s">
        <v>230</v>
      </c>
      <c r="C108">
        <v>2761</v>
      </c>
      <c r="D108">
        <v>72</v>
      </c>
      <c r="E108">
        <v>2761</v>
      </c>
      <c r="F108">
        <v>83</v>
      </c>
      <c r="G108">
        <v>2761</v>
      </c>
      <c r="H108">
        <v>84</v>
      </c>
      <c r="I108">
        <v>2761</v>
      </c>
      <c r="J108">
        <v>85</v>
      </c>
      <c r="K108">
        <v>2761</v>
      </c>
      <c r="L108">
        <v>63</v>
      </c>
      <c r="M108">
        <v>552</v>
      </c>
      <c r="N108">
        <v>35</v>
      </c>
      <c r="O108">
        <v>551</v>
      </c>
      <c r="P108">
        <v>40</v>
      </c>
      <c r="Q108">
        <v>552</v>
      </c>
      <c r="R108">
        <v>43</v>
      </c>
      <c r="S108">
        <v>552</v>
      </c>
      <c r="T108">
        <v>46</v>
      </c>
      <c r="U108">
        <v>551</v>
      </c>
      <c r="V108">
        <v>20</v>
      </c>
      <c r="W108">
        <v>117</v>
      </c>
      <c r="X108">
        <v>15</v>
      </c>
      <c r="Y108">
        <v>117</v>
      </c>
      <c r="Z108">
        <v>16</v>
      </c>
      <c r="AA108">
        <v>116</v>
      </c>
      <c r="AB108">
        <v>22</v>
      </c>
      <c r="AC108">
        <v>117</v>
      </c>
      <c r="AD108">
        <v>23</v>
      </c>
      <c r="AE108">
        <v>116</v>
      </c>
      <c r="AF108">
        <v>8</v>
      </c>
      <c r="AG108">
        <v>3434</v>
      </c>
      <c r="AH108">
        <v>64</v>
      </c>
      <c r="AI108">
        <v>3433</v>
      </c>
      <c r="AJ108">
        <v>74</v>
      </c>
      <c r="AK108">
        <v>3433</v>
      </c>
      <c r="AL108">
        <v>75</v>
      </c>
      <c r="AM108">
        <v>3434</v>
      </c>
      <c r="AN108">
        <v>77</v>
      </c>
      <c r="AO108">
        <v>3432</v>
      </c>
      <c r="AP108">
        <v>55</v>
      </c>
    </row>
    <row r="109" spans="1:42" ht="14.25" x14ac:dyDescent="0.45">
      <c r="A109" t="s">
        <v>232</v>
      </c>
      <c r="B109" t="s">
        <v>232</v>
      </c>
      <c r="C109">
        <v>2836</v>
      </c>
      <c r="D109">
        <v>85</v>
      </c>
      <c r="E109">
        <v>2836</v>
      </c>
      <c r="F109">
        <v>89</v>
      </c>
      <c r="G109">
        <v>2836</v>
      </c>
      <c r="H109">
        <v>88</v>
      </c>
      <c r="I109">
        <v>2836</v>
      </c>
      <c r="J109">
        <v>89</v>
      </c>
      <c r="K109">
        <v>2836</v>
      </c>
      <c r="L109">
        <v>75</v>
      </c>
      <c r="M109">
        <v>457</v>
      </c>
      <c r="N109">
        <v>52</v>
      </c>
      <c r="O109">
        <v>457</v>
      </c>
      <c r="P109">
        <v>45</v>
      </c>
      <c r="Q109">
        <v>457</v>
      </c>
      <c r="R109">
        <v>52</v>
      </c>
      <c r="S109">
        <v>457</v>
      </c>
      <c r="T109">
        <v>45</v>
      </c>
      <c r="U109">
        <v>457</v>
      </c>
      <c r="V109">
        <v>29</v>
      </c>
      <c r="W109">
        <v>104</v>
      </c>
      <c r="X109">
        <v>31</v>
      </c>
      <c r="Y109">
        <v>104</v>
      </c>
      <c r="Z109">
        <v>22</v>
      </c>
      <c r="AA109">
        <v>104</v>
      </c>
      <c r="AB109">
        <v>27</v>
      </c>
      <c r="AC109">
        <v>104</v>
      </c>
      <c r="AD109">
        <v>28</v>
      </c>
      <c r="AE109">
        <v>104</v>
      </c>
      <c r="AF109">
        <v>16</v>
      </c>
      <c r="AG109">
        <v>3402</v>
      </c>
      <c r="AH109">
        <v>79</v>
      </c>
      <c r="AI109">
        <v>3402</v>
      </c>
      <c r="AJ109">
        <v>81</v>
      </c>
      <c r="AK109">
        <v>3402</v>
      </c>
      <c r="AL109">
        <v>81</v>
      </c>
      <c r="AM109">
        <v>3402</v>
      </c>
      <c r="AN109">
        <v>81</v>
      </c>
      <c r="AO109">
        <v>3402</v>
      </c>
      <c r="AP109">
        <v>67</v>
      </c>
    </row>
    <row r="110" spans="1:42" ht="14.25" x14ac:dyDescent="0.45">
      <c r="A110" t="s">
        <v>195</v>
      </c>
      <c r="B110" t="s">
        <v>195</v>
      </c>
      <c r="C110">
        <v>1213</v>
      </c>
      <c r="D110">
        <v>80</v>
      </c>
      <c r="E110">
        <v>1213</v>
      </c>
      <c r="F110">
        <v>87</v>
      </c>
      <c r="G110">
        <v>1213</v>
      </c>
      <c r="H110">
        <v>88</v>
      </c>
      <c r="I110">
        <v>1213</v>
      </c>
      <c r="J110">
        <v>90</v>
      </c>
      <c r="K110">
        <v>1213</v>
      </c>
      <c r="L110">
        <v>71</v>
      </c>
      <c r="M110">
        <v>232</v>
      </c>
      <c r="N110">
        <v>43</v>
      </c>
      <c r="O110">
        <v>232</v>
      </c>
      <c r="P110">
        <v>34</v>
      </c>
      <c r="Q110">
        <v>232</v>
      </c>
      <c r="R110">
        <v>47</v>
      </c>
      <c r="S110">
        <v>232</v>
      </c>
      <c r="T110">
        <v>41</v>
      </c>
      <c r="U110">
        <v>232</v>
      </c>
      <c r="V110">
        <v>21</v>
      </c>
      <c r="W110">
        <v>62</v>
      </c>
      <c r="X110">
        <v>18</v>
      </c>
      <c r="Y110">
        <v>62</v>
      </c>
      <c r="Z110">
        <v>13</v>
      </c>
      <c r="AA110">
        <v>62</v>
      </c>
      <c r="AB110">
        <v>16</v>
      </c>
      <c r="AC110">
        <v>62</v>
      </c>
      <c r="AD110">
        <v>13</v>
      </c>
      <c r="AE110">
        <v>62</v>
      </c>
      <c r="AF110">
        <v>6</v>
      </c>
      <c r="AG110">
        <v>1509</v>
      </c>
      <c r="AH110">
        <v>72</v>
      </c>
      <c r="AI110">
        <v>1509</v>
      </c>
      <c r="AJ110">
        <v>76</v>
      </c>
      <c r="AK110">
        <v>1509</v>
      </c>
      <c r="AL110">
        <v>79</v>
      </c>
      <c r="AM110">
        <v>1509</v>
      </c>
      <c r="AN110">
        <v>79</v>
      </c>
      <c r="AO110">
        <v>1509</v>
      </c>
      <c r="AP110">
        <v>61</v>
      </c>
    </row>
    <row r="111" spans="1:42" ht="14.25" x14ac:dyDescent="0.45">
      <c r="A111" t="s">
        <v>234</v>
      </c>
      <c r="B111" t="s">
        <v>234</v>
      </c>
      <c r="C111">
        <v>3402</v>
      </c>
      <c r="D111">
        <v>74</v>
      </c>
      <c r="E111">
        <v>3401</v>
      </c>
      <c r="F111">
        <v>88</v>
      </c>
      <c r="G111">
        <v>3402</v>
      </c>
      <c r="H111">
        <v>79</v>
      </c>
      <c r="I111">
        <v>3402</v>
      </c>
      <c r="J111">
        <v>84</v>
      </c>
      <c r="K111">
        <v>3401</v>
      </c>
      <c r="L111">
        <v>64</v>
      </c>
      <c r="M111">
        <v>605</v>
      </c>
      <c r="N111">
        <v>35</v>
      </c>
      <c r="O111">
        <v>605</v>
      </c>
      <c r="P111">
        <v>36</v>
      </c>
      <c r="Q111">
        <v>605</v>
      </c>
      <c r="R111">
        <v>37</v>
      </c>
      <c r="S111">
        <v>605</v>
      </c>
      <c r="T111">
        <v>37</v>
      </c>
      <c r="U111">
        <v>605</v>
      </c>
      <c r="V111">
        <v>18</v>
      </c>
      <c r="W111">
        <v>143</v>
      </c>
      <c r="X111">
        <v>12</v>
      </c>
      <c r="Y111">
        <v>143</v>
      </c>
      <c r="Z111">
        <v>13</v>
      </c>
      <c r="AA111">
        <v>143</v>
      </c>
      <c r="AB111">
        <v>13</v>
      </c>
      <c r="AC111">
        <v>143</v>
      </c>
      <c r="AD111">
        <v>15</v>
      </c>
      <c r="AE111">
        <v>143</v>
      </c>
      <c r="AF111">
        <v>7</v>
      </c>
      <c r="AG111">
        <v>4161</v>
      </c>
      <c r="AH111">
        <v>66</v>
      </c>
      <c r="AI111">
        <v>4160</v>
      </c>
      <c r="AJ111">
        <v>78</v>
      </c>
      <c r="AK111">
        <v>4161</v>
      </c>
      <c r="AL111">
        <v>70</v>
      </c>
      <c r="AM111">
        <v>4161</v>
      </c>
      <c r="AN111">
        <v>75</v>
      </c>
      <c r="AO111">
        <v>4160</v>
      </c>
      <c r="AP111">
        <v>55</v>
      </c>
    </row>
    <row r="112" spans="1:42" ht="14.25" x14ac:dyDescent="0.45">
      <c r="A112" t="s">
        <v>236</v>
      </c>
      <c r="B112" t="s">
        <v>236</v>
      </c>
      <c r="C112">
        <v>3201</v>
      </c>
      <c r="D112">
        <v>72</v>
      </c>
      <c r="E112">
        <v>3201</v>
      </c>
      <c r="F112">
        <v>83</v>
      </c>
      <c r="G112">
        <v>3201</v>
      </c>
      <c r="H112">
        <v>83</v>
      </c>
      <c r="I112">
        <v>3201</v>
      </c>
      <c r="J112">
        <v>87</v>
      </c>
      <c r="K112">
        <v>3201</v>
      </c>
      <c r="L112">
        <v>63</v>
      </c>
      <c r="M112">
        <v>515</v>
      </c>
      <c r="N112">
        <v>34</v>
      </c>
      <c r="O112">
        <v>515</v>
      </c>
      <c r="P112">
        <v>34</v>
      </c>
      <c r="Q112">
        <v>515</v>
      </c>
      <c r="R112">
        <v>39</v>
      </c>
      <c r="S112">
        <v>515</v>
      </c>
      <c r="T112">
        <v>39</v>
      </c>
      <c r="U112">
        <v>515</v>
      </c>
      <c r="V112">
        <v>15</v>
      </c>
      <c r="W112">
        <v>128</v>
      </c>
      <c r="X112">
        <v>12</v>
      </c>
      <c r="Y112">
        <v>128</v>
      </c>
      <c r="Z112">
        <v>14</v>
      </c>
      <c r="AA112">
        <v>128</v>
      </c>
      <c r="AB112">
        <v>16</v>
      </c>
      <c r="AC112">
        <v>128</v>
      </c>
      <c r="AD112">
        <v>19</v>
      </c>
      <c r="AE112">
        <v>128</v>
      </c>
      <c r="AF112">
        <v>5</v>
      </c>
      <c r="AG112">
        <v>3849</v>
      </c>
      <c r="AH112">
        <v>65</v>
      </c>
      <c r="AI112">
        <v>3849</v>
      </c>
      <c r="AJ112">
        <v>74</v>
      </c>
      <c r="AK112">
        <v>3849</v>
      </c>
      <c r="AL112">
        <v>75</v>
      </c>
      <c r="AM112">
        <v>3849</v>
      </c>
      <c r="AN112">
        <v>78</v>
      </c>
      <c r="AO112">
        <v>3849</v>
      </c>
      <c r="AP112">
        <v>54</v>
      </c>
    </row>
    <row r="113" spans="1:42" ht="14.25" x14ac:dyDescent="0.45">
      <c r="A113" t="s">
        <v>238</v>
      </c>
      <c r="B113" t="s">
        <v>238</v>
      </c>
      <c r="C113">
        <v>3348</v>
      </c>
      <c r="D113">
        <v>69</v>
      </c>
      <c r="E113">
        <v>3347</v>
      </c>
      <c r="F113">
        <v>86</v>
      </c>
      <c r="G113">
        <v>3348</v>
      </c>
      <c r="H113">
        <v>80</v>
      </c>
      <c r="I113">
        <v>3348</v>
      </c>
      <c r="J113">
        <v>84</v>
      </c>
      <c r="K113">
        <v>3347</v>
      </c>
      <c r="L113">
        <v>60</v>
      </c>
      <c r="M113">
        <v>628</v>
      </c>
      <c r="N113">
        <v>32</v>
      </c>
      <c r="O113">
        <v>628</v>
      </c>
      <c r="P113">
        <v>38</v>
      </c>
      <c r="Q113">
        <v>628</v>
      </c>
      <c r="R113">
        <v>40</v>
      </c>
      <c r="S113">
        <v>628</v>
      </c>
      <c r="T113">
        <v>38</v>
      </c>
      <c r="U113">
        <v>628</v>
      </c>
      <c r="V113">
        <v>19</v>
      </c>
      <c r="W113">
        <v>111</v>
      </c>
      <c r="X113">
        <v>9</v>
      </c>
      <c r="Y113">
        <v>111</v>
      </c>
      <c r="Z113">
        <v>11</v>
      </c>
      <c r="AA113">
        <v>111</v>
      </c>
      <c r="AB113">
        <v>12</v>
      </c>
      <c r="AC113">
        <v>111</v>
      </c>
      <c r="AD113">
        <v>14</v>
      </c>
      <c r="AE113">
        <v>111</v>
      </c>
      <c r="AF113">
        <v>5</v>
      </c>
      <c r="AG113">
        <v>4092</v>
      </c>
      <c r="AH113">
        <v>61</v>
      </c>
      <c r="AI113">
        <v>4091</v>
      </c>
      <c r="AJ113">
        <v>77</v>
      </c>
      <c r="AK113">
        <v>4092</v>
      </c>
      <c r="AL113">
        <v>72</v>
      </c>
      <c r="AM113">
        <v>4092</v>
      </c>
      <c r="AN113">
        <v>75</v>
      </c>
      <c r="AO113">
        <v>4091</v>
      </c>
      <c r="AP113">
        <v>52</v>
      </c>
    </row>
    <row r="114" spans="1:42" ht="14.25" x14ac:dyDescent="0.45">
      <c r="A114" t="s">
        <v>240</v>
      </c>
      <c r="B114" t="s">
        <v>240</v>
      </c>
      <c r="C114">
        <v>2302</v>
      </c>
      <c r="D114">
        <v>82</v>
      </c>
      <c r="E114">
        <v>2302</v>
      </c>
      <c r="F114">
        <v>93</v>
      </c>
      <c r="G114">
        <v>2302</v>
      </c>
      <c r="H114">
        <v>86</v>
      </c>
      <c r="I114">
        <v>2302</v>
      </c>
      <c r="J114">
        <v>87</v>
      </c>
      <c r="K114">
        <v>2302</v>
      </c>
      <c r="L114">
        <v>73</v>
      </c>
      <c r="M114">
        <v>533</v>
      </c>
      <c r="N114">
        <v>48</v>
      </c>
      <c r="O114">
        <v>532</v>
      </c>
      <c r="P114">
        <v>53</v>
      </c>
      <c r="Q114">
        <v>533</v>
      </c>
      <c r="R114">
        <v>53</v>
      </c>
      <c r="S114">
        <v>533</v>
      </c>
      <c r="T114">
        <v>48</v>
      </c>
      <c r="U114">
        <v>532</v>
      </c>
      <c r="V114">
        <v>30</v>
      </c>
      <c r="W114">
        <v>92</v>
      </c>
      <c r="X114">
        <v>20</v>
      </c>
      <c r="Y114">
        <v>92</v>
      </c>
      <c r="Z114">
        <v>18</v>
      </c>
      <c r="AA114">
        <v>92</v>
      </c>
      <c r="AB114">
        <v>14</v>
      </c>
      <c r="AC114">
        <v>92</v>
      </c>
      <c r="AD114">
        <v>20</v>
      </c>
      <c r="AE114">
        <v>92</v>
      </c>
      <c r="AF114">
        <v>10</v>
      </c>
      <c r="AG114">
        <v>2931</v>
      </c>
      <c r="AH114">
        <v>73</v>
      </c>
      <c r="AI114">
        <v>2930</v>
      </c>
      <c r="AJ114">
        <v>83</v>
      </c>
      <c r="AK114">
        <v>2931</v>
      </c>
      <c r="AL114">
        <v>78</v>
      </c>
      <c r="AM114">
        <v>2931</v>
      </c>
      <c r="AN114">
        <v>78</v>
      </c>
      <c r="AO114">
        <v>2930</v>
      </c>
      <c r="AP114">
        <v>64</v>
      </c>
    </row>
    <row r="115" spans="1:42" ht="14.25" x14ac:dyDescent="0.45">
      <c r="A115" t="s">
        <v>198</v>
      </c>
      <c r="B115" t="s">
        <v>198</v>
      </c>
      <c r="C115">
        <v>1913</v>
      </c>
      <c r="D115">
        <v>79</v>
      </c>
      <c r="E115">
        <v>1913</v>
      </c>
      <c r="F115">
        <v>95</v>
      </c>
      <c r="G115">
        <v>1913</v>
      </c>
      <c r="H115">
        <v>86</v>
      </c>
      <c r="I115">
        <v>1913</v>
      </c>
      <c r="J115">
        <v>87</v>
      </c>
      <c r="K115">
        <v>1913</v>
      </c>
      <c r="L115">
        <v>73</v>
      </c>
      <c r="M115">
        <v>423</v>
      </c>
      <c r="N115">
        <v>47</v>
      </c>
      <c r="O115">
        <v>423</v>
      </c>
      <c r="P115">
        <v>53</v>
      </c>
      <c r="Q115">
        <v>423</v>
      </c>
      <c r="R115">
        <v>52</v>
      </c>
      <c r="S115">
        <v>423</v>
      </c>
      <c r="T115">
        <v>46</v>
      </c>
      <c r="U115">
        <v>423</v>
      </c>
      <c r="V115">
        <v>34</v>
      </c>
      <c r="W115">
        <v>89</v>
      </c>
      <c r="X115">
        <v>21</v>
      </c>
      <c r="Y115">
        <v>89</v>
      </c>
      <c r="Z115">
        <v>21</v>
      </c>
      <c r="AA115">
        <v>89</v>
      </c>
      <c r="AB115">
        <v>25</v>
      </c>
      <c r="AC115">
        <v>89</v>
      </c>
      <c r="AD115">
        <v>17</v>
      </c>
      <c r="AE115">
        <v>89</v>
      </c>
      <c r="AF115">
        <v>11</v>
      </c>
      <c r="AG115">
        <v>2429</v>
      </c>
      <c r="AH115">
        <v>71</v>
      </c>
      <c r="AI115">
        <v>2429</v>
      </c>
      <c r="AJ115">
        <v>85</v>
      </c>
      <c r="AK115">
        <v>2429</v>
      </c>
      <c r="AL115">
        <v>78</v>
      </c>
      <c r="AM115">
        <v>2429</v>
      </c>
      <c r="AN115">
        <v>77</v>
      </c>
      <c r="AO115">
        <v>2429</v>
      </c>
      <c r="AP115">
        <v>64</v>
      </c>
    </row>
    <row r="116" spans="1:42" ht="14.25" x14ac:dyDescent="0.45">
      <c r="A116" t="s">
        <v>200</v>
      </c>
      <c r="B116" t="s">
        <v>200</v>
      </c>
      <c r="C116">
        <v>982</v>
      </c>
      <c r="D116">
        <v>82</v>
      </c>
      <c r="E116">
        <v>982</v>
      </c>
      <c r="F116">
        <v>90</v>
      </c>
      <c r="G116">
        <v>982</v>
      </c>
      <c r="H116">
        <v>88</v>
      </c>
      <c r="I116">
        <v>982</v>
      </c>
      <c r="J116">
        <v>92</v>
      </c>
      <c r="K116">
        <v>982</v>
      </c>
      <c r="L116">
        <v>72</v>
      </c>
      <c r="M116">
        <v>230</v>
      </c>
      <c r="N116">
        <v>52</v>
      </c>
      <c r="O116">
        <v>230</v>
      </c>
      <c r="P116">
        <v>41</v>
      </c>
      <c r="Q116">
        <v>230</v>
      </c>
      <c r="R116">
        <v>55</v>
      </c>
      <c r="S116">
        <v>230</v>
      </c>
      <c r="T116">
        <v>53</v>
      </c>
      <c r="U116">
        <v>230</v>
      </c>
      <c r="V116">
        <v>26</v>
      </c>
      <c r="W116">
        <v>55</v>
      </c>
      <c r="X116">
        <v>18</v>
      </c>
      <c r="Y116">
        <v>55</v>
      </c>
      <c r="Z116">
        <v>16</v>
      </c>
      <c r="AA116">
        <v>55</v>
      </c>
      <c r="AB116">
        <v>16</v>
      </c>
      <c r="AC116">
        <v>55</v>
      </c>
      <c r="AD116">
        <v>20</v>
      </c>
      <c r="AE116">
        <v>55</v>
      </c>
      <c r="AF116">
        <v>9</v>
      </c>
      <c r="AG116">
        <v>1270</v>
      </c>
      <c r="AH116">
        <v>74</v>
      </c>
      <c r="AI116">
        <v>1270</v>
      </c>
      <c r="AJ116">
        <v>78</v>
      </c>
      <c r="AK116">
        <v>1270</v>
      </c>
      <c r="AL116">
        <v>79</v>
      </c>
      <c r="AM116">
        <v>1270</v>
      </c>
      <c r="AN116">
        <v>82</v>
      </c>
      <c r="AO116">
        <v>1270</v>
      </c>
      <c r="AP116">
        <v>61</v>
      </c>
    </row>
    <row r="117" spans="1:42" ht="14.25" x14ac:dyDescent="0.45">
      <c r="A117" t="s">
        <v>202</v>
      </c>
      <c r="B117" t="s">
        <v>202</v>
      </c>
      <c r="C117">
        <v>2354</v>
      </c>
      <c r="D117">
        <v>72</v>
      </c>
      <c r="E117">
        <v>2354</v>
      </c>
      <c r="F117">
        <v>91</v>
      </c>
      <c r="G117">
        <v>2354</v>
      </c>
      <c r="H117">
        <v>82</v>
      </c>
      <c r="I117">
        <v>2354</v>
      </c>
      <c r="J117">
        <v>85</v>
      </c>
      <c r="K117">
        <v>2354</v>
      </c>
      <c r="L117">
        <v>64</v>
      </c>
      <c r="M117">
        <v>396</v>
      </c>
      <c r="N117">
        <v>32</v>
      </c>
      <c r="O117">
        <v>396</v>
      </c>
      <c r="P117">
        <v>43</v>
      </c>
      <c r="Q117">
        <v>396</v>
      </c>
      <c r="R117">
        <v>40</v>
      </c>
      <c r="S117">
        <v>396</v>
      </c>
      <c r="T117">
        <v>37</v>
      </c>
      <c r="U117">
        <v>396</v>
      </c>
      <c r="V117">
        <v>17</v>
      </c>
      <c r="W117">
        <v>100</v>
      </c>
      <c r="X117">
        <v>12</v>
      </c>
      <c r="Y117">
        <v>100</v>
      </c>
      <c r="Z117">
        <v>14</v>
      </c>
      <c r="AA117">
        <v>100</v>
      </c>
      <c r="AB117">
        <v>17</v>
      </c>
      <c r="AC117">
        <v>100</v>
      </c>
      <c r="AD117">
        <v>14</v>
      </c>
      <c r="AE117">
        <v>100</v>
      </c>
      <c r="AF117">
        <v>8</v>
      </c>
      <c r="AG117">
        <v>2852</v>
      </c>
      <c r="AH117">
        <v>64</v>
      </c>
      <c r="AI117">
        <v>2852</v>
      </c>
      <c r="AJ117">
        <v>82</v>
      </c>
      <c r="AK117">
        <v>2852</v>
      </c>
      <c r="AL117">
        <v>74</v>
      </c>
      <c r="AM117">
        <v>2852</v>
      </c>
      <c r="AN117">
        <v>76</v>
      </c>
      <c r="AO117">
        <v>2852</v>
      </c>
      <c r="AP117">
        <v>56</v>
      </c>
    </row>
    <row r="118" spans="1:42" ht="14.25" x14ac:dyDescent="0.45">
      <c r="A118" t="s">
        <v>242</v>
      </c>
      <c r="B118" t="s">
        <v>242</v>
      </c>
      <c r="C118">
        <v>2315</v>
      </c>
      <c r="D118">
        <v>79</v>
      </c>
      <c r="E118">
        <v>2315</v>
      </c>
      <c r="F118">
        <v>84</v>
      </c>
      <c r="G118">
        <v>2315</v>
      </c>
      <c r="H118">
        <v>86</v>
      </c>
      <c r="I118">
        <v>2315</v>
      </c>
      <c r="J118">
        <v>90</v>
      </c>
      <c r="K118">
        <v>2315</v>
      </c>
      <c r="L118">
        <v>69</v>
      </c>
      <c r="M118">
        <v>241</v>
      </c>
      <c r="N118">
        <v>34</v>
      </c>
      <c r="O118">
        <v>241</v>
      </c>
      <c r="P118">
        <v>33</v>
      </c>
      <c r="Q118">
        <v>241</v>
      </c>
      <c r="R118">
        <v>41</v>
      </c>
      <c r="S118">
        <v>241</v>
      </c>
      <c r="T118">
        <v>39</v>
      </c>
      <c r="U118">
        <v>241</v>
      </c>
      <c r="V118">
        <v>17</v>
      </c>
      <c r="W118">
        <v>105</v>
      </c>
      <c r="X118">
        <v>19</v>
      </c>
      <c r="Y118">
        <v>105</v>
      </c>
      <c r="Z118">
        <v>14</v>
      </c>
      <c r="AA118">
        <v>105</v>
      </c>
      <c r="AB118">
        <v>21</v>
      </c>
      <c r="AC118">
        <v>105</v>
      </c>
      <c r="AD118">
        <v>21</v>
      </c>
      <c r="AE118">
        <v>105</v>
      </c>
      <c r="AF118">
        <v>11</v>
      </c>
      <c r="AG118">
        <v>2668</v>
      </c>
      <c r="AH118">
        <v>72</v>
      </c>
      <c r="AI118">
        <v>2668</v>
      </c>
      <c r="AJ118">
        <v>77</v>
      </c>
      <c r="AK118">
        <v>2668</v>
      </c>
      <c r="AL118">
        <v>79</v>
      </c>
      <c r="AM118">
        <v>2668</v>
      </c>
      <c r="AN118">
        <v>82</v>
      </c>
      <c r="AO118">
        <v>2668</v>
      </c>
      <c r="AP118">
        <v>62</v>
      </c>
    </row>
    <row r="119" spans="1:42" ht="14.25" x14ac:dyDescent="0.45">
      <c r="A119" t="s">
        <v>244</v>
      </c>
      <c r="B119" t="s">
        <v>244</v>
      </c>
      <c r="C119">
        <v>2543</v>
      </c>
      <c r="D119">
        <v>77</v>
      </c>
      <c r="E119">
        <v>2544</v>
      </c>
      <c r="F119">
        <v>90</v>
      </c>
      <c r="G119">
        <v>2544</v>
      </c>
      <c r="H119">
        <v>82</v>
      </c>
      <c r="I119">
        <v>2543</v>
      </c>
      <c r="J119">
        <v>85</v>
      </c>
      <c r="K119">
        <v>2543</v>
      </c>
      <c r="L119">
        <v>68</v>
      </c>
      <c r="M119">
        <v>240</v>
      </c>
      <c r="N119">
        <v>40</v>
      </c>
      <c r="O119">
        <v>240</v>
      </c>
      <c r="P119">
        <v>35</v>
      </c>
      <c r="Q119">
        <v>240</v>
      </c>
      <c r="R119">
        <v>42</v>
      </c>
      <c r="S119">
        <v>240</v>
      </c>
      <c r="T119">
        <v>36</v>
      </c>
      <c r="U119">
        <v>240</v>
      </c>
      <c r="V119">
        <v>20</v>
      </c>
      <c r="W119">
        <v>72</v>
      </c>
      <c r="X119">
        <v>24</v>
      </c>
      <c r="Y119">
        <v>72</v>
      </c>
      <c r="Z119">
        <v>21</v>
      </c>
      <c r="AA119">
        <v>72</v>
      </c>
      <c r="AB119">
        <v>22</v>
      </c>
      <c r="AC119">
        <v>72</v>
      </c>
      <c r="AD119">
        <v>22</v>
      </c>
      <c r="AE119">
        <v>72</v>
      </c>
      <c r="AF119">
        <v>15</v>
      </c>
      <c r="AG119">
        <v>2856</v>
      </c>
      <c r="AH119">
        <v>73</v>
      </c>
      <c r="AI119">
        <v>2857</v>
      </c>
      <c r="AJ119">
        <v>84</v>
      </c>
      <c r="AK119">
        <v>2857</v>
      </c>
      <c r="AL119">
        <v>77</v>
      </c>
      <c r="AM119">
        <v>2856</v>
      </c>
      <c r="AN119">
        <v>80</v>
      </c>
      <c r="AO119">
        <v>2856</v>
      </c>
      <c r="AP119">
        <v>63</v>
      </c>
    </row>
    <row r="120" spans="1:42" ht="14.25" x14ac:dyDescent="0.45">
      <c r="A120" t="s">
        <v>246</v>
      </c>
      <c r="B120" t="s">
        <v>246</v>
      </c>
      <c r="C120">
        <v>2877</v>
      </c>
      <c r="D120">
        <v>77</v>
      </c>
      <c r="E120">
        <v>2876</v>
      </c>
      <c r="F120">
        <v>84</v>
      </c>
      <c r="G120">
        <v>2877</v>
      </c>
      <c r="H120">
        <v>84</v>
      </c>
      <c r="I120">
        <v>2877</v>
      </c>
      <c r="J120">
        <v>88</v>
      </c>
      <c r="K120">
        <v>2876</v>
      </c>
      <c r="L120">
        <v>66</v>
      </c>
      <c r="M120">
        <v>468</v>
      </c>
      <c r="N120">
        <v>36</v>
      </c>
      <c r="O120">
        <v>468</v>
      </c>
      <c r="P120">
        <v>36</v>
      </c>
      <c r="Q120">
        <v>468</v>
      </c>
      <c r="R120">
        <v>44</v>
      </c>
      <c r="S120">
        <v>468</v>
      </c>
      <c r="T120">
        <v>42</v>
      </c>
      <c r="U120">
        <v>468</v>
      </c>
      <c r="V120">
        <v>19</v>
      </c>
      <c r="W120">
        <v>120</v>
      </c>
      <c r="X120">
        <v>21</v>
      </c>
      <c r="Y120">
        <v>120</v>
      </c>
      <c r="Z120">
        <v>16</v>
      </c>
      <c r="AA120">
        <v>120</v>
      </c>
      <c r="AB120">
        <v>22</v>
      </c>
      <c r="AC120">
        <v>120</v>
      </c>
      <c r="AD120">
        <v>24</v>
      </c>
      <c r="AE120">
        <v>120</v>
      </c>
      <c r="AF120">
        <v>10</v>
      </c>
      <c r="AG120">
        <v>3472</v>
      </c>
      <c r="AH120">
        <v>70</v>
      </c>
      <c r="AI120">
        <v>3471</v>
      </c>
      <c r="AJ120">
        <v>75</v>
      </c>
      <c r="AK120">
        <v>3472</v>
      </c>
      <c r="AL120">
        <v>76</v>
      </c>
      <c r="AM120">
        <v>3472</v>
      </c>
      <c r="AN120">
        <v>80</v>
      </c>
      <c r="AO120">
        <v>3471</v>
      </c>
      <c r="AP120">
        <v>57</v>
      </c>
    </row>
    <row r="121" spans="1:42" ht="14.25" x14ac:dyDescent="0.45">
      <c r="A121" t="s">
        <v>248</v>
      </c>
      <c r="B121" t="s">
        <v>248</v>
      </c>
      <c r="C121">
        <v>2044</v>
      </c>
      <c r="D121">
        <v>78</v>
      </c>
      <c r="E121">
        <v>2044</v>
      </c>
      <c r="F121">
        <v>91</v>
      </c>
      <c r="G121">
        <v>2044</v>
      </c>
      <c r="H121">
        <v>87</v>
      </c>
      <c r="I121">
        <v>2044</v>
      </c>
      <c r="J121">
        <v>91</v>
      </c>
      <c r="K121">
        <v>2044</v>
      </c>
      <c r="L121">
        <v>71</v>
      </c>
      <c r="M121">
        <v>511</v>
      </c>
      <c r="N121">
        <v>39</v>
      </c>
      <c r="O121">
        <v>511</v>
      </c>
      <c r="P121">
        <v>51</v>
      </c>
      <c r="Q121">
        <v>511</v>
      </c>
      <c r="R121">
        <v>50</v>
      </c>
      <c r="S121">
        <v>511</v>
      </c>
      <c r="T121">
        <v>50</v>
      </c>
      <c r="U121">
        <v>511</v>
      </c>
      <c r="V121">
        <v>24</v>
      </c>
      <c r="W121">
        <v>115</v>
      </c>
      <c r="X121">
        <v>13</v>
      </c>
      <c r="Y121">
        <v>115</v>
      </c>
      <c r="Z121">
        <v>10</v>
      </c>
      <c r="AA121">
        <v>115</v>
      </c>
      <c r="AB121">
        <v>14</v>
      </c>
      <c r="AC121">
        <v>115</v>
      </c>
      <c r="AD121">
        <v>17</v>
      </c>
      <c r="AE121">
        <v>115</v>
      </c>
      <c r="AF121">
        <v>5</v>
      </c>
      <c r="AG121">
        <v>2677</v>
      </c>
      <c r="AH121">
        <v>67</v>
      </c>
      <c r="AI121">
        <v>2677</v>
      </c>
      <c r="AJ121">
        <v>80</v>
      </c>
      <c r="AK121">
        <v>2677</v>
      </c>
      <c r="AL121">
        <v>77</v>
      </c>
      <c r="AM121">
        <v>2677</v>
      </c>
      <c r="AN121">
        <v>80</v>
      </c>
      <c r="AO121">
        <v>2677</v>
      </c>
      <c r="AP121">
        <v>59</v>
      </c>
    </row>
    <row r="122" spans="1:42" ht="14.25" x14ac:dyDescent="0.45">
      <c r="A122" t="s">
        <v>204</v>
      </c>
      <c r="B122" t="s">
        <v>204</v>
      </c>
      <c r="C122">
        <v>1342</v>
      </c>
      <c r="D122">
        <v>76</v>
      </c>
      <c r="E122">
        <v>1342</v>
      </c>
      <c r="F122">
        <v>91</v>
      </c>
      <c r="G122">
        <v>1342</v>
      </c>
      <c r="H122">
        <v>84</v>
      </c>
      <c r="I122">
        <v>1342</v>
      </c>
      <c r="J122">
        <v>88</v>
      </c>
      <c r="K122">
        <v>1342</v>
      </c>
      <c r="L122">
        <v>66</v>
      </c>
      <c r="M122">
        <v>345</v>
      </c>
      <c r="N122">
        <v>48</v>
      </c>
      <c r="O122">
        <v>345</v>
      </c>
      <c r="P122">
        <v>54</v>
      </c>
      <c r="Q122">
        <v>345</v>
      </c>
      <c r="R122">
        <v>52</v>
      </c>
      <c r="S122">
        <v>345</v>
      </c>
      <c r="T122">
        <v>49</v>
      </c>
      <c r="U122">
        <v>345</v>
      </c>
      <c r="V122">
        <v>33</v>
      </c>
      <c r="W122">
        <v>71</v>
      </c>
      <c r="X122">
        <v>10</v>
      </c>
      <c r="Y122">
        <v>71</v>
      </c>
      <c r="Z122">
        <v>17</v>
      </c>
      <c r="AA122">
        <v>71</v>
      </c>
      <c r="AB122">
        <v>17</v>
      </c>
      <c r="AC122">
        <v>71</v>
      </c>
      <c r="AD122">
        <v>18</v>
      </c>
      <c r="AE122">
        <v>71</v>
      </c>
      <c r="AF122">
        <v>7</v>
      </c>
      <c r="AG122">
        <v>1761</v>
      </c>
      <c r="AH122">
        <v>68</v>
      </c>
      <c r="AI122">
        <v>1761</v>
      </c>
      <c r="AJ122">
        <v>80</v>
      </c>
      <c r="AK122">
        <v>1761</v>
      </c>
      <c r="AL122">
        <v>75</v>
      </c>
      <c r="AM122">
        <v>1761</v>
      </c>
      <c r="AN122">
        <v>77</v>
      </c>
      <c r="AO122">
        <v>1761</v>
      </c>
      <c r="AP122">
        <v>57</v>
      </c>
    </row>
    <row r="123" spans="1:42" ht="14.25" x14ac:dyDescent="0.45">
      <c r="A123" t="s">
        <v>206</v>
      </c>
      <c r="B123" t="s">
        <v>206</v>
      </c>
      <c r="C123">
        <v>740</v>
      </c>
      <c r="D123">
        <v>85</v>
      </c>
      <c r="E123">
        <v>740</v>
      </c>
      <c r="F123">
        <v>92</v>
      </c>
      <c r="G123">
        <v>740</v>
      </c>
      <c r="H123">
        <v>90</v>
      </c>
      <c r="I123">
        <v>740</v>
      </c>
      <c r="J123">
        <v>95</v>
      </c>
      <c r="K123">
        <v>740</v>
      </c>
      <c r="L123">
        <v>78</v>
      </c>
      <c r="M123">
        <v>146</v>
      </c>
      <c r="N123">
        <v>56</v>
      </c>
      <c r="O123">
        <v>146</v>
      </c>
      <c r="P123">
        <v>51</v>
      </c>
      <c r="Q123">
        <v>146</v>
      </c>
      <c r="R123">
        <v>63</v>
      </c>
      <c r="S123">
        <v>146</v>
      </c>
      <c r="T123">
        <v>55</v>
      </c>
      <c r="U123">
        <v>146</v>
      </c>
      <c r="V123">
        <v>36</v>
      </c>
      <c r="W123">
        <v>24</v>
      </c>
      <c r="X123">
        <v>33</v>
      </c>
      <c r="Y123">
        <v>24</v>
      </c>
      <c r="Z123">
        <v>33</v>
      </c>
      <c r="AA123">
        <v>24</v>
      </c>
      <c r="AB123">
        <v>38</v>
      </c>
      <c r="AC123">
        <v>24</v>
      </c>
      <c r="AD123">
        <v>46</v>
      </c>
      <c r="AE123">
        <v>24</v>
      </c>
      <c r="AF123">
        <v>21</v>
      </c>
      <c r="AG123">
        <v>913</v>
      </c>
      <c r="AH123">
        <v>79</v>
      </c>
      <c r="AI123">
        <v>913</v>
      </c>
      <c r="AJ123">
        <v>84</v>
      </c>
      <c r="AK123">
        <v>913</v>
      </c>
      <c r="AL123">
        <v>85</v>
      </c>
      <c r="AM123">
        <v>913</v>
      </c>
      <c r="AN123">
        <v>87</v>
      </c>
      <c r="AO123">
        <v>913</v>
      </c>
      <c r="AP123">
        <v>70</v>
      </c>
    </row>
    <row r="124" spans="1:42" ht="14.25" x14ac:dyDescent="0.45">
      <c r="A124" t="s">
        <v>250</v>
      </c>
      <c r="B124" t="s">
        <v>250</v>
      </c>
      <c r="C124">
        <v>1440</v>
      </c>
      <c r="D124">
        <v>82</v>
      </c>
      <c r="E124">
        <v>1440</v>
      </c>
      <c r="F124">
        <v>80</v>
      </c>
      <c r="G124">
        <v>1440</v>
      </c>
      <c r="H124">
        <v>85</v>
      </c>
      <c r="I124">
        <v>1440</v>
      </c>
      <c r="J124">
        <v>88</v>
      </c>
      <c r="K124">
        <v>1440</v>
      </c>
      <c r="L124">
        <v>67</v>
      </c>
      <c r="M124">
        <v>204</v>
      </c>
      <c r="N124">
        <v>46</v>
      </c>
      <c r="O124">
        <v>204</v>
      </c>
      <c r="P124">
        <v>32</v>
      </c>
      <c r="Q124">
        <v>204</v>
      </c>
      <c r="R124">
        <v>50</v>
      </c>
      <c r="S124">
        <v>204</v>
      </c>
      <c r="T124">
        <v>41</v>
      </c>
      <c r="U124">
        <v>204</v>
      </c>
      <c r="V124">
        <v>23</v>
      </c>
      <c r="W124">
        <v>62</v>
      </c>
      <c r="X124">
        <v>19</v>
      </c>
      <c r="Y124">
        <v>62</v>
      </c>
      <c r="Z124">
        <v>16</v>
      </c>
      <c r="AA124">
        <v>62</v>
      </c>
      <c r="AB124">
        <v>21</v>
      </c>
      <c r="AC124">
        <v>62</v>
      </c>
      <c r="AD124">
        <v>19</v>
      </c>
      <c r="AE124">
        <v>62</v>
      </c>
      <c r="AF124">
        <v>13</v>
      </c>
      <c r="AG124">
        <v>1708</v>
      </c>
      <c r="AH124">
        <v>75</v>
      </c>
      <c r="AI124">
        <v>1708</v>
      </c>
      <c r="AJ124">
        <v>72</v>
      </c>
      <c r="AK124">
        <v>1708</v>
      </c>
      <c r="AL124">
        <v>79</v>
      </c>
      <c r="AM124">
        <v>1708</v>
      </c>
      <c r="AN124">
        <v>80</v>
      </c>
      <c r="AO124">
        <v>1708</v>
      </c>
      <c r="AP124">
        <v>60</v>
      </c>
    </row>
    <row r="125" spans="1:42" ht="14.25" x14ac:dyDescent="0.45">
      <c r="A125" t="s">
        <v>208</v>
      </c>
      <c r="B125" t="s">
        <v>208</v>
      </c>
      <c r="C125">
        <v>2181</v>
      </c>
      <c r="D125">
        <v>81</v>
      </c>
      <c r="E125">
        <v>2181</v>
      </c>
      <c r="F125">
        <v>90</v>
      </c>
      <c r="G125">
        <v>2181</v>
      </c>
      <c r="H125">
        <v>87</v>
      </c>
      <c r="I125">
        <v>2181</v>
      </c>
      <c r="J125">
        <v>88</v>
      </c>
      <c r="K125">
        <v>2181</v>
      </c>
      <c r="L125">
        <v>72</v>
      </c>
      <c r="M125">
        <v>488</v>
      </c>
      <c r="N125">
        <v>48</v>
      </c>
      <c r="O125">
        <v>488</v>
      </c>
      <c r="P125">
        <v>54</v>
      </c>
      <c r="Q125">
        <v>488</v>
      </c>
      <c r="R125">
        <v>59</v>
      </c>
      <c r="S125">
        <v>488</v>
      </c>
      <c r="T125">
        <v>54</v>
      </c>
      <c r="U125">
        <v>488</v>
      </c>
      <c r="V125">
        <v>30</v>
      </c>
      <c r="W125">
        <v>97</v>
      </c>
      <c r="X125">
        <v>20</v>
      </c>
      <c r="Y125">
        <v>97</v>
      </c>
      <c r="Z125">
        <v>19</v>
      </c>
      <c r="AA125">
        <v>97</v>
      </c>
      <c r="AB125">
        <v>23</v>
      </c>
      <c r="AC125">
        <v>97</v>
      </c>
      <c r="AD125">
        <v>21</v>
      </c>
      <c r="AE125">
        <v>97</v>
      </c>
      <c r="AF125">
        <v>11</v>
      </c>
      <c r="AG125">
        <v>2771</v>
      </c>
      <c r="AH125">
        <v>73</v>
      </c>
      <c r="AI125">
        <v>2771</v>
      </c>
      <c r="AJ125">
        <v>81</v>
      </c>
      <c r="AK125">
        <v>2771</v>
      </c>
      <c r="AL125">
        <v>80</v>
      </c>
      <c r="AM125">
        <v>2771</v>
      </c>
      <c r="AN125">
        <v>79</v>
      </c>
      <c r="AO125">
        <v>2771</v>
      </c>
      <c r="AP125">
        <v>62</v>
      </c>
    </row>
    <row r="126" spans="1:42" ht="14.25" x14ac:dyDescent="0.45">
      <c r="A126" t="s">
        <v>210</v>
      </c>
      <c r="B126" t="s">
        <v>210</v>
      </c>
      <c r="C126">
        <v>2469</v>
      </c>
      <c r="D126">
        <v>75</v>
      </c>
      <c r="E126">
        <v>2469</v>
      </c>
      <c r="F126">
        <v>88</v>
      </c>
      <c r="G126">
        <v>2469</v>
      </c>
      <c r="H126">
        <v>82</v>
      </c>
      <c r="I126">
        <v>2469</v>
      </c>
      <c r="J126">
        <v>85</v>
      </c>
      <c r="K126">
        <v>2469</v>
      </c>
      <c r="L126">
        <v>65</v>
      </c>
      <c r="M126">
        <v>600</v>
      </c>
      <c r="N126">
        <v>45</v>
      </c>
      <c r="O126">
        <v>600</v>
      </c>
      <c r="P126">
        <v>46</v>
      </c>
      <c r="Q126">
        <v>600</v>
      </c>
      <c r="R126">
        <v>49</v>
      </c>
      <c r="S126">
        <v>600</v>
      </c>
      <c r="T126">
        <v>45</v>
      </c>
      <c r="U126">
        <v>600</v>
      </c>
      <c r="V126">
        <v>28</v>
      </c>
      <c r="W126">
        <v>111</v>
      </c>
      <c r="X126">
        <v>9</v>
      </c>
      <c r="Y126">
        <v>111</v>
      </c>
      <c r="Z126">
        <v>12</v>
      </c>
      <c r="AA126">
        <v>111</v>
      </c>
      <c r="AB126">
        <v>13</v>
      </c>
      <c r="AC126">
        <v>111</v>
      </c>
      <c r="AD126">
        <v>14</v>
      </c>
      <c r="AE126">
        <v>111</v>
      </c>
      <c r="AF126">
        <v>5</v>
      </c>
      <c r="AG126">
        <v>3185</v>
      </c>
      <c r="AH126">
        <v>67</v>
      </c>
      <c r="AI126">
        <v>3185</v>
      </c>
      <c r="AJ126">
        <v>77</v>
      </c>
      <c r="AK126">
        <v>3185</v>
      </c>
      <c r="AL126">
        <v>73</v>
      </c>
      <c r="AM126">
        <v>3185</v>
      </c>
      <c r="AN126">
        <v>75</v>
      </c>
      <c r="AO126">
        <v>3185</v>
      </c>
      <c r="AP126">
        <v>56</v>
      </c>
    </row>
    <row r="127" spans="1:42" ht="14.25" x14ac:dyDescent="0.45">
      <c r="A127" t="s">
        <v>252</v>
      </c>
      <c r="B127" t="s">
        <v>252</v>
      </c>
      <c r="C127">
        <v>1625</v>
      </c>
      <c r="D127">
        <v>79</v>
      </c>
      <c r="E127">
        <v>1625</v>
      </c>
      <c r="F127">
        <v>83</v>
      </c>
      <c r="G127">
        <v>1625</v>
      </c>
      <c r="H127">
        <v>84</v>
      </c>
      <c r="I127">
        <v>1625</v>
      </c>
      <c r="J127">
        <v>87</v>
      </c>
      <c r="K127">
        <v>1625</v>
      </c>
      <c r="L127">
        <v>67</v>
      </c>
      <c r="M127">
        <v>341</v>
      </c>
      <c r="N127">
        <v>35</v>
      </c>
      <c r="O127">
        <v>341</v>
      </c>
      <c r="P127">
        <v>30</v>
      </c>
      <c r="Q127">
        <v>341</v>
      </c>
      <c r="R127">
        <v>40</v>
      </c>
      <c r="S127">
        <v>341</v>
      </c>
      <c r="T127">
        <v>39</v>
      </c>
      <c r="U127">
        <v>341</v>
      </c>
      <c r="V127">
        <v>15</v>
      </c>
      <c r="W127">
        <v>43</v>
      </c>
      <c r="X127">
        <v>19</v>
      </c>
      <c r="Y127">
        <v>43</v>
      </c>
      <c r="Z127">
        <v>12</v>
      </c>
      <c r="AA127">
        <v>43</v>
      </c>
      <c r="AB127">
        <v>30</v>
      </c>
      <c r="AC127">
        <v>43</v>
      </c>
      <c r="AD127">
        <v>21</v>
      </c>
      <c r="AE127">
        <v>43</v>
      </c>
      <c r="AF127">
        <v>9</v>
      </c>
      <c r="AG127">
        <v>2013</v>
      </c>
      <c r="AH127">
        <v>70</v>
      </c>
      <c r="AI127">
        <v>2013</v>
      </c>
      <c r="AJ127">
        <v>73</v>
      </c>
      <c r="AK127">
        <v>2013</v>
      </c>
      <c r="AL127">
        <v>76</v>
      </c>
      <c r="AM127">
        <v>2013</v>
      </c>
      <c r="AN127">
        <v>78</v>
      </c>
      <c r="AO127">
        <v>2013</v>
      </c>
      <c r="AP127">
        <v>57</v>
      </c>
    </row>
    <row r="128" spans="1:42" ht="14.25" x14ac:dyDescent="0.45">
      <c r="A128" t="s">
        <v>212</v>
      </c>
      <c r="B128" t="s">
        <v>212</v>
      </c>
      <c r="C128">
        <v>3565</v>
      </c>
      <c r="D128">
        <v>76</v>
      </c>
      <c r="E128">
        <v>3565</v>
      </c>
      <c r="F128">
        <v>92</v>
      </c>
      <c r="G128">
        <v>3565</v>
      </c>
      <c r="H128">
        <v>87</v>
      </c>
      <c r="I128">
        <v>3565</v>
      </c>
      <c r="J128">
        <v>89</v>
      </c>
      <c r="K128">
        <v>3565</v>
      </c>
      <c r="L128">
        <v>70</v>
      </c>
      <c r="M128">
        <v>787</v>
      </c>
      <c r="N128">
        <v>40</v>
      </c>
      <c r="O128">
        <v>787</v>
      </c>
      <c r="P128">
        <v>52</v>
      </c>
      <c r="Q128">
        <v>787</v>
      </c>
      <c r="R128">
        <v>53</v>
      </c>
      <c r="S128">
        <v>787</v>
      </c>
      <c r="T128">
        <v>50</v>
      </c>
      <c r="U128">
        <v>787</v>
      </c>
      <c r="V128">
        <v>28</v>
      </c>
      <c r="W128">
        <v>30</v>
      </c>
      <c r="X128">
        <v>17</v>
      </c>
      <c r="Y128">
        <v>30</v>
      </c>
      <c r="Z128">
        <v>23</v>
      </c>
      <c r="AA128">
        <v>30</v>
      </c>
      <c r="AB128">
        <v>17</v>
      </c>
      <c r="AC128">
        <v>30</v>
      </c>
      <c r="AD128">
        <v>23</v>
      </c>
      <c r="AE128">
        <v>30</v>
      </c>
      <c r="AF128">
        <v>13</v>
      </c>
      <c r="AG128">
        <v>4396</v>
      </c>
      <c r="AH128">
        <v>69</v>
      </c>
      <c r="AI128">
        <v>4396</v>
      </c>
      <c r="AJ128">
        <v>84</v>
      </c>
      <c r="AK128">
        <v>4396</v>
      </c>
      <c r="AL128">
        <v>80</v>
      </c>
      <c r="AM128">
        <v>4396</v>
      </c>
      <c r="AN128">
        <v>82</v>
      </c>
      <c r="AO128">
        <v>4396</v>
      </c>
      <c r="AP128">
        <v>62</v>
      </c>
    </row>
    <row r="129" spans="1:42" ht="14.25" x14ac:dyDescent="0.45">
      <c r="A129" t="s">
        <v>254</v>
      </c>
      <c r="B129" t="s">
        <v>254</v>
      </c>
      <c r="C129">
        <v>3212</v>
      </c>
      <c r="D129">
        <v>74</v>
      </c>
      <c r="E129">
        <v>3212</v>
      </c>
      <c r="F129">
        <v>85</v>
      </c>
      <c r="G129">
        <v>3212</v>
      </c>
      <c r="H129">
        <v>82</v>
      </c>
      <c r="I129">
        <v>3212</v>
      </c>
      <c r="J129">
        <v>85</v>
      </c>
      <c r="K129">
        <v>3212</v>
      </c>
      <c r="L129">
        <v>65</v>
      </c>
      <c r="M129">
        <v>336</v>
      </c>
      <c r="N129">
        <v>29</v>
      </c>
      <c r="O129">
        <v>336</v>
      </c>
      <c r="P129">
        <v>37</v>
      </c>
      <c r="Q129">
        <v>336</v>
      </c>
      <c r="R129">
        <v>35</v>
      </c>
      <c r="S129">
        <v>336</v>
      </c>
      <c r="T129">
        <v>32</v>
      </c>
      <c r="U129">
        <v>336</v>
      </c>
      <c r="V129">
        <v>15</v>
      </c>
      <c r="W129">
        <v>111</v>
      </c>
      <c r="X129">
        <v>14</v>
      </c>
      <c r="Y129">
        <v>111</v>
      </c>
      <c r="Z129">
        <v>19</v>
      </c>
      <c r="AA129">
        <v>111</v>
      </c>
      <c r="AB129">
        <v>13</v>
      </c>
      <c r="AC129">
        <v>111</v>
      </c>
      <c r="AD129">
        <v>16</v>
      </c>
      <c r="AE129">
        <v>111</v>
      </c>
      <c r="AF129">
        <v>5</v>
      </c>
      <c r="AG129">
        <v>3669</v>
      </c>
      <c r="AH129">
        <v>68</v>
      </c>
      <c r="AI129">
        <v>3669</v>
      </c>
      <c r="AJ129">
        <v>78</v>
      </c>
      <c r="AK129">
        <v>3669</v>
      </c>
      <c r="AL129">
        <v>76</v>
      </c>
      <c r="AM129">
        <v>3669</v>
      </c>
      <c r="AN129">
        <v>78</v>
      </c>
      <c r="AO129">
        <v>3669</v>
      </c>
      <c r="AP129">
        <v>58</v>
      </c>
    </row>
    <row r="130" spans="1:42" ht="14.25" x14ac:dyDescent="0.45">
      <c r="A130" t="s">
        <v>256</v>
      </c>
      <c r="B130" t="s">
        <v>256</v>
      </c>
      <c r="C130">
        <v>1695</v>
      </c>
      <c r="D130">
        <v>87</v>
      </c>
      <c r="E130">
        <v>1694</v>
      </c>
      <c r="F130">
        <v>85</v>
      </c>
      <c r="G130">
        <v>1695</v>
      </c>
      <c r="H130">
        <v>88</v>
      </c>
      <c r="I130">
        <v>1695</v>
      </c>
      <c r="J130">
        <v>93</v>
      </c>
      <c r="K130">
        <v>1694</v>
      </c>
      <c r="L130">
        <v>76</v>
      </c>
      <c r="M130">
        <v>215</v>
      </c>
      <c r="N130">
        <v>48</v>
      </c>
      <c r="O130">
        <v>215</v>
      </c>
      <c r="P130">
        <v>35</v>
      </c>
      <c r="Q130">
        <v>215</v>
      </c>
      <c r="R130">
        <v>47</v>
      </c>
      <c r="S130">
        <v>215</v>
      </c>
      <c r="T130">
        <v>47</v>
      </c>
      <c r="U130">
        <v>215</v>
      </c>
      <c r="V130">
        <v>20</v>
      </c>
      <c r="W130">
        <v>76</v>
      </c>
      <c r="X130">
        <v>34</v>
      </c>
      <c r="Y130">
        <v>76</v>
      </c>
      <c r="Z130">
        <v>20</v>
      </c>
      <c r="AA130">
        <v>76</v>
      </c>
      <c r="AB130">
        <v>26</v>
      </c>
      <c r="AC130">
        <v>76</v>
      </c>
      <c r="AD130">
        <v>30</v>
      </c>
      <c r="AE130">
        <v>76</v>
      </c>
      <c r="AF130">
        <v>9</v>
      </c>
      <c r="AG130">
        <v>1989</v>
      </c>
      <c r="AH130">
        <v>81</v>
      </c>
      <c r="AI130">
        <v>1988</v>
      </c>
      <c r="AJ130">
        <v>77</v>
      </c>
      <c r="AK130">
        <v>1989</v>
      </c>
      <c r="AL130">
        <v>82</v>
      </c>
      <c r="AM130">
        <v>1989</v>
      </c>
      <c r="AN130">
        <v>85</v>
      </c>
      <c r="AO130">
        <v>1988</v>
      </c>
      <c r="AP130">
        <v>67</v>
      </c>
    </row>
    <row r="131" spans="1:42" ht="14.25" x14ac:dyDescent="0.45">
      <c r="A131" t="s">
        <v>214</v>
      </c>
      <c r="B131" t="s">
        <v>214</v>
      </c>
      <c r="C131">
        <v>2377</v>
      </c>
      <c r="D131">
        <v>75</v>
      </c>
      <c r="E131">
        <v>2376</v>
      </c>
      <c r="F131">
        <v>90</v>
      </c>
      <c r="G131">
        <v>2374</v>
      </c>
      <c r="H131">
        <v>83</v>
      </c>
      <c r="I131">
        <v>2377</v>
      </c>
      <c r="J131">
        <v>87</v>
      </c>
      <c r="K131">
        <v>2373</v>
      </c>
      <c r="L131">
        <v>68</v>
      </c>
      <c r="M131">
        <v>575</v>
      </c>
      <c r="N131">
        <v>44</v>
      </c>
      <c r="O131">
        <v>575</v>
      </c>
      <c r="P131">
        <v>48</v>
      </c>
      <c r="Q131">
        <v>574</v>
      </c>
      <c r="R131">
        <v>48</v>
      </c>
      <c r="S131">
        <v>575</v>
      </c>
      <c r="T131">
        <v>44</v>
      </c>
      <c r="U131">
        <v>574</v>
      </c>
      <c r="V131">
        <v>26</v>
      </c>
      <c r="W131">
        <v>106</v>
      </c>
      <c r="X131">
        <v>21</v>
      </c>
      <c r="Y131">
        <v>106</v>
      </c>
      <c r="Z131">
        <v>15</v>
      </c>
      <c r="AA131">
        <v>106</v>
      </c>
      <c r="AB131">
        <v>17</v>
      </c>
      <c r="AC131">
        <v>106</v>
      </c>
      <c r="AD131">
        <v>19</v>
      </c>
      <c r="AE131">
        <v>106</v>
      </c>
      <c r="AF131">
        <v>8</v>
      </c>
      <c r="AG131">
        <v>3064</v>
      </c>
      <c r="AH131">
        <v>67</v>
      </c>
      <c r="AI131">
        <v>3063</v>
      </c>
      <c r="AJ131">
        <v>80</v>
      </c>
      <c r="AK131">
        <v>3060</v>
      </c>
      <c r="AL131">
        <v>74</v>
      </c>
      <c r="AM131">
        <v>3064</v>
      </c>
      <c r="AN131">
        <v>76</v>
      </c>
      <c r="AO131">
        <v>3059</v>
      </c>
      <c r="AP131">
        <v>58</v>
      </c>
    </row>
    <row r="132" spans="1:42" ht="14.25" x14ac:dyDescent="0.45">
      <c r="A132" t="s">
        <v>258</v>
      </c>
      <c r="B132" t="s">
        <v>258</v>
      </c>
      <c r="C132">
        <v>1632</v>
      </c>
      <c r="D132">
        <v>82</v>
      </c>
      <c r="E132">
        <v>1632</v>
      </c>
      <c r="F132">
        <v>93</v>
      </c>
      <c r="G132">
        <v>1632</v>
      </c>
      <c r="H132">
        <v>88</v>
      </c>
      <c r="I132">
        <v>1632</v>
      </c>
      <c r="J132">
        <v>90</v>
      </c>
      <c r="K132">
        <v>1632</v>
      </c>
      <c r="L132">
        <v>75</v>
      </c>
      <c r="M132">
        <v>315</v>
      </c>
      <c r="N132">
        <v>37</v>
      </c>
      <c r="O132">
        <v>315</v>
      </c>
      <c r="P132">
        <v>42</v>
      </c>
      <c r="Q132">
        <v>315</v>
      </c>
      <c r="R132">
        <v>50</v>
      </c>
      <c r="S132">
        <v>315</v>
      </c>
      <c r="T132">
        <v>39</v>
      </c>
      <c r="U132">
        <v>315</v>
      </c>
      <c r="V132">
        <v>23</v>
      </c>
      <c r="W132">
        <v>55</v>
      </c>
      <c r="X132">
        <v>24</v>
      </c>
      <c r="Y132">
        <v>55</v>
      </c>
      <c r="Z132">
        <v>22</v>
      </c>
      <c r="AA132">
        <v>55</v>
      </c>
      <c r="AB132">
        <v>25</v>
      </c>
      <c r="AC132">
        <v>55</v>
      </c>
      <c r="AD132">
        <v>22</v>
      </c>
      <c r="AE132">
        <v>55</v>
      </c>
      <c r="AF132">
        <v>15</v>
      </c>
      <c r="AG132">
        <v>2005</v>
      </c>
      <c r="AH132">
        <v>74</v>
      </c>
      <c r="AI132">
        <v>2005</v>
      </c>
      <c r="AJ132">
        <v>83</v>
      </c>
      <c r="AK132">
        <v>2005</v>
      </c>
      <c r="AL132">
        <v>80</v>
      </c>
      <c r="AM132">
        <v>2005</v>
      </c>
      <c r="AN132">
        <v>80</v>
      </c>
      <c r="AO132">
        <v>2005</v>
      </c>
      <c r="AP132">
        <v>65</v>
      </c>
    </row>
    <row r="133" spans="1:42" ht="14.25" x14ac:dyDescent="0.45">
      <c r="A133" t="s">
        <v>216</v>
      </c>
      <c r="B133" t="s">
        <v>216</v>
      </c>
      <c r="C133">
        <v>2406</v>
      </c>
      <c r="D133">
        <v>78</v>
      </c>
      <c r="E133">
        <v>2405</v>
      </c>
      <c r="F133">
        <v>92</v>
      </c>
      <c r="G133">
        <v>2406</v>
      </c>
      <c r="H133">
        <v>87</v>
      </c>
      <c r="I133">
        <v>2406</v>
      </c>
      <c r="J133">
        <v>90</v>
      </c>
      <c r="K133">
        <v>2405</v>
      </c>
      <c r="L133">
        <v>71</v>
      </c>
      <c r="M133">
        <v>465</v>
      </c>
      <c r="N133">
        <v>54</v>
      </c>
      <c r="O133">
        <v>465</v>
      </c>
      <c r="P133">
        <v>53</v>
      </c>
      <c r="Q133">
        <v>465</v>
      </c>
      <c r="R133">
        <v>54</v>
      </c>
      <c r="S133">
        <v>465</v>
      </c>
      <c r="T133">
        <v>55</v>
      </c>
      <c r="U133">
        <v>465</v>
      </c>
      <c r="V133">
        <v>31</v>
      </c>
      <c r="W133">
        <v>133</v>
      </c>
      <c r="X133">
        <v>17</v>
      </c>
      <c r="Y133">
        <v>133</v>
      </c>
      <c r="Z133">
        <v>18</v>
      </c>
      <c r="AA133">
        <v>133</v>
      </c>
      <c r="AB133">
        <v>22</v>
      </c>
      <c r="AC133">
        <v>133</v>
      </c>
      <c r="AD133">
        <v>25</v>
      </c>
      <c r="AE133">
        <v>133</v>
      </c>
      <c r="AF133">
        <v>8</v>
      </c>
      <c r="AG133">
        <v>3009</v>
      </c>
      <c r="AH133">
        <v>72</v>
      </c>
      <c r="AI133">
        <v>3008</v>
      </c>
      <c r="AJ133">
        <v>83</v>
      </c>
      <c r="AK133">
        <v>3009</v>
      </c>
      <c r="AL133">
        <v>79</v>
      </c>
      <c r="AM133">
        <v>3009</v>
      </c>
      <c r="AN133">
        <v>82</v>
      </c>
      <c r="AO133">
        <v>3008</v>
      </c>
      <c r="AP133">
        <v>62</v>
      </c>
    </row>
    <row r="134" spans="1:42" ht="14.25" x14ac:dyDescent="0.45">
      <c r="A134" t="s">
        <v>260</v>
      </c>
      <c r="B134" t="s">
        <v>260</v>
      </c>
      <c r="C134">
        <v>2347</v>
      </c>
      <c r="D134">
        <v>73</v>
      </c>
      <c r="E134">
        <v>2347</v>
      </c>
      <c r="F134">
        <v>91</v>
      </c>
      <c r="G134">
        <v>2347</v>
      </c>
      <c r="H134">
        <v>85</v>
      </c>
      <c r="I134">
        <v>2347</v>
      </c>
      <c r="J134">
        <v>85</v>
      </c>
      <c r="K134">
        <v>2347</v>
      </c>
      <c r="L134">
        <v>66</v>
      </c>
      <c r="M134">
        <v>532</v>
      </c>
      <c r="N134">
        <v>38</v>
      </c>
      <c r="O134">
        <v>532</v>
      </c>
      <c r="P134">
        <v>51</v>
      </c>
      <c r="Q134">
        <v>532</v>
      </c>
      <c r="R134">
        <v>50</v>
      </c>
      <c r="S134">
        <v>532</v>
      </c>
      <c r="T134">
        <v>43</v>
      </c>
      <c r="U134">
        <v>532</v>
      </c>
      <c r="V134">
        <v>25</v>
      </c>
      <c r="W134">
        <v>101</v>
      </c>
      <c r="X134">
        <v>18</v>
      </c>
      <c r="Y134">
        <v>101</v>
      </c>
      <c r="Z134">
        <v>18</v>
      </c>
      <c r="AA134">
        <v>101</v>
      </c>
      <c r="AB134">
        <v>18</v>
      </c>
      <c r="AC134">
        <v>101</v>
      </c>
      <c r="AD134">
        <v>18</v>
      </c>
      <c r="AE134">
        <v>101</v>
      </c>
      <c r="AF134">
        <v>9</v>
      </c>
      <c r="AG134">
        <v>2989</v>
      </c>
      <c r="AH134">
        <v>65</v>
      </c>
      <c r="AI134">
        <v>2989</v>
      </c>
      <c r="AJ134">
        <v>81</v>
      </c>
      <c r="AK134">
        <v>2989</v>
      </c>
      <c r="AL134">
        <v>76</v>
      </c>
      <c r="AM134">
        <v>2989</v>
      </c>
      <c r="AN134">
        <v>75</v>
      </c>
      <c r="AO134">
        <v>2989</v>
      </c>
      <c r="AP134">
        <v>57</v>
      </c>
    </row>
    <row r="135" spans="1:42" ht="14.25" x14ac:dyDescent="0.45">
      <c r="A135" t="s">
        <v>218</v>
      </c>
      <c r="B135" t="s">
        <v>218</v>
      </c>
      <c r="C135">
        <v>1711</v>
      </c>
      <c r="D135">
        <v>80</v>
      </c>
      <c r="E135">
        <v>1711</v>
      </c>
      <c r="F135">
        <v>90</v>
      </c>
      <c r="G135">
        <v>1711</v>
      </c>
      <c r="H135">
        <v>85</v>
      </c>
      <c r="I135">
        <v>1711</v>
      </c>
      <c r="J135">
        <v>88</v>
      </c>
      <c r="K135">
        <v>1711</v>
      </c>
      <c r="L135">
        <v>71</v>
      </c>
      <c r="M135">
        <v>376</v>
      </c>
      <c r="N135">
        <v>41</v>
      </c>
      <c r="O135">
        <v>376</v>
      </c>
      <c r="P135">
        <v>49</v>
      </c>
      <c r="Q135">
        <v>376</v>
      </c>
      <c r="R135">
        <v>43</v>
      </c>
      <c r="S135">
        <v>376</v>
      </c>
      <c r="T135">
        <v>48</v>
      </c>
      <c r="U135">
        <v>376</v>
      </c>
      <c r="V135">
        <v>25</v>
      </c>
      <c r="W135">
        <v>95</v>
      </c>
      <c r="X135">
        <v>13</v>
      </c>
      <c r="Y135">
        <v>95</v>
      </c>
      <c r="Z135">
        <v>16</v>
      </c>
      <c r="AA135">
        <v>95</v>
      </c>
      <c r="AB135">
        <v>18</v>
      </c>
      <c r="AC135">
        <v>95</v>
      </c>
      <c r="AD135">
        <v>17</v>
      </c>
      <c r="AE135">
        <v>95</v>
      </c>
      <c r="AF135">
        <v>9</v>
      </c>
      <c r="AG135">
        <v>2198</v>
      </c>
      <c r="AH135">
        <v>70</v>
      </c>
      <c r="AI135">
        <v>2198</v>
      </c>
      <c r="AJ135">
        <v>79</v>
      </c>
      <c r="AK135">
        <v>2198</v>
      </c>
      <c r="AL135">
        <v>75</v>
      </c>
      <c r="AM135">
        <v>2198</v>
      </c>
      <c r="AN135">
        <v>78</v>
      </c>
      <c r="AO135">
        <v>2198</v>
      </c>
      <c r="AP135">
        <v>61</v>
      </c>
    </row>
    <row r="136" spans="1:42" ht="14.25" x14ac:dyDescent="0.45">
      <c r="A136" t="s">
        <v>220</v>
      </c>
      <c r="B136" t="s">
        <v>220</v>
      </c>
      <c r="C136">
        <v>1125</v>
      </c>
      <c r="D136">
        <v>74</v>
      </c>
      <c r="E136">
        <v>1125</v>
      </c>
      <c r="F136">
        <v>89</v>
      </c>
      <c r="G136">
        <v>1125</v>
      </c>
      <c r="H136">
        <v>84</v>
      </c>
      <c r="I136">
        <v>1125</v>
      </c>
      <c r="J136">
        <v>89</v>
      </c>
      <c r="K136">
        <v>1125</v>
      </c>
      <c r="L136">
        <v>67</v>
      </c>
      <c r="M136">
        <v>239</v>
      </c>
      <c r="N136">
        <v>36</v>
      </c>
      <c r="O136">
        <v>239</v>
      </c>
      <c r="P136">
        <v>42</v>
      </c>
      <c r="Q136">
        <v>239</v>
      </c>
      <c r="R136">
        <v>46</v>
      </c>
      <c r="S136">
        <v>239</v>
      </c>
      <c r="T136">
        <v>47</v>
      </c>
      <c r="U136">
        <v>239</v>
      </c>
      <c r="V136">
        <v>22</v>
      </c>
      <c r="W136">
        <v>53</v>
      </c>
      <c r="X136">
        <v>38</v>
      </c>
      <c r="Y136">
        <v>53</v>
      </c>
      <c r="Z136">
        <v>38</v>
      </c>
      <c r="AA136">
        <v>53</v>
      </c>
      <c r="AB136">
        <v>36</v>
      </c>
      <c r="AC136">
        <v>53</v>
      </c>
      <c r="AD136">
        <v>36</v>
      </c>
      <c r="AE136">
        <v>53</v>
      </c>
      <c r="AF136">
        <v>30</v>
      </c>
      <c r="AG136">
        <v>1420</v>
      </c>
      <c r="AH136">
        <v>66</v>
      </c>
      <c r="AI136">
        <v>1420</v>
      </c>
      <c r="AJ136">
        <v>79</v>
      </c>
      <c r="AK136">
        <v>1420</v>
      </c>
      <c r="AL136">
        <v>76</v>
      </c>
      <c r="AM136">
        <v>1420</v>
      </c>
      <c r="AN136">
        <v>80</v>
      </c>
      <c r="AO136">
        <v>1420</v>
      </c>
      <c r="AP136">
        <v>58</v>
      </c>
    </row>
    <row r="137" spans="1:42" ht="14.25" x14ac:dyDescent="0.45">
      <c r="A137" t="s">
        <v>268</v>
      </c>
      <c r="B137" t="s">
        <v>268</v>
      </c>
      <c r="C137">
        <v>4877</v>
      </c>
      <c r="D137">
        <v>80</v>
      </c>
      <c r="E137">
        <v>4876</v>
      </c>
      <c r="F137">
        <v>79</v>
      </c>
      <c r="G137">
        <v>4877</v>
      </c>
      <c r="H137">
        <v>79</v>
      </c>
      <c r="I137">
        <v>4877</v>
      </c>
      <c r="J137">
        <v>85</v>
      </c>
      <c r="K137">
        <v>4876</v>
      </c>
      <c r="L137">
        <v>64</v>
      </c>
      <c r="M137">
        <v>573</v>
      </c>
      <c r="N137">
        <v>33</v>
      </c>
      <c r="O137">
        <v>573</v>
      </c>
      <c r="P137">
        <v>24</v>
      </c>
      <c r="Q137">
        <v>573</v>
      </c>
      <c r="R137">
        <v>35</v>
      </c>
      <c r="S137">
        <v>573</v>
      </c>
      <c r="T137">
        <v>32</v>
      </c>
      <c r="U137">
        <v>573</v>
      </c>
      <c r="V137">
        <v>13</v>
      </c>
      <c r="W137">
        <v>237</v>
      </c>
      <c r="X137">
        <v>19</v>
      </c>
      <c r="Y137">
        <v>237</v>
      </c>
      <c r="Z137">
        <v>14</v>
      </c>
      <c r="AA137">
        <v>237</v>
      </c>
      <c r="AB137">
        <v>17</v>
      </c>
      <c r="AC137">
        <v>237</v>
      </c>
      <c r="AD137">
        <v>21</v>
      </c>
      <c r="AE137">
        <v>237</v>
      </c>
      <c r="AF137">
        <v>9</v>
      </c>
      <c r="AG137">
        <v>5702</v>
      </c>
      <c r="AH137">
        <v>73</v>
      </c>
      <c r="AI137">
        <v>5701</v>
      </c>
      <c r="AJ137">
        <v>71</v>
      </c>
      <c r="AK137">
        <v>5702</v>
      </c>
      <c r="AL137">
        <v>72</v>
      </c>
      <c r="AM137">
        <v>5702</v>
      </c>
      <c r="AN137">
        <v>77</v>
      </c>
      <c r="AO137">
        <v>5701</v>
      </c>
      <c r="AP137">
        <v>57</v>
      </c>
    </row>
    <row r="138" spans="1:42" ht="14.25" x14ac:dyDescent="0.45">
      <c r="A138" t="s">
        <v>172</v>
      </c>
      <c r="B138" t="s">
        <v>172</v>
      </c>
      <c r="C138">
        <v>5236</v>
      </c>
      <c r="D138">
        <v>75</v>
      </c>
      <c r="E138">
        <v>5236</v>
      </c>
      <c r="F138">
        <v>82</v>
      </c>
      <c r="G138">
        <v>5236</v>
      </c>
      <c r="H138">
        <v>76</v>
      </c>
      <c r="I138">
        <v>5236</v>
      </c>
      <c r="J138">
        <v>80</v>
      </c>
      <c r="K138">
        <v>5236</v>
      </c>
      <c r="L138">
        <v>61</v>
      </c>
      <c r="M138">
        <v>884</v>
      </c>
      <c r="N138">
        <v>26</v>
      </c>
      <c r="O138">
        <v>884</v>
      </c>
      <c r="P138">
        <v>24</v>
      </c>
      <c r="Q138">
        <v>884</v>
      </c>
      <c r="R138">
        <v>28</v>
      </c>
      <c r="S138">
        <v>884</v>
      </c>
      <c r="T138">
        <v>23</v>
      </c>
      <c r="U138">
        <v>884</v>
      </c>
      <c r="V138">
        <v>10</v>
      </c>
      <c r="W138">
        <v>207</v>
      </c>
      <c r="X138">
        <v>14</v>
      </c>
      <c r="Y138">
        <v>205</v>
      </c>
      <c r="Z138">
        <v>14</v>
      </c>
      <c r="AA138">
        <v>207</v>
      </c>
      <c r="AB138">
        <v>15</v>
      </c>
      <c r="AC138">
        <v>207</v>
      </c>
      <c r="AD138">
        <v>16</v>
      </c>
      <c r="AE138">
        <v>205</v>
      </c>
      <c r="AF138">
        <v>7</v>
      </c>
      <c r="AG138">
        <v>6342</v>
      </c>
      <c r="AH138">
        <v>66</v>
      </c>
      <c r="AI138">
        <v>6340</v>
      </c>
      <c r="AJ138">
        <v>72</v>
      </c>
      <c r="AK138">
        <v>6342</v>
      </c>
      <c r="AL138">
        <v>67</v>
      </c>
      <c r="AM138">
        <v>6342</v>
      </c>
      <c r="AN138">
        <v>70</v>
      </c>
      <c r="AO138">
        <v>6340</v>
      </c>
      <c r="AP138">
        <v>53</v>
      </c>
    </row>
    <row r="139" spans="1:42" ht="14.25" x14ac:dyDescent="0.45">
      <c r="A139" t="s">
        <v>58</v>
      </c>
      <c r="B139" t="s">
        <v>58</v>
      </c>
      <c r="C139">
        <v>4048</v>
      </c>
      <c r="D139">
        <v>77</v>
      </c>
      <c r="E139">
        <v>4047</v>
      </c>
      <c r="F139">
        <v>80</v>
      </c>
      <c r="G139">
        <v>4048</v>
      </c>
      <c r="H139">
        <v>75</v>
      </c>
      <c r="I139">
        <v>4048</v>
      </c>
      <c r="J139">
        <v>80</v>
      </c>
      <c r="K139">
        <v>4047</v>
      </c>
      <c r="L139">
        <v>60</v>
      </c>
      <c r="M139">
        <v>736</v>
      </c>
      <c r="N139">
        <v>30</v>
      </c>
      <c r="O139">
        <v>736</v>
      </c>
      <c r="P139">
        <v>27</v>
      </c>
      <c r="Q139">
        <v>736</v>
      </c>
      <c r="R139">
        <v>35</v>
      </c>
      <c r="S139">
        <v>736</v>
      </c>
      <c r="T139">
        <v>30</v>
      </c>
      <c r="U139">
        <v>736</v>
      </c>
      <c r="V139">
        <v>12</v>
      </c>
      <c r="W139">
        <v>168</v>
      </c>
      <c r="X139">
        <v>18</v>
      </c>
      <c r="Y139">
        <v>168</v>
      </c>
      <c r="Z139">
        <v>11</v>
      </c>
      <c r="AA139">
        <v>168</v>
      </c>
      <c r="AB139">
        <v>15</v>
      </c>
      <c r="AC139">
        <v>168</v>
      </c>
      <c r="AD139">
        <v>14</v>
      </c>
      <c r="AE139">
        <v>168</v>
      </c>
      <c r="AF139">
        <v>5</v>
      </c>
      <c r="AG139">
        <v>4959</v>
      </c>
      <c r="AH139">
        <v>68</v>
      </c>
      <c r="AI139">
        <v>4958</v>
      </c>
      <c r="AJ139">
        <v>70</v>
      </c>
      <c r="AK139">
        <v>4959</v>
      </c>
      <c r="AL139">
        <v>67</v>
      </c>
      <c r="AM139">
        <v>4959</v>
      </c>
      <c r="AN139">
        <v>70</v>
      </c>
      <c r="AO139">
        <v>4958</v>
      </c>
      <c r="AP139">
        <v>51</v>
      </c>
    </row>
    <row r="140" spans="1:42" ht="14.25" x14ac:dyDescent="0.45">
      <c r="A140" t="s">
        <v>126</v>
      </c>
      <c r="B140" t="s">
        <v>126</v>
      </c>
      <c r="C140">
        <v>6578</v>
      </c>
      <c r="D140">
        <v>74</v>
      </c>
      <c r="E140">
        <v>6577</v>
      </c>
      <c r="F140">
        <v>85</v>
      </c>
      <c r="G140">
        <v>6578</v>
      </c>
      <c r="H140">
        <v>78</v>
      </c>
      <c r="I140">
        <v>6578</v>
      </c>
      <c r="J140">
        <v>82</v>
      </c>
      <c r="K140">
        <v>6577</v>
      </c>
      <c r="L140">
        <v>62</v>
      </c>
      <c r="M140">
        <v>1201</v>
      </c>
      <c r="N140">
        <v>35</v>
      </c>
      <c r="O140">
        <v>1201</v>
      </c>
      <c r="P140">
        <v>34</v>
      </c>
      <c r="Q140">
        <v>1201</v>
      </c>
      <c r="R140">
        <v>40</v>
      </c>
      <c r="S140">
        <v>1201</v>
      </c>
      <c r="T140">
        <v>33</v>
      </c>
      <c r="U140">
        <v>1201</v>
      </c>
      <c r="V140">
        <v>19</v>
      </c>
      <c r="W140">
        <v>290</v>
      </c>
      <c r="X140">
        <v>17</v>
      </c>
      <c r="Y140">
        <v>289</v>
      </c>
      <c r="Z140">
        <v>14</v>
      </c>
      <c r="AA140">
        <v>290</v>
      </c>
      <c r="AB140">
        <v>16</v>
      </c>
      <c r="AC140">
        <v>290</v>
      </c>
      <c r="AD140">
        <v>17</v>
      </c>
      <c r="AE140">
        <v>289</v>
      </c>
      <c r="AF140">
        <v>9</v>
      </c>
      <c r="AG140">
        <v>8074</v>
      </c>
      <c r="AH140">
        <v>66</v>
      </c>
      <c r="AI140">
        <v>8072</v>
      </c>
      <c r="AJ140">
        <v>75</v>
      </c>
      <c r="AK140">
        <v>8074</v>
      </c>
      <c r="AL140">
        <v>70</v>
      </c>
      <c r="AM140">
        <v>8074</v>
      </c>
      <c r="AN140">
        <v>72</v>
      </c>
      <c r="AO140">
        <v>8072</v>
      </c>
      <c r="AP140">
        <v>53</v>
      </c>
    </row>
    <row r="141" spans="1:42" ht="14.25" x14ac:dyDescent="0.45">
      <c r="A141" t="s">
        <v>311</v>
      </c>
      <c r="B141" t="s">
        <v>311</v>
      </c>
      <c r="C141">
        <v>5834</v>
      </c>
      <c r="D141">
        <v>80</v>
      </c>
      <c r="E141">
        <v>5834</v>
      </c>
      <c r="F141">
        <v>82</v>
      </c>
      <c r="G141">
        <v>5834</v>
      </c>
      <c r="H141">
        <v>79</v>
      </c>
      <c r="I141">
        <v>5834</v>
      </c>
      <c r="J141">
        <v>83</v>
      </c>
      <c r="K141">
        <v>5834</v>
      </c>
      <c r="L141">
        <v>65</v>
      </c>
      <c r="M141">
        <v>1367</v>
      </c>
      <c r="N141">
        <v>41</v>
      </c>
      <c r="O141">
        <v>1367</v>
      </c>
      <c r="P141">
        <v>31</v>
      </c>
      <c r="Q141">
        <v>1367</v>
      </c>
      <c r="R141">
        <v>37</v>
      </c>
      <c r="S141">
        <v>1367</v>
      </c>
      <c r="T141">
        <v>31</v>
      </c>
      <c r="U141">
        <v>1367</v>
      </c>
      <c r="V141">
        <v>17</v>
      </c>
      <c r="W141">
        <v>257</v>
      </c>
      <c r="X141">
        <v>21</v>
      </c>
      <c r="Y141">
        <v>256</v>
      </c>
      <c r="Z141">
        <v>14</v>
      </c>
      <c r="AA141">
        <v>257</v>
      </c>
      <c r="AB141">
        <v>22</v>
      </c>
      <c r="AC141">
        <v>257</v>
      </c>
      <c r="AD141">
        <v>18</v>
      </c>
      <c r="AE141">
        <v>256</v>
      </c>
      <c r="AF141">
        <v>10</v>
      </c>
      <c r="AG141">
        <v>7472</v>
      </c>
      <c r="AH141">
        <v>71</v>
      </c>
      <c r="AI141">
        <v>7471</v>
      </c>
      <c r="AJ141">
        <v>70</v>
      </c>
      <c r="AK141">
        <v>7472</v>
      </c>
      <c r="AL141">
        <v>69</v>
      </c>
      <c r="AM141">
        <v>7472</v>
      </c>
      <c r="AN141">
        <v>71</v>
      </c>
      <c r="AO141">
        <v>7471</v>
      </c>
      <c r="AP141">
        <v>54</v>
      </c>
    </row>
    <row r="142" spans="1:42" ht="14.25" x14ac:dyDescent="0.45">
      <c r="A142" t="s">
        <v>313</v>
      </c>
      <c r="B142" t="s">
        <v>313</v>
      </c>
      <c r="C142">
        <v>3265</v>
      </c>
      <c r="D142">
        <v>75</v>
      </c>
      <c r="E142">
        <v>3262</v>
      </c>
      <c r="F142">
        <v>70</v>
      </c>
      <c r="G142">
        <v>3264</v>
      </c>
      <c r="H142">
        <v>71</v>
      </c>
      <c r="I142">
        <v>3265</v>
      </c>
      <c r="J142">
        <v>77</v>
      </c>
      <c r="K142">
        <v>3261</v>
      </c>
      <c r="L142">
        <v>53</v>
      </c>
      <c r="M142">
        <v>696</v>
      </c>
      <c r="N142">
        <v>34</v>
      </c>
      <c r="O142">
        <v>695</v>
      </c>
      <c r="P142">
        <v>21</v>
      </c>
      <c r="Q142">
        <v>696</v>
      </c>
      <c r="R142">
        <v>33</v>
      </c>
      <c r="S142">
        <v>696</v>
      </c>
      <c r="T142">
        <v>25</v>
      </c>
      <c r="U142">
        <v>695</v>
      </c>
      <c r="V142">
        <v>12</v>
      </c>
      <c r="W142">
        <v>90</v>
      </c>
      <c r="X142">
        <v>18</v>
      </c>
      <c r="Y142">
        <v>90</v>
      </c>
      <c r="Z142">
        <v>12</v>
      </c>
      <c r="AA142">
        <v>90</v>
      </c>
      <c r="AB142">
        <v>12</v>
      </c>
      <c r="AC142">
        <v>90</v>
      </c>
      <c r="AD142">
        <v>13</v>
      </c>
      <c r="AE142">
        <v>90</v>
      </c>
      <c r="AF142">
        <v>4</v>
      </c>
      <c r="AG142">
        <v>4053</v>
      </c>
      <c r="AH142">
        <v>67</v>
      </c>
      <c r="AI142">
        <v>4049</v>
      </c>
      <c r="AJ142">
        <v>60</v>
      </c>
      <c r="AK142">
        <v>4052</v>
      </c>
      <c r="AL142">
        <v>63</v>
      </c>
      <c r="AM142">
        <v>4053</v>
      </c>
      <c r="AN142">
        <v>67</v>
      </c>
      <c r="AO142">
        <v>4048</v>
      </c>
      <c r="AP142">
        <v>45</v>
      </c>
    </row>
    <row r="143" spans="1:42" ht="14.25" x14ac:dyDescent="0.45">
      <c r="A143" t="s">
        <v>270</v>
      </c>
      <c r="B143" t="s">
        <v>270</v>
      </c>
      <c r="C143">
        <v>4189</v>
      </c>
      <c r="D143">
        <v>74</v>
      </c>
      <c r="E143">
        <v>4189</v>
      </c>
      <c r="F143">
        <v>83</v>
      </c>
      <c r="G143">
        <v>4189</v>
      </c>
      <c r="H143">
        <v>74</v>
      </c>
      <c r="I143">
        <v>4189</v>
      </c>
      <c r="J143">
        <v>77</v>
      </c>
      <c r="K143">
        <v>4189</v>
      </c>
      <c r="L143">
        <v>60</v>
      </c>
      <c r="M143">
        <v>634</v>
      </c>
      <c r="N143">
        <v>28</v>
      </c>
      <c r="O143">
        <v>634</v>
      </c>
      <c r="P143">
        <v>30</v>
      </c>
      <c r="Q143">
        <v>634</v>
      </c>
      <c r="R143">
        <v>29</v>
      </c>
      <c r="S143">
        <v>634</v>
      </c>
      <c r="T143">
        <v>22</v>
      </c>
      <c r="U143">
        <v>634</v>
      </c>
      <c r="V143">
        <v>12</v>
      </c>
      <c r="W143">
        <v>200</v>
      </c>
      <c r="X143">
        <v>16</v>
      </c>
      <c r="Y143">
        <v>200</v>
      </c>
      <c r="Z143">
        <v>12</v>
      </c>
      <c r="AA143">
        <v>200</v>
      </c>
      <c r="AB143">
        <v>12</v>
      </c>
      <c r="AC143">
        <v>200</v>
      </c>
      <c r="AD143">
        <v>16</v>
      </c>
      <c r="AE143">
        <v>200</v>
      </c>
      <c r="AF143">
        <v>6</v>
      </c>
      <c r="AG143">
        <v>5034</v>
      </c>
      <c r="AH143">
        <v>66</v>
      </c>
      <c r="AI143">
        <v>5034</v>
      </c>
      <c r="AJ143">
        <v>74</v>
      </c>
      <c r="AK143">
        <v>5034</v>
      </c>
      <c r="AL143">
        <v>66</v>
      </c>
      <c r="AM143">
        <v>5034</v>
      </c>
      <c r="AN143">
        <v>67</v>
      </c>
      <c r="AO143">
        <v>5034</v>
      </c>
      <c r="AP143">
        <v>52</v>
      </c>
    </row>
    <row r="144" spans="1:42" ht="14.25" x14ac:dyDescent="0.45">
      <c r="A144" t="s">
        <v>176</v>
      </c>
      <c r="B144" t="s">
        <v>176</v>
      </c>
      <c r="C144">
        <v>12897</v>
      </c>
      <c r="D144">
        <v>75</v>
      </c>
      <c r="E144">
        <v>12895</v>
      </c>
      <c r="F144">
        <v>85</v>
      </c>
      <c r="G144">
        <v>12896</v>
      </c>
      <c r="H144">
        <v>79</v>
      </c>
      <c r="I144">
        <v>12897</v>
      </c>
      <c r="J144">
        <v>83</v>
      </c>
      <c r="K144">
        <v>12895</v>
      </c>
      <c r="L144">
        <v>64</v>
      </c>
      <c r="M144">
        <v>1788</v>
      </c>
      <c r="N144">
        <v>28</v>
      </c>
      <c r="O144">
        <v>1784</v>
      </c>
      <c r="P144">
        <v>31</v>
      </c>
      <c r="Q144">
        <v>1787</v>
      </c>
      <c r="R144">
        <v>33</v>
      </c>
      <c r="S144">
        <v>1787</v>
      </c>
      <c r="T144">
        <v>28</v>
      </c>
      <c r="U144">
        <v>1784</v>
      </c>
      <c r="V144">
        <v>13</v>
      </c>
      <c r="W144">
        <v>517</v>
      </c>
      <c r="X144">
        <v>16</v>
      </c>
      <c r="Y144">
        <v>517</v>
      </c>
      <c r="Z144">
        <v>18</v>
      </c>
      <c r="AA144">
        <v>517</v>
      </c>
      <c r="AB144">
        <v>18</v>
      </c>
      <c r="AC144">
        <v>517</v>
      </c>
      <c r="AD144">
        <v>18</v>
      </c>
      <c r="AE144">
        <v>517</v>
      </c>
      <c r="AF144">
        <v>9</v>
      </c>
      <c r="AG144">
        <v>15218</v>
      </c>
      <c r="AH144">
        <v>67</v>
      </c>
      <c r="AI144">
        <v>15212</v>
      </c>
      <c r="AJ144">
        <v>76</v>
      </c>
      <c r="AK144">
        <v>15216</v>
      </c>
      <c r="AL144">
        <v>71</v>
      </c>
      <c r="AM144">
        <v>15217</v>
      </c>
      <c r="AN144">
        <v>74</v>
      </c>
      <c r="AO144">
        <v>15212</v>
      </c>
      <c r="AP144">
        <v>56</v>
      </c>
    </row>
    <row r="145" spans="1:42" ht="14.25" x14ac:dyDescent="0.45">
      <c r="A145" t="s">
        <v>315</v>
      </c>
      <c r="B145" t="s">
        <v>315</v>
      </c>
      <c r="C145">
        <v>4895</v>
      </c>
      <c r="D145">
        <v>79</v>
      </c>
      <c r="E145">
        <v>4894</v>
      </c>
      <c r="F145">
        <v>81</v>
      </c>
      <c r="G145">
        <v>4895</v>
      </c>
      <c r="H145">
        <v>79</v>
      </c>
      <c r="I145">
        <v>4895</v>
      </c>
      <c r="J145">
        <v>84</v>
      </c>
      <c r="K145">
        <v>4894</v>
      </c>
      <c r="L145">
        <v>64</v>
      </c>
      <c r="M145">
        <v>997</v>
      </c>
      <c r="N145">
        <v>36</v>
      </c>
      <c r="O145">
        <v>996</v>
      </c>
      <c r="P145">
        <v>29</v>
      </c>
      <c r="Q145">
        <v>997</v>
      </c>
      <c r="R145">
        <v>37</v>
      </c>
      <c r="S145">
        <v>997</v>
      </c>
      <c r="T145">
        <v>33</v>
      </c>
      <c r="U145">
        <v>996</v>
      </c>
      <c r="V145">
        <v>17</v>
      </c>
      <c r="W145">
        <v>209</v>
      </c>
      <c r="X145">
        <v>14</v>
      </c>
      <c r="Y145">
        <v>209</v>
      </c>
      <c r="Z145">
        <v>9</v>
      </c>
      <c r="AA145">
        <v>209</v>
      </c>
      <c r="AB145">
        <v>14</v>
      </c>
      <c r="AC145">
        <v>209</v>
      </c>
      <c r="AD145">
        <v>11</v>
      </c>
      <c r="AE145">
        <v>209</v>
      </c>
      <c r="AF145">
        <v>6</v>
      </c>
      <c r="AG145">
        <v>6107</v>
      </c>
      <c r="AH145">
        <v>70</v>
      </c>
      <c r="AI145">
        <v>6105</v>
      </c>
      <c r="AJ145">
        <v>70</v>
      </c>
      <c r="AK145">
        <v>6107</v>
      </c>
      <c r="AL145">
        <v>70</v>
      </c>
      <c r="AM145">
        <v>6107</v>
      </c>
      <c r="AN145">
        <v>73</v>
      </c>
      <c r="AO145">
        <v>6105</v>
      </c>
      <c r="AP145">
        <v>54</v>
      </c>
    </row>
    <row r="146" spans="1:42" ht="14.25" x14ac:dyDescent="0.45">
      <c r="A146" t="s">
        <v>272</v>
      </c>
      <c r="B146" t="s">
        <v>272</v>
      </c>
      <c r="C146">
        <v>11917</v>
      </c>
      <c r="D146">
        <v>79</v>
      </c>
      <c r="E146">
        <v>11917</v>
      </c>
      <c r="F146">
        <v>89</v>
      </c>
      <c r="G146">
        <v>11917</v>
      </c>
      <c r="H146">
        <v>79</v>
      </c>
      <c r="I146">
        <v>11917</v>
      </c>
      <c r="J146">
        <v>83</v>
      </c>
      <c r="K146">
        <v>11917</v>
      </c>
      <c r="L146">
        <v>67</v>
      </c>
      <c r="M146">
        <v>1672</v>
      </c>
      <c r="N146">
        <v>31</v>
      </c>
      <c r="O146">
        <v>1672</v>
      </c>
      <c r="P146">
        <v>31</v>
      </c>
      <c r="Q146">
        <v>1671</v>
      </c>
      <c r="R146">
        <v>30</v>
      </c>
      <c r="S146">
        <v>1672</v>
      </c>
      <c r="T146">
        <v>25</v>
      </c>
      <c r="U146">
        <v>1671</v>
      </c>
      <c r="V146">
        <v>13</v>
      </c>
      <c r="W146">
        <v>436</v>
      </c>
      <c r="X146">
        <v>16</v>
      </c>
      <c r="Y146">
        <v>435</v>
      </c>
      <c r="Z146">
        <v>17</v>
      </c>
      <c r="AA146">
        <v>436</v>
      </c>
      <c r="AB146">
        <v>16</v>
      </c>
      <c r="AC146">
        <v>436</v>
      </c>
      <c r="AD146">
        <v>15</v>
      </c>
      <c r="AE146">
        <v>435</v>
      </c>
      <c r="AF146">
        <v>9</v>
      </c>
      <c r="AG146">
        <v>14045</v>
      </c>
      <c r="AH146">
        <v>71</v>
      </c>
      <c r="AI146">
        <v>14044</v>
      </c>
      <c r="AJ146">
        <v>80</v>
      </c>
      <c r="AK146">
        <v>14044</v>
      </c>
      <c r="AL146">
        <v>72</v>
      </c>
      <c r="AM146">
        <v>14045</v>
      </c>
      <c r="AN146">
        <v>74</v>
      </c>
      <c r="AO146">
        <v>14043</v>
      </c>
      <c r="AP146">
        <v>59</v>
      </c>
    </row>
    <row r="147" spans="1:42" ht="14.25" x14ac:dyDescent="0.45">
      <c r="A147" t="s">
        <v>178</v>
      </c>
      <c r="B147" t="s">
        <v>178</v>
      </c>
      <c r="C147">
        <v>10609</v>
      </c>
      <c r="D147">
        <v>80</v>
      </c>
      <c r="E147">
        <v>10609</v>
      </c>
      <c r="F147">
        <v>88</v>
      </c>
      <c r="G147">
        <v>10609</v>
      </c>
      <c r="H147">
        <v>81</v>
      </c>
      <c r="I147">
        <v>10609</v>
      </c>
      <c r="J147">
        <v>86</v>
      </c>
      <c r="K147">
        <v>10609</v>
      </c>
      <c r="L147">
        <v>68</v>
      </c>
      <c r="M147">
        <v>1769</v>
      </c>
      <c r="N147">
        <v>38</v>
      </c>
      <c r="O147">
        <v>1769</v>
      </c>
      <c r="P147">
        <v>38</v>
      </c>
      <c r="Q147">
        <v>1769</v>
      </c>
      <c r="R147">
        <v>37</v>
      </c>
      <c r="S147">
        <v>1769</v>
      </c>
      <c r="T147">
        <v>36</v>
      </c>
      <c r="U147">
        <v>1769</v>
      </c>
      <c r="V147">
        <v>19</v>
      </c>
      <c r="W147">
        <v>316</v>
      </c>
      <c r="X147">
        <v>11</v>
      </c>
      <c r="Y147">
        <v>316</v>
      </c>
      <c r="Z147">
        <v>7</v>
      </c>
      <c r="AA147">
        <v>316</v>
      </c>
      <c r="AB147">
        <v>9</v>
      </c>
      <c r="AC147">
        <v>316</v>
      </c>
      <c r="AD147">
        <v>9</v>
      </c>
      <c r="AE147">
        <v>316</v>
      </c>
      <c r="AF147">
        <v>3</v>
      </c>
      <c r="AG147">
        <v>12706</v>
      </c>
      <c r="AH147">
        <v>72</v>
      </c>
      <c r="AI147">
        <v>12706</v>
      </c>
      <c r="AJ147">
        <v>79</v>
      </c>
      <c r="AK147">
        <v>12706</v>
      </c>
      <c r="AL147">
        <v>73</v>
      </c>
      <c r="AM147">
        <v>12706</v>
      </c>
      <c r="AN147">
        <v>77</v>
      </c>
      <c r="AO147">
        <v>12706</v>
      </c>
      <c r="AP147">
        <v>59</v>
      </c>
    </row>
    <row r="148" spans="1:42" ht="14.25" x14ac:dyDescent="0.45">
      <c r="A148" t="s">
        <v>276</v>
      </c>
      <c r="B148" t="s">
        <v>276</v>
      </c>
      <c r="C148">
        <v>13557</v>
      </c>
      <c r="D148">
        <v>77</v>
      </c>
      <c r="E148">
        <v>13557</v>
      </c>
      <c r="F148">
        <v>89</v>
      </c>
      <c r="G148">
        <v>13557</v>
      </c>
      <c r="H148">
        <v>79</v>
      </c>
      <c r="I148">
        <v>13557</v>
      </c>
      <c r="J148">
        <v>81</v>
      </c>
      <c r="K148">
        <v>13557</v>
      </c>
      <c r="L148">
        <v>67</v>
      </c>
      <c r="M148">
        <v>1975</v>
      </c>
      <c r="N148">
        <v>36</v>
      </c>
      <c r="O148">
        <v>1975</v>
      </c>
      <c r="P148">
        <v>37</v>
      </c>
      <c r="Q148">
        <v>1975</v>
      </c>
      <c r="R148">
        <v>36</v>
      </c>
      <c r="S148">
        <v>1975</v>
      </c>
      <c r="T148">
        <v>30</v>
      </c>
      <c r="U148">
        <v>1975</v>
      </c>
      <c r="V148">
        <v>18</v>
      </c>
      <c r="W148">
        <v>521</v>
      </c>
      <c r="X148">
        <v>15</v>
      </c>
      <c r="Y148">
        <v>520</v>
      </c>
      <c r="Z148">
        <v>14</v>
      </c>
      <c r="AA148">
        <v>521</v>
      </c>
      <c r="AB148">
        <v>11</v>
      </c>
      <c r="AC148">
        <v>521</v>
      </c>
      <c r="AD148">
        <v>13</v>
      </c>
      <c r="AE148">
        <v>520</v>
      </c>
      <c r="AF148">
        <v>6</v>
      </c>
      <c r="AG148">
        <v>16077</v>
      </c>
      <c r="AH148">
        <v>70</v>
      </c>
      <c r="AI148">
        <v>16076</v>
      </c>
      <c r="AJ148">
        <v>80</v>
      </c>
      <c r="AK148">
        <v>16077</v>
      </c>
      <c r="AL148">
        <v>72</v>
      </c>
      <c r="AM148">
        <v>16077</v>
      </c>
      <c r="AN148">
        <v>73</v>
      </c>
      <c r="AO148">
        <v>16076</v>
      </c>
      <c r="AP148">
        <v>59</v>
      </c>
    </row>
    <row r="149" spans="1:42" ht="14.25" x14ac:dyDescent="0.45">
      <c r="A149" t="s">
        <v>64</v>
      </c>
      <c r="B149" t="s">
        <v>64</v>
      </c>
      <c r="C149">
        <v>11248</v>
      </c>
      <c r="D149">
        <v>73</v>
      </c>
      <c r="E149">
        <v>11246</v>
      </c>
      <c r="F149">
        <v>87</v>
      </c>
      <c r="G149">
        <v>11248</v>
      </c>
      <c r="H149">
        <v>77</v>
      </c>
      <c r="I149">
        <v>11248</v>
      </c>
      <c r="J149">
        <v>82</v>
      </c>
      <c r="K149">
        <v>11246</v>
      </c>
      <c r="L149">
        <v>62</v>
      </c>
      <c r="M149">
        <v>1608</v>
      </c>
      <c r="N149">
        <v>26</v>
      </c>
      <c r="O149">
        <v>1607</v>
      </c>
      <c r="P149">
        <v>28</v>
      </c>
      <c r="Q149">
        <v>1607</v>
      </c>
      <c r="R149">
        <v>31</v>
      </c>
      <c r="S149">
        <v>1607</v>
      </c>
      <c r="T149">
        <v>26</v>
      </c>
      <c r="U149">
        <v>1607</v>
      </c>
      <c r="V149">
        <v>12</v>
      </c>
      <c r="W149">
        <v>364</v>
      </c>
      <c r="X149">
        <v>16</v>
      </c>
      <c r="Y149">
        <v>364</v>
      </c>
      <c r="Z149">
        <v>13</v>
      </c>
      <c r="AA149">
        <v>364</v>
      </c>
      <c r="AB149">
        <v>17</v>
      </c>
      <c r="AC149">
        <v>364</v>
      </c>
      <c r="AD149">
        <v>16</v>
      </c>
      <c r="AE149">
        <v>364</v>
      </c>
      <c r="AF149">
        <v>9</v>
      </c>
      <c r="AG149">
        <v>13232</v>
      </c>
      <c r="AH149">
        <v>65</v>
      </c>
      <c r="AI149">
        <v>13229</v>
      </c>
      <c r="AJ149">
        <v>77</v>
      </c>
      <c r="AK149">
        <v>13231</v>
      </c>
      <c r="AL149">
        <v>70</v>
      </c>
      <c r="AM149">
        <v>13231</v>
      </c>
      <c r="AN149">
        <v>73</v>
      </c>
      <c r="AO149">
        <v>13229</v>
      </c>
      <c r="AP149">
        <v>54</v>
      </c>
    </row>
    <row r="150" spans="1:42" ht="14.25" x14ac:dyDescent="0.45">
      <c r="A150" t="s">
        <v>130</v>
      </c>
      <c r="B150" t="s">
        <v>130</v>
      </c>
      <c r="C150">
        <v>6008</v>
      </c>
      <c r="D150">
        <v>74</v>
      </c>
      <c r="E150">
        <v>6008</v>
      </c>
      <c r="F150">
        <v>84</v>
      </c>
      <c r="G150">
        <v>6008</v>
      </c>
      <c r="H150">
        <v>76</v>
      </c>
      <c r="I150">
        <v>6008</v>
      </c>
      <c r="J150">
        <v>82</v>
      </c>
      <c r="K150">
        <v>6008</v>
      </c>
      <c r="L150">
        <v>61</v>
      </c>
      <c r="M150">
        <v>940</v>
      </c>
      <c r="N150">
        <v>25</v>
      </c>
      <c r="O150">
        <v>940</v>
      </c>
      <c r="P150">
        <v>26</v>
      </c>
      <c r="Q150">
        <v>940</v>
      </c>
      <c r="R150">
        <v>30</v>
      </c>
      <c r="S150">
        <v>940</v>
      </c>
      <c r="T150">
        <v>23</v>
      </c>
      <c r="U150">
        <v>940</v>
      </c>
      <c r="V150">
        <v>11</v>
      </c>
      <c r="W150">
        <v>202</v>
      </c>
      <c r="X150">
        <v>12</v>
      </c>
      <c r="Y150">
        <v>202</v>
      </c>
      <c r="Z150">
        <v>12</v>
      </c>
      <c r="AA150">
        <v>202</v>
      </c>
      <c r="AB150">
        <v>11</v>
      </c>
      <c r="AC150">
        <v>202</v>
      </c>
      <c r="AD150">
        <v>10</v>
      </c>
      <c r="AE150">
        <v>202</v>
      </c>
      <c r="AF150">
        <v>5</v>
      </c>
      <c r="AG150">
        <v>7158</v>
      </c>
      <c r="AH150">
        <v>65</v>
      </c>
      <c r="AI150">
        <v>7158</v>
      </c>
      <c r="AJ150">
        <v>74</v>
      </c>
      <c r="AK150">
        <v>7158</v>
      </c>
      <c r="AL150">
        <v>68</v>
      </c>
      <c r="AM150">
        <v>7158</v>
      </c>
      <c r="AN150">
        <v>72</v>
      </c>
      <c r="AO150">
        <v>7158</v>
      </c>
      <c r="AP150">
        <v>53</v>
      </c>
    </row>
    <row r="151" spans="1:42" ht="14.25" x14ac:dyDescent="0.45">
      <c r="A151" t="s">
        <v>132</v>
      </c>
      <c r="B151" t="s">
        <v>132</v>
      </c>
      <c r="C151">
        <v>5874</v>
      </c>
      <c r="D151">
        <v>73</v>
      </c>
      <c r="E151">
        <v>5873</v>
      </c>
      <c r="F151">
        <v>84</v>
      </c>
      <c r="G151">
        <v>5874</v>
      </c>
      <c r="H151">
        <v>76</v>
      </c>
      <c r="I151">
        <v>5874</v>
      </c>
      <c r="J151">
        <v>82</v>
      </c>
      <c r="K151">
        <v>5873</v>
      </c>
      <c r="L151">
        <v>60</v>
      </c>
      <c r="M151">
        <v>1270</v>
      </c>
      <c r="N151">
        <v>31</v>
      </c>
      <c r="O151">
        <v>1270</v>
      </c>
      <c r="P151">
        <v>31</v>
      </c>
      <c r="Q151">
        <v>1270</v>
      </c>
      <c r="R151">
        <v>33</v>
      </c>
      <c r="S151">
        <v>1270</v>
      </c>
      <c r="T151">
        <v>28</v>
      </c>
      <c r="U151">
        <v>1270</v>
      </c>
      <c r="V151">
        <v>15</v>
      </c>
      <c r="W151">
        <v>196</v>
      </c>
      <c r="X151">
        <v>15</v>
      </c>
      <c r="Y151">
        <v>196</v>
      </c>
      <c r="Z151">
        <v>12</v>
      </c>
      <c r="AA151">
        <v>196</v>
      </c>
      <c r="AB151">
        <v>14</v>
      </c>
      <c r="AC151">
        <v>196</v>
      </c>
      <c r="AD151">
        <v>14</v>
      </c>
      <c r="AE151">
        <v>196</v>
      </c>
      <c r="AF151">
        <v>7</v>
      </c>
      <c r="AG151">
        <v>7349</v>
      </c>
      <c r="AH151">
        <v>64</v>
      </c>
      <c r="AI151">
        <v>7348</v>
      </c>
      <c r="AJ151">
        <v>73</v>
      </c>
      <c r="AK151">
        <v>7349</v>
      </c>
      <c r="AL151">
        <v>67</v>
      </c>
      <c r="AM151">
        <v>7349</v>
      </c>
      <c r="AN151">
        <v>71</v>
      </c>
      <c r="AO151">
        <v>7348</v>
      </c>
      <c r="AP151">
        <v>51</v>
      </c>
    </row>
    <row r="152" spans="1:42" ht="14.25" x14ac:dyDescent="0.45">
      <c r="A152" t="s">
        <v>182</v>
      </c>
      <c r="B152" t="s">
        <v>182</v>
      </c>
      <c r="C152">
        <v>6789</v>
      </c>
      <c r="D152">
        <v>72</v>
      </c>
      <c r="E152">
        <v>6789</v>
      </c>
      <c r="F152">
        <v>87</v>
      </c>
      <c r="G152">
        <v>6788</v>
      </c>
      <c r="H152">
        <v>70</v>
      </c>
      <c r="I152">
        <v>6788</v>
      </c>
      <c r="J152">
        <v>76</v>
      </c>
      <c r="K152">
        <v>6788</v>
      </c>
      <c r="L152">
        <v>58</v>
      </c>
      <c r="M152">
        <v>1231</v>
      </c>
      <c r="N152">
        <v>28</v>
      </c>
      <c r="O152">
        <v>1230</v>
      </c>
      <c r="P152">
        <v>33</v>
      </c>
      <c r="Q152">
        <v>1231</v>
      </c>
      <c r="R152">
        <v>30</v>
      </c>
      <c r="S152">
        <v>1231</v>
      </c>
      <c r="T152">
        <v>22</v>
      </c>
      <c r="U152">
        <v>1230</v>
      </c>
      <c r="V152">
        <v>14</v>
      </c>
      <c r="W152">
        <v>267</v>
      </c>
      <c r="X152">
        <v>18</v>
      </c>
      <c r="Y152">
        <v>267</v>
      </c>
      <c r="Z152">
        <v>18</v>
      </c>
      <c r="AA152">
        <v>267</v>
      </c>
      <c r="AB152">
        <v>14</v>
      </c>
      <c r="AC152">
        <v>267</v>
      </c>
      <c r="AD152">
        <v>15</v>
      </c>
      <c r="AE152">
        <v>267</v>
      </c>
      <c r="AF152">
        <v>9</v>
      </c>
      <c r="AG152">
        <v>8299</v>
      </c>
      <c r="AH152">
        <v>64</v>
      </c>
      <c r="AI152">
        <v>8298</v>
      </c>
      <c r="AJ152">
        <v>77</v>
      </c>
      <c r="AK152">
        <v>8298</v>
      </c>
      <c r="AL152">
        <v>62</v>
      </c>
      <c r="AM152">
        <v>8298</v>
      </c>
      <c r="AN152">
        <v>66</v>
      </c>
      <c r="AO152">
        <v>8297</v>
      </c>
      <c r="AP152">
        <v>50</v>
      </c>
    </row>
    <row r="153" spans="1:42" ht="14.25" x14ac:dyDescent="0.45">
      <c r="A153" t="s">
        <v>134</v>
      </c>
      <c r="B153" t="s">
        <v>134</v>
      </c>
      <c r="C153">
        <v>7350</v>
      </c>
      <c r="D153">
        <v>69</v>
      </c>
      <c r="E153">
        <v>7347</v>
      </c>
      <c r="F153">
        <v>80</v>
      </c>
      <c r="G153">
        <v>7349</v>
      </c>
      <c r="H153">
        <v>72</v>
      </c>
      <c r="I153">
        <v>7350</v>
      </c>
      <c r="J153">
        <v>77</v>
      </c>
      <c r="K153">
        <v>7346</v>
      </c>
      <c r="L153">
        <v>55</v>
      </c>
      <c r="M153">
        <v>810</v>
      </c>
      <c r="N153">
        <v>29</v>
      </c>
      <c r="O153">
        <v>810</v>
      </c>
      <c r="P153">
        <v>28</v>
      </c>
      <c r="Q153">
        <v>810</v>
      </c>
      <c r="R153">
        <v>31</v>
      </c>
      <c r="S153">
        <v>810</v>
      </c>
      <c r="T153">
        <v>24</v>
      </c>
      <c r="U153">
        <v>810</v>
      </c>
      <c r="V153">
        <v>15</v>
      </c>
      <c r="W153">
        <v>249</v>
      </c>
      <c r="X153">
        <v>12</v>
      </c>
      <c r="Y153">
        <v>249</v>
      </c>
      <c r="Z153">
        <v>11</v>
      </c>
      <c r="AA153">
        <v>249</v>
      </c>
      <c r="AB153">
        <v>13</v>
      </c>
      <c r="AC153">
        <v>249</v>
      </c>
      <c r="AD153">
        <v>15</v>
      </c>
      <c r="AE153">
        <v>249</v>
      </c>
      <c r="AF153">
        <v>5</v>
      </c>
      <c r="AG153">
        <v>8423</v>
      </c>
      <c r="AH153">
        <v>63</v>
      </c>
      <c r="AI153">
        <v>8420</v>
      </c>
      <c r="AJ153">
        <v>72</v>
      </c>
      <c r="AK153">
        <v>8422</v>
      </c>
      <c r="AL153">
        <v>66</v>
      </c>
      <c r="AM153">
        <v>8423</v>
      </c>
      <c r="AN153">
        <v>70</v>
      </c>
      <c r="AO153">
        <v>8419</v>
      </c>
      <c r="AP153">
        <v>49</v>
      </c>
    </row>
    <row r="154" spans="1:42" ht="14.25" x14ac:dyDescent="0.45">
      <c r="A154" t="s">
        <v>112</v>
      </c>
      <c r="B154" t="s">
        <v>112</v>
      </c>
      <c r="C154">
        <v>4910</v>
      </c>
      <c r="D154">
        <v>73</v>
      </c>
      <c r="E154">
        <v>4910</v>
      </c>
      <c r="F154">
        <v>82</v>
      </c>
      <c r="G154">
        <v>4910</v>
      </c>
      <c r="H154">
        <v>74</v>
      </c>
      <c r="I154">
        <v>4910</v>
      </c>
      <c r="J154">
        <v>78</v>
      </c>
      <c r="K154">
        <v>4910</v>
      </c>
      <c r="L154">
        <v>59</v>
      </c>
      <c r="M154">
        <v>837</v>
      </c>
      <c r="N154">
        <v>25</v>
      </c>
      <c r="O154">
        <v>837</v>
      </c>
      <c r="P154">
        <v>27</v>
      </c>
      <c r="Q154">
        <v>837</v>
      </c>
      <c r="R154">
        <v>26</v>
      </c>
      <c r="S154">
        <v>837</v>
      </c>
      <c r="T154">
        <v>21</v>
      </c>
      <c r="U154">
        <v>837</v>
      </c>
      <c r="V154">
        <v>11</v>
      </c>
      <c r="W154">
        <v>121</v>
      </c>
      <c r="X154">
        <v>17</v>
      </c>
      <c r="Y154">
        <v>121</v>
      </c>
      <c r="Z154">
        <v>15</v>
      </c>
      <c r="AA154">
        <v>121</v>
      </c>
      <c r="AB154">
        <v>15</v>
      </c>
      <c r="AC154">
        <v>121</v>
      </c>
      <c r="AD154">
        <v>17</v>
      </c>
      <c r="AE154">
        <v>121</v>
      </c>
      <c r="AF154">
        <v>9</v>
      </c>
      <c r="AG154">
        <v>5878</v>
      </c>
      <c r="AH154">
        <v>65</v>
      </c>
      <c r="AI154">
        <v>5878</v>
      </c>
      <c r="AJ154">
        <v>73</v>
      </c>
      <c r="AK154">
        <v>5878</v>
      </c>
      <c r="AL154">
        <v>66</v>
      </c>
      <c r="AM154">
        <v>5878</v>
      </c>
      <c r="AN154">
        <v>68</v>
      </c>
      <c r="AO154">
        <v>5878</v>
      </c>
      <c r="AP154">
        <v>51</v>
      </c>
    </row>
    <row r="155" spans="1:42" ht="14.25" x14ac:dyDescent="0.45">
      <c r="A155" t="s">
        <v>138</v>
      </c>
      <c r="B155" t="s">
        <v>138</v>
      </c>
      <c r="C155">
        <v>7411</v>
      </c>
      <c r="D155">
        <v>71</v>
      </c>
      <c r="E155">
        <v>7411</v>
      </c>
      <c r="F155">
        <v>82</v>
      </c>
      <c r="G155">
        <v>7411</v>
      </c>
      <c r="H155">
        <v>76</v>
      </c>
      <c r="I155">
        <v>7409</v>
      </c>
      <c r="J155">
        <v>79</v>
      </c>
      <c r="K155">
        <v>7411</v>
      </c>
      <c r="L155">
        <v>59</v>
      </c>
      <c r="M155">
        <v>877</v>
      </c>
      <c r="N155">
        <v>26</v>
      </c>
      <c r="O155">
        <v>876</v>
      </c>
      <c r="P155">
        <v>26</v>
      </c>
      <c r="Q155">
        <v>877</v>
      </c>
      <c r="R155">
        <v>29</v>
      </c>
      <c r="S155">
        <v>877</v>
      </c>
      <c r="T155">
        <v>26</v>
      </c>
      <c r="U155">
        <v>876</v>
      </c>
      <c r="V155">
        <v>13</v>
      </c>
      <c r="W155">
        <v>118</v>
      </c>
      <c r="X155">
        <v>6</v>
      </c>
      <c r="Y155">
        <v>117</v>
      </c>
      <c r="Z155">
        <v>5</v>
      </c>
      <c r="AA155">
        <v>118</v>
      </c>
      <c r="AB155">
        <v>3</v>
      </c>
      <c r="AC155">
        <v>118</v>
      </c>
      <c r="AD155">
        <v>7</v>
      </c>
      <c r="AE155">
        <v>117</v>
      </c>
      <c r="AF155" t="s">
        <v>543</v>
      </c>
      <c r="AG155">
        <v>8412</v>
      </c>
      <c r="AH155">
        <v>65</v>
      </c>
      <c r="AI155">
        <v>8410</v>
      </c>
      <c r="AJ155">
        <v>75</v>
      </c>
      <c r="AK155">
        <v>8412</v>
      </c>
      <c r="AL155">
        <v>70</v>
      </c>
      <c r="AM155">
        <v>8410</v>
      </c>
      <c r="AN155">
        <v>73</v>
      </c>
      <c r="AO155">
        <v>8410</v>
      </c>
      <c r="AP155">
        <v>54</v>
      </c>
    </row>
    <row r="156" spans="1:42" ht="14.25" x14ac:dyDescent="0.45">
      <c r="A156" t="s">
        <v>282</v>
      </c>
      <c r="B156" t="s">
        <v>282</v>
      </c>
      <c r="C156">
        <v>5453</v>
      </c>
      <c r="D156">
        <v>78</v>
      </c>
      <c r="E156">
        <v>5451</v>
      </c>
      <c r="F156">
        <v>80</v>
      </c>
      <c r="G156">
        <v>5451</v>
      </c>
      <c r="H156">
        <v>79</v>
      </c>
      <c r="I156">
        <v>5452</v>
      </c>
      <c r="J156">
        <v>83</v>
      </c>
      <c r="K156">
        <v>5450</v>
      </c>
      <c r="L156">
        <v>62</v>
      </c>
      <c r="M156">
        <v>1043</v>
      </c>
      <c r="N156">
        <v>29</v>
      </c>
      <c r="O156">
        <v>1043</v>
      </c>
      <c r="P156">
        <v>20</v>
      </c>
      <c r="Q156">
        <v>1043</v>
      </c>
      <c r="R156">
        <v>30</v>
      </c>
      <c r="S156">
        <v>1043</v>
      </c>
      <c r="T156">
        <v>24</v>
      </c>
      <c r="U156">
        <v>1043</v>
      </c>
      <c r="V156">
        <v>9</v>
      </c>
      <c r="W156">
        <v>182</v>
      </c>
      <c r="X156">
        <v>14</v>
      </c>
      <c r="Y156">
        <v>182</v>
      </c>
      <c r="Z156">
        <v>9</v>
      </c>
      <c r="AA156">
        <v>182</v>
      </c>
      <c r="AB156">
        <v>12</v>
      </c>
      <c r="AC156">
        <v>182</v>
      </c>
      <c r="AD156">
        <v>14</v>
      </c>
      <c r="AE156">
        <v>182</v>
      </c>
      <c r="AF156">
        <v>6</v>
      </c>
      <c r="AG156">
        <v>6694</v>
      </c>
      <c r="AH156">
        <v>68</v>
      </c>
      <c r="AI156">
        <v>6692</v>
      </c>
      <c r="AJ156">
        <v>69</v>
      </c>
      <c r="AK156">
        <v>6692</v>
      </c>
      <c r="AL156">
        <v>69</v>
      </c>
      <c r="AM156">
        <v>6693</v>
      </c>
      <c r="AN156">
        <v>72</v>
      </c>
      <c r="AO156">
        <v>6691</v>
      </c>
      <c r="AP156">
        <v>52</v>
      </c>
    </row>
    <row r="157" spans="1:42" ht="14.25" x14ac:dyDescent="0.45">
      <c r="A157" t="s">
        <v>324</v>
      </c>
      <c r="B157" t="s">
        <v>324</v>
      </c>
      <c r="C157">
        <v>4539</v>
      </c>
      <c r="D157">
        <v>74</v>
      </c>
      <c r="E157">
        <v>4539</v>
      </c>
      <c r="F157">
        <v>84</v>
      </c>
      <c r="G157">
        <v>4539</v>
      </c>
      <c r="H157">
        <v>75</v>
      </c>
      <c r="I157">
        <v>4539</v>
      </c>
      <c r="J157">
        <v>80</v>
      </c>
      <c r="K157">
        <v>4539</v>
      </c>
      <c r="L157">
        <v>61</v>
      </c>
      <c r="M157">
        <v>877</v>
      </c>
      <c r="N157">
        <v>32</v>
      </c>
      <c r="O157">
        <v>877</v>
      </c>
      <c r="P157">
        <v>28</v>
      </c>
      <c r="Q157">
        <v>877</v>
      </c>
      <c r="R157">
        <v>33</v>
      </c>
      <c r="S157">
        <v>877</v>
      </c>
      <c r="T157">
        <v>26</v>
      </c>
      <c r="U157">
        <v>877</v>
      </c>
      <c r="V157">
        <v>12</v>
      </c>
      <c r="W157">
        <v>52</v>
      </c>
      <c r="X157">
        <v>21</v>
      </c>
      <c r="Y157">
        <v>52</v>
      </c>
      <c r="Z157">
        <v>10</v>
      </c>
      <c r="AA157">
        <v>52</v>
      </c>
      <c r="AB157">
        <v>15</v>
      </c>
      <c r="AC157">
        <v>52</v>
      </c>
      <c r="AD157">
        <v>21</v>
      </c>
      <c r="AE157">
        <v>52</v>
      </c>
      <c r="AF157">
        <v>6</v>
      </c>
      <c r="AG157">
        <v>5481</v>
      </c>
      <c r="AH157">
        <v>67</v>
      </c>
      <c r="AI157">
        <v>5481</v>
      </c>
      <c r="AJ157">
        <v>74</v>
      </c>
      <c r="AK157">
        <v>5481</v>
      </c>
      <c r="AL157">
        <v>68</v>
      </c>
      <c r="AM157">
        <v>5481</v>
      </c>
      <c r="AN157">
        <v>71</v>
      </c>
      <c r="AO157">
        <v>5481</v>
      </c>
      <c r="AP157">
        <v>52</v>
      </c>
    </row>
    <row r="158" spans="1:42" ht="14.25" x14ac:dyDescent="0.45">
      <c r="A158" t="s">
        <v>156</v>
      </c>
      <c r="B158" t="s">
        <v>156</v>
      </c>
      <c r="C158">
        <v>7736</v>
      </c>
      <c r="D158">
        <v>74</v>
      </c>
      <c r="E158">
        <v>7736</v>
      </c>
      <c r="F158">
        <v>82</v>
      </c>
      <c r="G158">
        <v>7736</v>
      </c>
      <c r="H158">
        <v>76</v>
      </c>
      <c r="I158">
        <v>7736</v>
      </c>
      <c r="J158">
        <v>80</v>
      </c>
      <c r="K158">
        <v>7736</v>
      </c>
      <c r="L158">
        <v>60</v>
      </c>
      <c r="M158">
        <v>1030</v>
      </c>
      <c r="N158">
        <v>29</v>
      </c>
      <c r="O158">
        <v>1030</v>
      </c>
      <c r="P158">
        <v>29</v>
      </c>
      <c r="Q158">
        <v>1030</v>
      </c>
      <c r="R158">
        <v>30</v>
      </c>
      <c r="S158">
        <v>1030</v>
      </c>
      <c r="T158">
        <v>25</v>
      </c>
      <c r="U158">
        <v>1030</v>
      </c>
      <c r="V158">
        <v>13</v>
      </c>
      <c r="W158">
        <v>252</v>
      </c>
      <c r="X158">
        <v>8</v>
      </c>
      <c r="Y158">
        <v>252</v>
      </c>
      <c r="Z158">
        <v>7</v>
      </c>
      <c r="AA158">
        <v>252</v>
      </c>
      <c r="AB158">
        <v>8</v>
      </c>
      <c r="AC158">
        <v>252</v>
      </c>
      <c r="AD158">
        <v>6</v>
      </c>
      <c r="AE158">
        <v>252</v>
      </c>
      <c r="AF158">
        <v>2</v>
      </c>
      <c r="AG158">
        <v>9028</v>
      </c>
      <c r="AH158">
        <v>67</v>
      </c>
      <c r="AI158">
        <v>9028</v>
      </c>
      <c r="AJ158">
        <v>74</v>
      </c>
      <c r="AK158">
        <v>9028</v>
      </c>
      <c r="AL158">
        <v>69</v>
      </c>
      <c r="AM158">
        <v>9028</v>
      </c>
      <c r="AN158">
        <v>72</v>
      </c>
      <c r="AO158">
        <v>9028</v>
      </c>
      <c r="AP158">
        <v>53</v>
      </c>
    </row>
    <row r="159" spans="1:42" ht="14.25" x14ac:dyDescent="0.45">
      <c r="A159" t="s">
        <v>187</v>
      </c>
      <c r="B159" t="s">
        <v>187</v>
      </c>
      <c r="C159">
        <v>6335</v>
      </c>
      <c r="D159">
        <v>70</v>
      </c>
      <c r="E159">
        <v>6335</v>
      </c>
      <c r="F159">
        <v>79</v>
      </c>
      <c r="G159">
        <v>6335</v>
      </c>
      <c r="H159">
        <v>71</v>
      </c>
      <c r="I159">
        <v>6335</v>
      </c>
      <c r="J159">
        <v>76</v>
      </c>
      <c r="K159">
        <v>6335</v>
      </c>
      <c r="L159">
        <v>56</v>
      </c>
      <c r="M159">
        <v>942</v>
      </c>
      <c r="N159">
        <v>26</v>
      </c>
      <c r="O159">
        <v>942</v>
      </c>
      <c r="P159">
        <v>26</v>
      </c>
      <c r="Q159">
        <v>942</v>
      </c>
      <c r="R159">
        <v>28</v>
      </c>
      <c r="S159">
        <v>942</v>
      </c>
      <c r="T159">
        <v>23</v>
      </c>
      <c r="U159">
        <v>942</v>
      </c>
      <c r="V159">
        <v>11</v>
      </c>
      <c r="W159">
        <v>196</v>
      </c>
      <c r="X159">
        <v>15</v>
      </c>
      <c r="Y159">
        <v>195</v>
      </c>
      <c r="Z159">
        <v>14</v>
      </c>
      <c r="AA159">
        <v>196</v>
      </c>
      <c r="AB159">
        <v>15</v>
      </c>
      <c r="AC159">
        <v>196</v>
      </c>
      <c r="AD159">
        <v>14</v>
      </c>
      <c r="AE159">
        <v>195</v>
      </c>
      <c r="AF159">
        <v>9</v>
      </c>
      <c r="AG159">
        <v>7483</v>
      </c>
      <c r="AH159">
        <v>63</v>
      </c>
      <c r="AI159">
        <v>7482</v>
      </c>
      <c r="AJ159">
        <v>71</v>
      </c>
      <c r="AK159">
        <v>7483</v>
      </c>
      <c r="AL159">
        <v>64</v>
      </c>
      <c r="AM159">
        <v>7483</v>
      </c>
      <c r="AN159">
        <v>68</v>
      </c>
      <c r="AO159">
        <v>7482</v>
      </c>
      <c r="AP159">
        <v>49</v>
      </c>
    </row>
    <row r="160" spans="1:42" ht="14.25" x14ac:dyDescent="0.45">
      <c r="A160" t="s">
        <v>291</v>
      </c>
      <c r="B160" t="s">
        <v>291</v>
      </c>
      <c r="C160">
        <v>9374</v>
      </c>
      <c r="D160">
        <v>81</v>
      </c>
      <c r="E160">
        <v>9373</v>
      </c>
      <c r="F160">
        <v>85</v>
      </c>
      <c r="G160">
        <v>9374</v>
      </c>
      <c r="H160">
        <v>82</v>
      </c>
      <c r="I160">
        <v>9374</v>
      </c>
      <c r="J160">
        <v>86</v>
      </c>
      <c r="K160">
        <v>9373</v>
      </c>
      <c r="L160">
        <v>68</v>
      </c>
      <c r="M160">
        <v>1373</v>
      </c>
      <c r="N160">
        <v>36</v>
      </c>
      <c r="O160">
        <v>1373</v>
      </c>
      <c r="P160">
        <v>30</v>
      </c>
      <c r="Q160">
        <v>1373</v>
      </c>
      <c r="R160">
        <v>39</v>
      </c>
      <c r="S160">
        <v>1373</v>
      </c>
      <c r="T160">
        <v>32</v>
      </c>
      <c r="U160">
        <v>1373</v>
      </c>
      <c r="V160">
        <v>16</v>
      </c>
      <c r="W160">
        <v>356</v>
      </c>
      <c r="X160">
        <v>17</v>
      </c>
      <c r="Y160">
        <v>356</v>
      </c>
      <c r="Z160">
        <v>17</v>
      </c>
      <c r="AA160">
        <v>356</v>
      </c>
      <c r="AB160">
        <v>18</v>
      </c>
      <c r="AC160">
        <v>356</v>
      </c>
      <c r="AD160">
        <v>20</v>
      </c>
      <c r="AE160">
        <v>356</v>
      </c>
      <c r="AF160">
        <v>9</v>
      </c>
      <c r="AG160">
        <v>11123</v>
      </c>
      <c r="AH160">
        <v>73</v>
      </c>
      <c r="AI160">
        <v>11122</v>
      </c>
      <c r="AJ160">
        <v>76</v>
      </c>
      <c r="AK160">
        <v>11123</v>
      </c>
      <c r="AL160">
        <v>74</v>
      </c>
      <c r="AM160">
        <v>11123</v>
      </c>
      <c r="AN160">
        <v>77</v>
      </c>
      <c r="AO160">
        <v>11122</v>
      </c>
      <c r="AP160">
        <v>60</v>
      </c>
    </row>
    <row r="161" spans="1:42" ht="14.25" x14ac:dyDescent="0.45">
      <c r="A161" t="s">
        <v>164</v>
      </c>
      <c r="B161" t="s">
        <v>164</v>
      </c>
      <c r="C161">
        <v>4862</v>
      </c>
      <c r="D161">
        <v>77</v>
      </c>
      <c r="E161">
        <v>4862</v>
      </c>
      <c r="F161">
        <v>87</v>
      </c>
      <c r="G161">
        <v>4862</v>
      </c>
      <c r="H161">
        <v>79</v>
      </c>
      <c r="I161">
        <v>4862</v>
      </c>
      <c r="J161">
        <v>84</v>
      </c>
      <c r="K161">
        <v>4862</v>
      </c>
      <c r="L161">
        <v>66</v>
      </c>
      <c r="M161">
        <v>753</v>
      </c>
      <c r="N161">
        <v>30</v>
      </c>
      <c r="O161">
        <v>753</v>
      </c>
      <c r="P161">
        <v>33</v>
      </c>
      <c r="Q161">
        <v>753</v>
      </c>
      <c r="R161">
        <v>33</v>
      </c>
      <c r="S161">
        <v>753</v>
      </c>
      <c r="T161">
        <v>29</v>
      </c>
      <c r="U161">
        <v>753</v>
      </c>
      <c r="V161">
        <v>16</v>
      </c>
      <c r="W161">
        <v>184</v>
      </c>
      <c r="X161">
        <v>16</v>
      </c>
      <c r="Y161">
        <v>184</v>
      </c>
      <c r="Z161">
        <v>16</v>
      </c>
      <c r="AA161">
        <v>184</v>
      </c>
      <c r="AB161">
        <v>15</v>
      </c>
      <c r="AC161">
        <v>184</v>
      </c>
      <c r="AD161">
        <v>14</v>
      </c>
      <c r="AE161">
        <v>184</v>
      </c>
      <c r="AF161">
        <v>9</v>
      </c>
      <c r="AG161">
        <v>5807</v>
      </c>
      <c r="AH161">
        <v>69</v>
      </c>
      <c r="AI161">
        <v>5807</v>
      </c>
      <c r="AJ161">
        <v>77</v>
      </c>
      <c r="AK161">
        <v>5807</v>
      </c>
      <c r="AL161">
        <v>71</v>
      </c>
      <c r="AM161">
        <v>5807</v>
      </c>
      <c r="AN161">
        <v>75</v>
      </c>
      <c r="AO161">
        <v>5807</v>
      </c>
      <c r="AP161">
        <v>57</v>
      </c>
    </row>
    <row r="162" spans="1:42" ht="14.25" x14ac:dyDescent="0.45">
      <c r="A162" t="s">
        <v>295</v>
      </c>
      <c r="B162" t="s">
        <v>295</v>
      </c>
      <c r="C162">
        <v>6782</v>
      </c>
      <c r="D162">
        <v>74</v>
      </c>
      <c r="E162">
        <v>6782</v>
      </c>
      <c r="F162">
        <v>71</v>
      </c>
      <c r="G162">
        <v>6782</v>
      </c>
      <c r="H162">
        <v>72</v>
      </c>
      <c r="I162">
        <v>6782</v>
      </c>
      <c r="J162">
        <v>78</v>
      </c>
      <c r="K162">
        <v>6782</v>
      </c>
      <c r="L162">
        <v>53</v>
      </c>
      <c r="M162">
        <v>1217</v>
      </c>
      <c r="N162">
        <v>27</v>
      </c>
      <c r="O162">
        <v>1217</v>
      </c>
      <c r="P162">
        <v>16</v>
      </c>
      <c r="Q162">
        <v>1217</v>
      </c>
      <c r="R162">
        <v>25</v>
      </c>
      <c r="S162">
        <v>1217</v>
      </c>
      <c r="T162">
        <v>21</v>
      </c>
      <c r="U162">
        <v>1217</v>
      </c>
      <c r="V162">
        <v>8</v>
      </c>
      <c r="W162">
        <v>225</v>
      </c>
      <c r="X162">
        <v>7</v>
      </c>
      <c r="Y162">
        <v>225</v>
      </c>
      <c r="Z162">
        <v>3</v>
      </c>
      <c r="AA162">
        <v>225</v>
      </c>
      <c r="AB162">
        <v>9</v>
      </c>
      <c r="AC162">
        <v>225</v>
      </c>
      <c r="AD162">
        <v>7</v>
      </c>
      <c r="AE162">
        <v>225</v>
      </c>
      <c r="AF162">
        <v>2</v>
      </c>
      <c r="AG162">
        <v>8239</v>
      </c>
      <c r="AH162">
        <v>65</v>
      </c>
      <c r="AI162">
        <v>8239</v>
      </c>
      <c r="AJ162">
        <v>61</v>
      </c>
      <c r="AK162">
        <v>8239</v>
      </c>
      <c r="AL162">
        <v>63</v>
      </c>
      <c r="AM162">
        <v>8239</v>
      </c>
      <c r="AN162">
        <v>68</v>
      </c>
      <c r="AO162">
        <v>8239</v>
      </c>
      <c r="AP162">
        <v>45</v>
      </c>
    </row>
    <row r="163" spans="1:42" ht="14.25" x14ac:dyDescent="0.45">
      <c r="A163" t="s">
        <v>168</v>
      </c>
      <c r="B163" t="s">
        <v>168</v>
      </c>
      <c r="C163">
        <v>4832</v>
      </c>
      <c r="D163">
        <v>73</v>
      </c>
      <c r="E163">
        <v>4831</v>
      </c>
      <c r="F163">
        <v>80</v>
      </c>
      <c r="G163">
        <v>4832</v>
      </c>
      <c r="H163">
        <v>73</v>
      </c>
      <c r="I163">
        <v>4832</v>
      </c>
      <c r="J163">
        <v>78</v>
      </c>
      <c r="K163">
        <v>4831</v>
      </c>
      <c r="L163">
        <v>57</v>
      </c>
      <c r="M163">
        <v>933</v>
      </c>
      <c r="N163">
        <v>27</v>
      </c>
      <c r="O163">
        <v>932</v>
      </c>
      <c r="P163">
        <v>27</v>
      </c>
      <c r="Q163">
        <v>933</v>
      </c>
      <c r="R163">
        <v>29</v>
      </c>
      <c r="S163">
        <v>933</v>
      </c>
      <c r="T163">
        <v>21</v>
      </c>
      <c r="U163">
        <v>932</v>
      </c>
      <c r="V163">
        <v>12</v>
      </c>
      <c r="W163">
        <v>173</v>
      </c>
      <c r="X163">
        <v>11</v>
      </c>
      <c r="Y163">
        <v>173</v>
      </c>
      <c r="Z163">
        <v>12</v>
      </c>
      <c r="AA163">
        <v>173</v>
      </c>
      <c r="AB163">
        <v>8</v>
      </c>
      <c r="AC163">
        <v>173</v>
      </c>
      <c r="AD163">
        <v>13</v>
      </c>
      <c r="AE163">
        <v>173</v>
      </c>
      <c r="AF163">
        <v>5</v>
      </c>
      <c r="AG163">
        <v>5944</v>
      </c>
      <c r="AH163">
        <v>64</v>
      </c>
      <c r="AI163">
        <v>5942</v>
      </c>
      <c r="AJ163">
        <v>70</v>
      </c>
      <c r="AK163">
        <v>5944</v>
      </c>
      <c r="AL163">
        <v>64</v>
      </c>
      <c r="AM163">
        <v>5944</v>
      </c>
      <c r="AN163">
        <v>67</v>
      </c>
      <c r="AO163">
        <v>5942</v>
      </c>
      <c r="AP163">
        <v>48</v>
      </c>
    </row>
    <row r="165" spans="1:42" ht="14.25" x14ac:dyDescent="0.45">
      <c r="A165" t="s">
        <v>20</v>
      </c>
      <c r="B165" t="s">
        <v>20</v>
      </c>
      <c r="C165">
        <v>22440</v>
      </c>
      <c r="D165">
        <v>77</v>
      </c>
      <c r="E165">
        <v>22440</v>
      </c>
      <c r="F165">
        <v>89</v>
      </c>
      <c r="G165">
        <v>22440</v>
      </c>
      <c r="H165">
        <v>82</v>
      </c>
      <c r="I165">
        <v>22440</v>
      </c>
      <c r="J165">
        <v>85</v>
      </c>
      <c r="K165">
        <v>22440</v>
      </c>
      <c r="L165">
        <v>67</v>
      </c>
      <c r="M165">
        <v>4520</v>
      </c>
      <c r="N165">
        <v>38</v>
      </c>
      <c r="O165">
        <v>4520</v>
      </c>
      <c r="P165">
        <v>36</v>
      </c>
      <c r="Q165">
        <v>4520</v>
      </c>
      <c r="R165">
        <v>42</v>
      </c>
      <c r="S165">
        <v>4520</v>
      </c>
      <c r="T165">
        <v>35</v>
      </c>
      <c r="U165">
        <v>4520</v>
      </c>
      <c r="V165">
        <v>19</v>
      </c>
      <c r="W165">
        <v>880</v>
      </c>
      <c r="X165">
        <v>14</v>
      </c>
      <c r="Y165">
        <v>880</v>
      </c>
      <c r="Z165">
        <v>12</v>
      </c>
      <c r="AA165">
        <v>880</v>
      </c>
      <c r="AB165">
        <v>16</v>
      </c>
      <c r="AC165">
        <v>880</v>
      </c>
      <c r="AD165">
        <v>16</v>
      </c>
      <c r="AE165">
        <v>880</v>
      </c>
      <c r="AF165">
        <v>7</v>
      </c>
      <c r="AG165">
        <v>27870</v>
      </c>
      <c r="AH165">
        <v>68</v>
      </c>
      <c r="AI165">
        <v>27870</v>
      </c>
      <c r="AJ165">
        <v>78</v>
      </c>
      <c r="AK165">
        <v>27870</v>
      </c>
      <c r="AL165">
        <v>73</v>
      </c>
      <c r="AM165">
        <v>27870</v>
      </c>
      <c r="AN165">
        <v>74</v>
      </c>
      <c r="AO165">
        <v>27870</v>
      </c>
      <c r="AP165">
        <v>57</v>
      </c>
    </row>
    <row r="166" spans="1:42" ht="14.25" x14ac:dyDescent="0.45">
      <c r="A166" t="s">
        <v>44</v>
      </c>
      <c r="B166" t="s">
        <v>44</v>
      </c>
      <c r="C166">
        <v>65750</v>
      </c>
      <c r="D166">
        <v>74</v>
      </c>
      <c r="E166">
        <v>65750</v>
      </c>
      <c r="F166">
        <v>84</v>
      </c>
      <c r="G166">
        <v>65750</v>
      </c>
      <c r="H166">
        <v>79</v>
      </c>
      <c r="I166">
        <v>65750</v>
      </c>
      <c r="J166">
        <v>83</v>
      </c>
      <c r="K166">
        <v>65750</v>
      </c>
      <c r="L166">
        <v>62</v>
      </c>
      <c r="M166">
        <v>12080</v>
      </c>
      <c r="N166">
        <v>32</v>
      </c>
      <c r="O166">
        <v>12070</v>
      </c>
      <c r="P166">
        <v>30</v>
      </c>
      <c r="Q166">
        <v>12080</v>
      </c>
      <c r="R166">
        <v>37</v>
      </c>
      <c r="S166">
        <v>12070</v>
      </c>
      <c r="T166">
        <v>32</v>
      </c>
      <c r="U166">
        <v>12070</v>
      </c>
      <c r="V166">
        <v>15</v>
      </c>
      <c r="W166">
        <v>2380</v>
      </c>
      <c r="X166">
        <v>14</v>
      </c>
      <c r="Y166">
        <v>2380</v>
      </c>
      <c r="Z166">
        <v>11</v>
      </c>
      <c r="AA166">
        <v>2380</v>
      </c>
      <c r="AB166">
        <v>14</v>
      </c>
      <c r="AC166">
        <v>2380</v>
      </c>
      <c r="AD166">
        <v>14</v>
      </c>
      <c r="AE166">
        <v>2380</v>
      </c>
      <c r="AF166">
        <v>6</v>
      </c>
      <c r="AG166">
        <v>80320</v>
      </c>
      <c r="AH166">
        <v>66</v>
      </c>
      <c r="AI166">
        <v>80300</v>
      </c>
      <c r="AJ166">
        <v>73</v>
      </c>
      <c r="AK166">
        <v>80320</v>
      </c>
      <c r="AL166">
        <v>71</v>
      </c>
      <c r="AM166">
        <v>80320</v>
      </c>
      <c r="AN166">
        <v>74</v>
      </c>
      <c r="AO166">
        <v>80300</v>
      </c>
      <c r="AP166">
        <v>53</v>
      </c>
    </row>
    <row r="167" spans="1:42" ht="14.25" x14ac:dyDescent="0.45">
      <c r="A167" t="s">
        <v>492</v>
      </c>
      <c r="B167" t="s">
        <v>492</v>
      </c>
      <c r="C167">
        <v>48900</v>
      </c>
      <c r="D167">
        <v>70</v>
      </c>
      <c r="E167">
        <v>48890</v>
      </c>
      <c r="F167">
        <v>83</v>
      </c>
      <c r="G167">
        <v>48900</v>
      </c>
      <c r="H167">
        <v>76</v>
      </c>
      <c r="I167">
        <v>48900</v>
      </c>
      <c r="J167">
        <v>79</v>
      </c>
      <c r="K167">
        <v>48890</v>
      </c>
      <c r="L167">
        <v>58</v>
      </c>
      <c r="M167">
        <v>9070</v>
      </c>
      <c r="N167">
        <v>27</v>
      </c>
      <c r="O167">
        <v>9060</v>
      </c>
      <c r="P167">
        <v>30</v>
      </c>
      <c r="Q167">
        <v>9070</v>
      </c>
      <c r="R167">
        <v>32</v>
      </c>
      <c r="S167">
        <v>9070</v>
      </c>
      <c r="T167">
        <v>27</v>
      </c>
      <c r="U167">
        <v>9060</v>
      </c>
      <c r="V167">
        <v>14</v>
      </c>
      <c r="W167">
        <v>1540</v>
      </c>
      <c r="X167">
        <v>12</v>
      </c>
      <c r="Y167">
        <v>1530</v>
      </c>
      <c r="Z167">
        <v>12</v>
      </c>
      <c r="AA167">
        <v>1530</v>
      </c>
      <c r="AB167">
        <v>13</v>
      </c>
      <c r="AC167">
        <v>1530</v>
      </c>
      <c r="AD167">
        <v>13</v>
      </c>
      <c r="AE167">
        <v>1530</v>
      </c>
      <c r="AF167">
        <v>6</v>
      </c>
      <c r="AG167">
        <v>59580</v>
      </c>
      <c r="AH167">
        <v>62</v>
      </c>
      <c r="AI167">
        <v>59570</v>
      </c>
      <c r="AJ167">
        <v>73</v>
      </c>
      <c r="AK167">
        <v>59580</v>
      </c>
      <c r="AL167">
        <v>67</v>
      </c>
      <c r="AM167">
        <v>59580</v>
      </c>
      <c r="AN167">
        <v>70</v>
      </c>
      <c r="AO167">
        <v>59570</v>
      </c>
      <c r="AP167">
        <v>50</v>
      </c>
    </row>
    <row r="168" spans="1:42" ht="14.25" x14ac:dyDescent="0.45">
      <c r="A168" t="s">
        <v>122</v>
      </c>
      <c r="B168" t="s">
        <v>122</v>
      </c>
      <c r="C168">
        <v>41490</v>
      </c>
      <c r="D168">
        <v>71</v>
      </c>
      <c r="E168">
        <v>41490</v>
      </c>
      <c r="F168">
        <v>83</v>
      </c>
      <c r="G168">
        <v>41490</v>
      </c>
      <c r="H168">
        <v>76</v>
      </c>
      <c r="I168">
        <v>41490</v>
      </c>
      <c r="J168">
        <v>81</v>
      </c>
      <c r="K168">
        <v>41490</v>
      </c>
      <c r="L168">
        <v>59</v>
      </c>
      <c r="M168">
        <v>6870</v>
      </c>
      <c r="N168">
        <v>30</v>
      </c>
      <c r="O168">
        <v>6870</v>
      </c>
      <c r="P168">
        <v>31</v>
      </c>
      <c r="Q168">
        <v>6870</v>
      </c>
      <c r="R168">
        <v>34</v>
      </c>
      <c r="S168">
        <v>6870</v>
      </c>
      <c r="T168">
        <v>28</v>
      </c>
      <c r="U168">
        <v>6870</v>
      </c>
      <c r="V168">
        <v>15</v>
      </c>
      <c r="W168">
        <v>1360</v>
      </c>
      <c r="X168">
        <v>13</v>
      </c>
      <c r="Y168">
        <v>1360</v>
      </c>
      <c r="Z168">
        <v>11</v>
      </c>
      <c r="AA168">
        <v>1360</v>
      </c>
      <c r="AB168">
        <v>13</v>
      </c>
      <c r="AC168">
        <v>1360</v>
      </c>
      <c r="AD168">
        <v>13</v>
      </c>
      <c r="AE168">
        <v>1360</v>
      </c>
      <c r="AF168">
        <v>6</v>
      </c>
      <c r="AG168">
        <v>49780</v>
      </c>
      <c r="AH168">
        <v>64</v>
      </c>
      <c r="AI168">
        <v>49770</v>
      </c>
      <c r="AJ168">
        <v>74</v>
      </c>
      <c r="AK168">
        <v>49780</v>
      </c>
      <c r="AL168">
        <v>68</v>
      </c>
      <c r="AM168">
        <v>49780</v>
      </c>
      <c r="AN168">
        <v>71</v>
      </c>
      <c r="AO168">
        <v>49770</v>
      </c>
      <c r="AP168">
        <v>52</v>
      </c>
    </row>
    <row r="169" spans="1:42" ht="14.25" x14ac:dyDescent="0.45">
      <c r="A169" t="s">
        <v>339</v>
      </c>
      <c r="B169" t="s">
        <v>339</v>
      </c>
      <c r="C169">
        <v>53410</v>
      </c>
      <c r="D169">
        <v>72</v>
      </c>
      <c r="E169">
        <v>53400</v>
      </c>
      <c r="F169">
        <v>83</v>
      </c>
      <c r="G169">
        <v>53410</v>
      </c>
      <c r="H169">
        <v>76</v>
      </c>
      <c r="I169">
        <v>53410</v>
      </c>
      <c r="J169">
        <v>82</v>
      </c>
      <c r="K169">
        <v>53400</v>
      </c>
      <c r="L169">
        <v>60</v>
      </c>
      <c r="M169">
        <v>9930</v>
      </c>
      <c r="N169">
        <v>28</v>
      </c>
      <c r="O169">
        <v>9930</v>
      </c>
      <c r="P169">
        <v>29</v>
      </c>
      <c r="Q169">
        <v>9930</v>
      </c>
      <c r="R169">
        <v>32</v>
      </c>
      <c r="S169">
        <v>9930</v>
      </c>
      <c r="T169">
        <v>29</v>
      </c>
      <c r="U169">
        <v>9930</v>
      </c>
      <c r="V169">
        <v>13</v>
      </c>
      <c r="W169">
        <v>1990</v>
      </c>
      <c r="X169">
        <v>12</v>
      </c>
      <c r="Y169">
        <v>1990</v>
      </c>
      <c r="Z169">
        <v>10</v>
      </c>
      <c r="AA169">
        <v>1990</v>
      </c>
      <c r="AB169">
        <v>12</v>
      </c>
      <c r="AC169">
        <v>1990</v>
      </c>
      <c r="AD169">
        <v>12</v>
      </c>
      <c r="AE169">
        <v>1990</v>
      </c>
      <c r="AF169">
        <v>6</v>
      </c>
      <c r="AG169">
        <v>65440</v>
      </c>
      <c r="AH169">
        <v>64</v>
      </c>
      <c r="AI169">
        <v>65430</v>
      </c>
      <c r="AJ169">
        <v>73</v>
      </c>
      <c r="AK169">
        <v>65430</v>
      </c>
      <c r="AL169">
        <v>68</v>
      </c>
      <c r="AM169">
        <v>65440</v>
      </c>
      <c r="AN169">
        <v>72</v>
      </c>
      <c r="AO169">
        <v>65430</v>
      </c>
      <c r="AP169">
        <v>51</v>
      </c>
    </row>
    <row r="170" spans="1:42" ht="14.25" x14ac:dyDescent="0.45">
      <c r="A170" t="s">
        <v>341</v>
      </c>
      <c r="B170" t="s">
        <v>542</v>
      </c>
      <c r="C170">
        <v>53820</v>
      </c>
      <c r="D170">
        <v>74</v>
      </c>
      <c r="E170">
        <v>53820</v>
      </c>
      <c r="F170">
        <v>85</v>
      </c>
      <c r="G170">
        <v>53820</v>
      </c>
      <c r="H170">
        <v>76</v>
      </c>
      <c r="I170">
        <v>53820</v>
      </c>
      <c r="J170">
        <v>81</v>
      </c>
      <c r="K170">
        <v>53810</v>
      </c>
      <c r="L170">
        <v>61</v>
      </c>
      <c r="M170">
        <v>8660</v>
      </c>
      <c r="N170">
        <v>29</v>
      </c>
      <c r="O170">
        <v>8650</v>
      </c>
      <c r="P170">
        <v>31</v>
      </c>
      <c r="Q170">
        <v>8660</v>
      </c>
      <c r="R170">
        <v>31</v>
      </c>
      <c r="S170">
        <v>8660</v>
      </c>
      <c r="T170">
        <v>27</v>
      </c>
      <c r="U170">
        <v>8650</v>
      </c>
      <c r="V170">
        <v>14</v>
      </c>
      <c r="W170">
        <v>1960</v>
      </c>
      <c r="X170">
        <v>14</v>
      </c>
      <c r="Y170">
        <v>1960</v>
      </c>
      <c r="Z170">
        <v>14</v>
      </c>
      <c r="AA170">
        <v>1960</v>
      </c>
      <c r="AB170">
        <v>15</v>
      </c>
      <c r="AC170">
        <v>1960</v>
      </c>
      <c r="AD170">
        <v>14</v>
      </c>
      <c r="AE170">
        <v>1960</v>
      </c>
      <c r="AF170">
        <v>7</v>
      </c>
      <c r="AG170">
        <v>64540</v>
      </c>
      <c r="AH170">
        <v>66</v>
      </c>
      <c r="AI170">
        <v>64530</v>
      </c>
      <c r="AJ170">
        <v>75</v>
      </c>
      <c r="AK170">
        <v>64540</v>
      </c>
      <c r="AL170">
        <v>68</v>
      </c>
      <c r="AM170">
        <v>64540</v>
      </c>
      <c r="AN170">
        <v>71</v>
      </c>
      <c r="AO170">
        <v>64530</v>
      </c>
      <c r="AP170">
        <v>53</v>
      </c>
    </row>
    <row r="171" spans="1:42" ht="14.25" x14ac:dyDescent="0.45">
      <c r="A171" t="s">
        <v>544</v>
      </c>
      <c r="B171" t="s">
        <v>544</v>
      </c>
      <c r="C171">
        <v>72030</v>
      </c>
      <c r="D171">
        <v>77</v>
      </c>
      <c r="E171">
        <v>72020</v>
      </c>
      <c r="F171">
        <v>88</v>
      </c>
      <c r="G171">
        <v>72030</v>
      </c>
      <c r="H171">
        <v>84</v>
      </c>
      <c r="I171">
        <v>72030</v>
      </c>
      <c r="J171">
        <v>87</v>
      </c>
      <c r="K171">
        <v>72020</v>
      </c>
      <c r="L171">
        <v>68</v>
      </c>
      <c r="M171">
        <v>13410</v>
      </c>
      <c r="N171">
        <v>40</v>
      </c>
      <c r="O171">
        <v>13410</v>
      </c>
      <c r="P171">
        <v>43</v>
      </c>
      <c r="Q171">
        <v>13410</v>
      </c>
      <c r="R171">
        <v>47</v>
      </c>
      <c r="S171">
        <v>13410</v>
      </c>
      <c r="T171">
        <v>44</v>
      </c>
      <c r="U171">
        <v>13410</v>
      </c>
      <c r="V171">
        <v>24</v>
      </c>
      <c r="W171">
        <v>2850</v>
      </c>
      <c r="X171">
        <v>17</v>
      </c>
      <c r="Y171">
        <v>2850</v>
      </c>
      <c r="Z171">
        <v>16</v>
      </c>
      <c r="AA171">
        <v>2850</v>
      </c>
      <c r="AB171">
        <v>19</v>
      </c>
      <c r="AC171">
        <v>2850</v>
      </c>
      <c r="AD171">
        <v>20</v>
      </c>
      <c r="AE171">
        <v>2850</v>
      </c>
      <c r="AF171">
        <v>9</v>
      </c>
      <c r="AG171">
        <v>88470</v>
      </c>
      <c r="AH171">
        <v>69</v>
      </c>
      <c r="AI171">
        <v>88460</v>
      </c>
      <c r="AJ171">
        <v>79</v>
      </c>
      <c r="AK171">
        <v>88470</v>
      </c>
      <c r="AL171">
        <v>77</v>
      </c>
      <c r="AM171">
        <v>88470</v>
      </c>
      <c r="AN171">
        <v>79</v>
      </c>
      <c r="AO171">
        <v>88450</v>
      </c>
      <c r="AP171">
        <v>59</v>
      </c>
    </row>
    <row r="172" spans="1:42" ht="14.25" x14ac:dyDescent="0.45">
      <c r="A172" t="s">
        <v>193</v>
      </c>
      <c r="B172" t="s">
        <v>193</v>
      </c>
      <c r="C172">
        <v>24400</v>
      </c>
      <c r="D172">
        <v>77</v>
      </c>
      <c r="E172">
        <v>24400</v>
      </c>
      <c r="F172">
        <v>91</v>
      </c>
      <c r="G172">
        <v>24400</v>
      </c>
      <c r="H172">
        <v>85</v>
      </c>
      <c r="I172">
        <v>24400</v>
      </c>
      <c r="J172">
        <v>88</v>
      </c>
      <c r="K172">
        <v>24400</v>
      </c>
      <c r="L172">
        <v>69</v>
      </c>
      <c r="M172">
        <v>5310</v>
      </c>
      <c r="N172">
        <v>45</v>
      </c>
      <c r="O172">
        <v>5310</v>
      </c>
      <c r="P172">
        <v>49</v>
      </c>
      <c r="Q172">
        <v>5310</v>
      </c>
      <c r="R172">
        <v>51</v>
      </c>
      <c r="S172">
        <v>5310</v>
      </c>
      <c r="T172">
        <v>48</v>
      </c>
      <c r="U172">
        <v>5310</v>
      </c>
      <c r="V172">
        <v>28</v>
      </c>
      <c r="W172">
        <v>1030</v>
      </c>
      <c r="X172">
        <v>17</v>
      </c>
      <c r="Y172">
        <v>1030</v>
      </c>
      <c r="Z172">
        <v>18</v>
      </c>
      <c r="AA172">
        <v>1030</v>
      </c>
      <c r="AB172">
        <v>20</v>
      </c>
      <c r="AC172">
        <v>1030</v>
      </c>
      <c r="AD172">
        <v>20</v>
      </c>
      <c r="AE172">
        <v>1030</v>
      </c>
      <c r="AF172">
        <v>10</v>
      </c>
      <c r="AG172">
        <v>30810</v>
      </c>
      <c r="AH172">
        <v>70</v>
      </c>
      <c r="AI172">
        <v>30800</v>
      </c>
      <c r="AJ172">
        <v>81</v>
      </c>
      <c r="AK172">
        <v>30800</v>
      </c>
      <c r="AL172">
        <v>77</v>
      </c>
      <c r="AM172">
        <v>30810</v>
      </c>
      <c r="AN172">
        <v>79</v>
      </c>
      <c r="AO172">
        <v>30800</v>
      </c>
      <c r="AP172">
        <v>60</v>
      </c>
    </row>
    <row r="173" spans="1:42" ht="14.25" x14ac:dyDescent="0.45">
      <c r="A173" t="s">
        <v>222</v>
      </c>
      <c r="B173" t="s">
        <v>222</v>
      </c>
      <c r="C173">
        <v>47630</v>
      </c>
      <c r="D173">
        <v>77</v>
      </c>
      <c r="E173">
        <v>47630</v>
      </c>
      <c r="F173">
        <v>87</v>
      </c>
      <c r="G173">
        <v>47630</v>
      </c>
      <c r="H173">
        <v>84</v>
      </c>
      <c r="I173">
        <v>47630</v>
      </c>
      <c r="J173">
        <v>87</v>
      </c>
      <c r="K173">
        <v>47620</v>
      </c>
      <c r="L173">
        <v>67</v>
      </c>
      <c r="M173">
        <v>8110</v>
      </c>
      <c r="N173">
        <v>38</v>
      </c>
      <c r="O173">
        <v>8100</v>
      </c>
      <c r="P173">
        <v>40</v>
      </c>
      <c r="Q173">
        <v>8110</v>
      </c>
      <c r="R173">
        <v>44</v>
      </c>
      <c r="S173">
        <v>8110</v>
      </c>
      <c r="T173">
        <v>41</v>
      </c>
      <c r="U173">
        <v>8100</v>
      </c>
      <c r="V173">
        <v>21</v>
      </c>
      <c r="W173">
        <v>1830</v>
      </c>
      <c r="X173">
        <v>18</v>
      </c>
      <c r="Y173">
        <v>1830</v>
      </c>
      <c r="Z173">
        <v>15</v>
      </c>
      <c r="AA173">
        <v>1830</v>
      </c>
      <c r="AB173">
        <v>18</v>
      </c>
      <c r="AC173">
        <v>1830</v>
      </c>
      <c r="AD173">
        <v>19</v>
      </c>
      <c r="AE173">
        <v>1830</v>
      </c>
      <c r="AF173">
        <v>9</v>
      </c>
      <c r="AG173">
        <v>57660</v>
      </c>
      <c r="AH173">
        <v>69</v>
      </c>
      <c r="AI173">
        <v>57660</v>
      </c>
      <c r="AJ173">
        <v>78</v>
      </c>
      <c r="AK173">
        <v>57670</v>
      </c>
      <c r="AL173">
        <v>76</v>
      </c>
      <c r="AM173">
        <v>57670</v>
      </c>
      <c r="AN173">
        <v>78</v>
      </c>
      <c r="AO173">
        <v>57660</v>
      </c>
      <c r="AP173">
        <v>59</v>
      </c>
    </row>
    <row r="174" spans="1:42" ht="14.25" x14ac:dyDescent="0.45">
      <c r="A174" t="s">
        <v>262</v>
      </c>
      <c r="B174" t="s">
        <v>262</v>
      </c>
      <c r="C174">
        <v>75680</v>
      </c>
      <c r="D174">
        <v>77</v>
      </c>
      <c r="E174">
        <v>75670</v>
      </c>
      <c r="F174">
        <v>84</v>
      </c>
      <c r="G174">
        <v>75670</v>
      </c>
      <c r="H174">
        <v>78</v>
      </c>
      <c r="I174">
        <v>75670</v>
      </c>
      <c r="J174">
        <v>82</v>
      </c>
      <c r="K174">
        <v>75660</v>
      </c>
      <c r="L174">
        <v>64</v>
      </c>
      <c r="M174">
        <v>12110</v>
      </c>
      <c r="N174">
        <v>33</v>
      </c>
      <c r="O174">
        <v>12110</v>
      </c>
      <c r="P174">
        <v>30</v>
      </c>
      <c r="Q174">
        <v>12110</v>
      </c>
      <c r="R174">
        <v>33</v>
      </c>
      <c r="S174">
        <v>12110</v>
      </c>
      <c r="T174">
        <v>28</v>
      </c>
      <c r="U174">
        <v>12110</v>
      </c>
      <c r="V174">
        <v>14</v>
      </c>
      <c r="W174">
        <v>2950</v>
      </c>
      <c r="X174">
        <v>15</v>
      </c>
      <c r="Y174">
        <v>2940</v>
      </c>
      <c r="Z174">
        <v>14</v>
      </c>
      <c r="AA174">
        <v>2950</v>
      </c>
      <c r="AB174">
        <v>14</v>
      </c>
      <c r="AC174">
        <v>2950</v>
      </c>
      <c r="AD174">
        <v>15</v>
      </c>
      <c r="AE174">
        <v>2940</v>
      </c>
      <c r="AF174">
        <v>7</v>
      </c>
      <c r="AG174">
        <v>90890</v>
      </c>
      <c r="AH174">
        <v>69</v>
      </c>
      <c r="AI174">
        <v>90880</v>
      </c>
      <c r="AJ174">
        <v>75</v>
      </c>
      <c r="AK174">
        <v>90890</v>
      </c>
      <c r="AL174">
        <v>70</v>
      </c>
      <c r="AM174">
        <v>90890</v>
      </c>
      <c r="AN174">
        <v>73</v>
      </c>
      <c r="AO174">
        <v>90880</v>
      </c>
      <c r="AP174">
        <v>55</v>
      </c>
    </row>
    <row r="175" spans="1:42" ht="14.25" x14ac:dyDescent="0.45">
      <c r="A175" t="s">
        <v>301</v>
      </c>
      <c r="B175" t="s">
        <v>301</v>
      </c>
      <c r="C175">
        <v>44080</v>
      </c>
      <c r="D175">
        <v>77</v>
      </c>
      <c r="E175">
        <v>44080</v>
      </c>
      <c r="F175">
        <v>81</v>
      </c>
      <c r="G175">
        <v>44080</v>
      </c>
      <c r="H175">
        <v>77</v>
      </c>
      <c r="I175">
        <v>44080</v>
      </c>
      <c r="J175">
        <v>81</v>
      </c>
      <c r="K175">
        <v>44080</v>
      </c>
      <c r="L175">
        <v>61</v>
      </c>
      <c r="M175">
        <v>8490</v>
      </c>
      <c r="N175">
        <v>35</v>
      </c>
      <c r="O175">
        <v>8490</v>
      </c>
      <c r="P175">
        <v>28</v>
      </c>
      <c r="Q175">
        <v>8490</v>
      </c>
      <c r="R175">
        <v>34</v>
      </c>
      <c r="S175">
        <v>8490</v>
      </c>
      <c r="T175">
        <v>29</v>
      </c>
      <c r="U175">
        <v>8490</v>
      </c>
      <c r="V175">
        <v>15</v>
      </c>
      <c r="W175">
        <v>1630</v>
      </c>
      <c r="X175">
        <v>15</v>
      </c>
      <c r="Y175">
        <v>1630</v>
      </c>
      <c r="Z175">
        <v>12</v>
      </c>
      <c r="AA175">
        <v>1630</v>
      </c>
      <c r="AB175">
        <v>15</v>
      </c>
      <c r="AC175">
        <v>1630</v>
      </c>
      <c r="AD175">
        <v>15</v>
      </c>
      <c r="AE175">
        <v>1630</v>
      </c>
      <c r="AF175">
        <v>6</v>
      </c>
      <c r="AG175">
        <v>54280</v>
      </c>
      <c r="AH175">
        <v>68</v>
      </c>
      <c r="AI175">
        <v>54270</v>
      </c>
      <c r="AJ175">
        <v>71</v>
      </c>
      <c r="AK175">
        <v>54280</v>
      </c>
      <c r="AL175">
        <v>68</v>
      </c>
      <c r="AM175">
        <v>54280</v>
      </c>
      <c r="AN175">
        <v>71</v>
      </c>
      <c r="AO175">
        <v>54270</v>
      </c>
      <c r="AP175">
        <v>52</v>
      </c>
    </row>
    <row r="176" spans="1:42" ht="14.25" x14ac:dyDescent="0.45">
      <c r="A176" t="s">
        <v>436</v>
      </c>
      <c r="B176" t="s">
        <v>545</v>
      </c>
      <c r="C176">
        <v>477588</v>
      </c>
      <c r="D176">
        <v>74</v>
      </c>
      <c r="E176">
        <v>477544</v>
      </c>
      <c r="F176">
        <v>84</v>
      </c>
      <c r="G176">
        <v>477579</v>
      </c>
      <c r="H176">
        <v>78</v>
      </c>
      <c r="I176">
        <v>477583</v>
      </c>
      <c r="J176">
        <v>83</v>
      </c>
      <c r="K176">
        <v>477534</v>
      </c>
      <c r="L176">
        <v>62</v>
      </c>
      <c r="M176">
        <v>85135</v>
      </c>
      <c r="N176">
        <v>32</v>
      </c>
      <c r="O176">
        <v>85103</v>
      </c>
      <c r="P176">
        <v>32</v>
      </c>
      <c r="Q176">
        <v>85127</v>
      </c>
      <c r="R176">
        <v>36</v>
      </c>
      <c r="S176">
        <v>85130</v>
      </c>
      <c r="T176">
        <v>32</v>
      </c>
      <c r="U176">
        <v>85098</v>
      </c>
      <c r="V176">
        <v>16</v>
      </c>
      <c r="W176">
        <v>17538</v>
      </c>
      <c r="X176">
        <v>14</v>
      </c>
      <c r="Y176">
        <v>17523</v>
      </c>
      <c r="Z176">
        <v>13</v>
      </c>
      <c r="AA176">
        <v>17536</v>
      </c>
      <c r="AB176">
        <v>15</v>
      </c>
      <c r="AC176">
        <v>17537</v>
      </c>
      <c r="AD176">
        <v>15</v>
      </c>
      <c r="AE176">
        <v>17521</v>
      </c>
      <c r="AF176">
        <v>7</v>
      </c>
      <c r="AG176">
        <v>581171</v>
      </c>
      <c r="AH176">
        <v>66</v>
      </c>
      <c r="AI176">
        <v>581075</v>
      </c>
      <c r="AJ176">
        <v>74</v>
      </c>
      <c r="AK176">
        <v>581152</v>
      </c>
      <c r="AL176">
        <v>70</v>
      </c>
      <c r="AM176">
        <v>581160</v>
      </c>
      <c r="AN176">
        <v>73</v>
      </c>
      <c r="AO176">
        <v>581058</v>
      </c>
      <c r="AP176">
        <v>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81"/>
  <sheetViews>
    <sheetView workbookViewId="0">
      <pane ySplit="7" topLeftCell="A8" activePane="bottomLeft" state="frozen"/>
      <selection pane="bottomLeft"/>
    </sheetView>
  </sheetViews>
  <sheetFormatPr defaultColWidth="9.140625" defaultRowHeight="11.25" x14ac:dyDescent="0.2"/>
  <cols>
    <col min="1" max="1" width="9.7109375" style="114" customWidth="1"/>
    <col min="2" max="2" width="19.7109375" style="131" bestFit="1" customWidth="1"/>
    <col min="3" max="3" width="22.140625" style="112" bestFit="1" customWidth="1"/>
    <col min="4" max="5" width="17.7109375" style="114" customWidth="1"/>
    <col min="6" max="6" width="2.7109375" style="114" customWidth="1"/>
    <col min="7" max="8" width="17.7109375" style="114" customWidth="1"/>
    <col min="9" max="9" width="2.7109375" style="114" customWidth="1"/>
    <col min="10" max="11" width="17.7109375" style="114" customWidth="1"/>
    <col min="12" max="12" width="2.7109375" style="114" customWidth="1"/>
    <col min="13" max="14" width="17.7109375" style="114" customWidth="1"/>
    <col min="15" max="17" width="9.140625" style="114"/>
    <col min="18" max="18" width="0" style="114" hidden="1" customWidth="1"/>
    <col min="19" max="19" width="9.140625" style="114" hidden="1" customWidth="1"/>
    <col min="20" max="20" width="9.140625" style="114" customWidth="1"/>
    <col min="21" max="16384" width="9.140625" style="114"/>
  </cols>
  <sheetData>
    <row r="1" spans="1:20" s="245" customFormat="1" ht="15" customHeight="1" x14ac:dyDescent="0.3">
      <c r="A1" s="260" t="s">
        <v>522</v>
      </c>
      <c r="B1" s="261"/>
      <c r="C1" s="262"/>
      <c r="S1" s="293" t="s">
        <v>13</v>
      </c>
    </row>
    <row r="2" spans="1:20" s="245" customFormat="1" ht="15" customHeight="1" thickBot="1" x14ac:dyDescent="0.35">
      <c r="A2" s="263" t="s">
        <v>456</v>
      </c>
      <c r="B2" s="261"/>
      <c r="C2" s="262"/>
      <c r="S2" s="293" t="s">
        <v>16</v>
      </c>
    </row>
    <row r="3" spans="1:20" s="245" customFormat="1" ht="15" customHeight="1" thickBot="1" x14ac:dyDescent="0.35">
      <c r="A3" s="258" t="s">
        <v>464</v>
      </c>
      <c r="B3" s="261"/>
      <c r="C3" s="264"/>
      <c r="D3" s="265"/>
      <c r="K3" s="352" t="s">
        <v>336</v>
      </c>
      <c r="L3" s="353"/>
      <c r="M3" s="353"/>
      <c r="N3" s="354"/>
      <c r="S3" s="293" t="s">
        <v>15</v>
      </c>
    </row>
    <row r="4" spans="1:20" ht="15" customHeight="1" thickBot="1" x14ac:dyDescent="0.4">
      <c r="K4" s="57" t="s">
        <v>498</v>
      </c>
      <c r="L4" s="355" t="s">
        <v>493</v>
      </c>
      <c r="M4" s="356"/>
      <c r="N4" s="357"/>
      <c r="S4" s="293" t="s">
        <v>14</v>
      </c>
    </row>
    <row r="5" spans="1:20" ht="12.75" customHeight="1" x14ac:dyDescent="0.35">
      <c r="A5" s="160"/>
      <c r="B5" s="161"/>
      <c r="C5" s="162"/>
      <c r="S5" s="293" t="s">
        <v>493</v>
      </c>
    </row>
    <row r="6" spans="1:20" ht="24.75" customHeight="1" x14ac:dyDescent="0.2">
      <c r="A6" s="367" t="s">
        <v>361</v>
      </c>
      <c r="B6" s="367" t="s">
        <v>374</v>
      </c>
      <c r="C6" s="163"/>
      <c r="D6" s="373" t="s">
        <v>445</v>
      </c>
      <c r="E6" s="373"/>
      <c r="F6" s="374"/>
      <c r="G6" s="373" t="s">
        <v>496</v>
      </c>
      <c r="H6" s="373"/>
      <c r="I6" s="374"/>
      <c r="J6" s="373" t="s">
        <v>446</v>
      </c>
      <c r="K6" s="373"/>
      <c r="L6" s="374"/>
      <c r="M6" s="373" t="s">
        <v>495</v>
      </c>
      <c r="N6" s="373"/>
      <c r="S6" s="304"/>
    </row>
    <row r="7" spans="1:20" ht="45.6" customHeight="1" x14ac:dyDescent="0.2">
      <c r="A7" s="368"/>
      <c r="B7" s="351"/>
      <c r="C7" s="164"/>
      <c r="D7" s="237" t="s">
        <v>430</v>
      </c>
      <c r="E7" s="237" t="s">
        <v>497</v>
      </c>
      <c r="F7" s="375"/>
      <c r="G7" s="237" t="s">
        <v>430</v>
      </c>
      <c r="H7" s="237" t="s">
        <v>497</v>
      </c>
      <c r="I7" s="375"/>
      <c r="J7" s="237" t="s">
        <v>430</v>
      </c>
      <c r="K7" s="237" t="s">
        <v>497</v>
      </c>
      <c r="L7" s="375"/>
      <c r="M7" s="237" t="s">
        <v>430</v>
      </c>
      <c r="N7" s="237" t="s">
        <v>497</v>
      </c>
      <c r="S7" s="304"/>
    </row>
    <row r="8" spans="1:20" s="115" customFormat="1" ht="15" customHeight="1" x14ac:dyDescent="0.3">
      <c r="A8" s="12" t="s">
        <v>18</v>
      </c>
      <c r="B8" s="331" t="s">
        <v>436</v>
      </c>
      <c r="C8" s="331"/>
      <c r="D8" s="298">
        <f ca="1">VLOOKUP(TRIM($B8),INDIRECT($S$9),3+$S$10,FALSE)</f>
        <v>477534</v>
      </c>
      <c r="E8" s="298">
        <f ca="1">VLOOKUP(TRIM($B8),INDIRECT($S$9),4+$S$10,FALSE)</f>
        <v>62</v>
      </c>
      <c r="F8" s="294"/>
      <c r="G8" s="298">
        <f ca="1">VLOOKUP(TRIM($B8),INDIRECT($S$9),13+$S$10,FALSE)</f>
        <v>85098</v>
      </c>
      <c r="H8" s="298">
        <f ca="1">VLOOKUP(TRIM($B8),INDIRECT($S$9),14+$S$10,FALSE)</f>
        <v>16</v>
      </c>
      <c r="I8" s="294"/>
      <c r="J8" s="298">
        <f ca="1">VLOOKUP(TRIM($B8),INDIRECT($S$9),23+$S$10,FALSE)</f>
        <v>17521</v>
      </c>
      <c r="K8" s="298">
        <f ca="1">VLOOKUP(TRIM($B8),INDIRECT($S$9),24+$S$10,FALSE)</f>
        <v>7</v>
      </c>
      <c r="L8" s="305"/>
      <c r="M8" s="298">
        <f ca="1">VLOOKUP(TRIM($B8),INDIRECT($S$9),33+$S$10,FALSE)</f>
        <v>581058</v>
      </c>
      <c r="N8" s="298">
        <f ca="1">VLOOKUP(TRIM($B8),INDIRECT($S$9),34+$S$10,FALSE)</f>
        <v>54</v>
      </c>
      <c r="S8" s="305"/>
    </row>
    <row r="9" spans="1:20" ht="15" customHeight="1" x14ac:dyDescent="0.3">
      <c r="A9" s="13"/>
      <c r="B9" s="68"/>
      <c r="C9" s="187"/>
      <c r="D9" s="306"/>
      <c r="E9" s="307"/>
      <c r="F9" s="293"/>
      <c r="G9" s="306"/>
      <c r="H9" s="307"/>
      <c r="I9" s="293"/>
      <c r="J9" s="306"/>
      <c r="K9" s="307"/>
      <c r="L9" s="304"/>
      <c r="M9" s="306"/>
      <c r="N9" s="306"/>
      <c r="S9" s="295" t="s">
        <v>562</v>
      </c>
      <c r="T9" s="111"/>
    </row>
    <row r="10" spans="1:20" ht="15" customHeight="1" x14ac:dyDescent="0.3">
      <c r="A10" s="12" t="s">
        <v>19</v>
      </c>
      <c r="B10" s="333" t="s">
        <v>20</v>
      </c>
      <c r="C10" s="333"/>
      <c r="D10" s="298">
        <f t="shared" ref="D10:D20" ca="1" si="0">VLOOKUP(TRIM($B10),INDIRECT($S$9),3+$S$10,FALSE)</f>
        <v>22440</v>
      </c>
      <c r="E10" s="298">
        <f t="shared" ref="E10:E20" ca="1" si="1">VLOOKUP(TRIM($B10),INDIRECT($S$9),4+$S$10,FALSE)</f>
        <v>67</v>
      </c>
      <c r="F10" s="294"/>
      <c r="G10" s="298">
        <f t="shared" ref="G10:G20" ca="1" si="2">VLOOKUP(TRIM($B10),INDIRECT($S$9),13+$S$10,FALSE)</f>
        <v>4520</v>
      </c>
      <c r="H10" s="298">
        <f t="shared" ref="H10:H20" ca="1" si="3">VLOOKUP(TRIM($B10),INDIRECT($S$9),14+$S$10,FALSE)</f>
        <v>19</v>
      </c>
      <c r="I10" s="294"/>
      <c r="J10" s="298">
        <f t="shared" ref="J10:J20" ca="1" si="4">VLOOKUP(TRIM($B10),INDIRECT($S$9),23+$S$10,FALSE)</f>
        <v>880</v>
      </c>
      <c r="K10" s="298">
        <f t="shared" ref="K10:K20" ca="1" si="5">VLOOKUP(TRIM($B10),INDIRECT($S$9),24+$S$10,FALSE)</f>
        <v>7</v>
      </c>
      <c r="L10" s="305"/>
      <c r="M10" s="298">
        <f t="shared" ref="M10:M20" ca="1" si="6">VLOOKUP(TRIM($B10),INDIRECT($S$9),33+$S$10,FALSE)</f>
        <v>27870</v>
      </c>
      <c r="N10" s="298">
        <f ca="1">VLOOKUP(TRIM($B10),INDIRECT($S$9),34+$S$10,FALSE)</f>
        <v>57</v>
      </c>
      <c r="S10" s="296">
        <f>IF(L4="Reading",0,IF(L4="Writing",2,IF(L4="Mathematics",4,IF(L4="Grammar, punctuation and spelling",6,IF(L4="Reading, writing and mathematics",8)))))</f>
        <v>8</v>
      </c>
      <c r="T10" s="111"/>
    </row>
    <row r="11" spans="1:20" ht="15" customHeight="1" x14ac:dyDescent="0.3">
      <c r="A11" s="12" t="s">
        <v>43</v>
      </c>
      <c r="B11" s="333" t="s">
        <v>44</v>
      </c>
      <c r="C11" s="333"/>
      <c r="D11" s="298">
        <f t="shared" ca="1" si="0"/>
        <v>65750</v>
      </c>
      <c r="E11" s="298">
        <f t="shared" ca="1" si="1"/>
        <v>62</v>
      </c>
      <c r="F11" s="294"/>
      <c r="G11" s="298">
        <f t="shared" ca="1" si="2"/>
        <v>12070</v>
      </c>
      <c r="H11" s="298">
        <f t="shared" ca="1" si="3"/>
        <v>15</v>
      </c>
      <c r="I11" s="294"/>
      <c r="J11" s="298">
        <f t="shared" ca="1" si="4"/>
        <v>2380</v>
      </c>
      <c r="K11" s="298">
        <f t="shared" ca="1" si="5"/>
        <v>6</v>
      </c>
      <c r="L11" s="305"/>
      <c r="M11" s="298">
        <f t="shared" ca="1" si="6"/>
        <v>80300</v>
      </c>
      <c r="N11" s="298">
        <f t="shared" ref="N11:N20" ca="1" si="7">VLOOKUP(TRIM($B11),INDIRECT($S$9),34+$S$10,FALSE)</f>
        <v>53</v>
      </c>
      <c r="T11" s="111"/>
    </row>
    <row r="12" spans="1:20" ht="15" customHeight="1" x14ac:dyDescent="0.3">
      <c r="A12" s="12" t="s">
        <v>90</v>
      </c>
      <c r="B12" s="333" t="s">
        <v>375</v>
      </c>
      <c r="C12" s="333"/>
      <c r="D12" s="298">
        <f t="shared" ca="1" si="0"/>
        <v>48890</v>
      </c>
      <c r="E12" s="298">
        <f t="shared" ca="1" si="1"/>
        <v>58</v>
      </c>
      <c r="F12" s="294"/>
      <c r="G12" s="298">
        <f t="shared" ca="1" si="2"/>
        <v>9060</v>
      </c>
      <c r="H12" s="298">
        <f t="shared" ca="1" si="3"/>
        <v>14</v>
      </c>
      <c r="I12" s="294"/>
      <c r="J12" s="298">
        <f t="shared" ca="1" si="4"/>
        <v>1530</v>
      </c>
      <c r="K12" s="298">
        <f t="shared" ca="1" si="5"/>
        <v>6</v>
      </c>
      <c r="L12" s="305"/>
      <c r="M12" s="298">
        <f t="shared" ca="1" si="6"/>
        <v>59570</v>
      </c>
      <c r="N12" s="298">
        <f t="shared" ca="1" si="7"/>
        <v>50</v>
      </c>
      <c r="T12" s="111"/>
    </row>
    <row r="13" spans="1:20" ht="15" customHeight="1" x14ac:dyDescent="0.3">
      <c r="A13" s="12" t="s">
        <v>121</v>
      </c>
      <c r="B13" s="333" t="s">
        <v>122</v>
      </c>
      <c r="C13" s="333"/>
      <c r="D13" s="298">
        <f t="shared" ca="1" si="0"/>
        <v>41490</v>
      </c>
      <c r="E13" s="298">
        <f t="shared" ca="1" si="1"/>
        <v>59</v>
      </c>
      <c r="F13" s="294"/>
      <c r="G13" s="298">
        <f t="shared" ca="1" si="2"/>
        <v>6870</v>
      </c>
      <c r="H13" s="298">
        <f t="shared" ca="1" si="3"/>
        <v>15</v>
      </c>
      <c r="I13" s="294"/>
      <c r="J13" s="298">
        <f t="shared" ca="1" si="4"/>
        <v>1360</v>
      </c>
      <c r="K13" s="298">
        <f t="shared" ca="1" si="5"/>
        <v>6</v>
      </c>
      <c r="L13" s="305"/>
      <c r="M13" s="298">
        <f t="shared" ca="1" si="6"/>
        <v>49770</v>
      </c>
      <c r="N13" s="298">
        <f t="shared" ca="1" si="7"/>
        <v>52</v>
      </c>
      <c r="T13" s="111"/>
    </row>
    <row r="14" spans="1:20" ht="15" customHeight="1" x14ac:dyDescent="0.3">
      <c r="A14" s="12" t="s">
        <v>338</v>
      </c>
      <c r="B14" s="333" t="s">
        <v>339</v>
      </c>
      <c r="C14" s="333"/>
      <c r="D14" s="298">
        <f t="shared" ca="1" si="0"/>
        <v>53400</v>
      </c>
      <c r="E14" s="298">
        <f t="shared" ca="1" si="1"/>
        <v>60</v>
      </c>
      <c r="F14" s="294"/>
      <c r="G14" s="298">
        <f t="shared" ca="1" si="2"/>
        <v>9930</v>
      </c>
      <c r="H14" s="298">
        <f t="shared" ca="1" si="3"/>
        <v>13</v>
      </c>
      <c r="I14" s="294"/>
      <c r="J14" s="298">
        <f t="shared" ca="1" si="4"/>
        <v>1990</v>
      </c>
      <c r="K14" s="298">
        <f t="shared" ca="1" si="5"/>
        <v>6</v>
      </c>
      <c r="L14" s="305"/>
      <c r="M14" s="298">
        <f t="shared" ca="1" si="6"/>
        <v>65430</v>
      </c>
      <c r="N14" s="298">
        <f t="shared" ca="1" si="7"/>
        <v>51</v>
      </c>
    </row>
    <row r="15" spans="1:20" ht="15" customHeight="1" x14ac:dyDescent="0.3">
      <c r="A15" s="12" t="s">
        <v>340</v>
      </c>
      <c r="B15" s="333" t="s">
        <v>341</v>
      </c>
      <c r="C15" s="333"/>
      <c r="D15" s="298">
        <f t="shared" ca="1" si="0"/>
        <v>53810</v>
      </c>
      <c r="E15" s="298">
        <f t="shared" ca="1" si="1"/>
        <v>61</v>
      </c>
      <c r="F15" s="294"/>
      <c r="G15" s="298">
        <f t="shared" ca="1" si="2"/>
        <v>8650</v>
      </c>
      <c r="H15" s="298">
        <f t="shared" ca="1" si="3"/>
        <v>14</v>
      </c>
      <c r="I15" s="294"/>
      <c r="J15" s="298">
        <f t="shared" ca="1" si="4"/>
        <v>1960</v>
      </c>
      <c r="K15" s="298">
        <f t="shared" ca="1" si="5"/>
        <v>7</v>
      </c>
      <c r="L15" s="305"/>
      <c r="M15" s="298">
        <f t="shared" ca="1" si="6"/>
        <v>64530</v>
      </c>
      <c r="N15" s="298">
        <f t="shared" ca="1" si="7"/>
        <v>53</v>
      </c>
    </row>
    <row r="16" spans="1:20" ht="15" customHeight="1" x14ac:dyDescent="0.3">
      <c r="A16" s="12" t="s">
        <v>190</v>
      </c>
      <c r="B16" s="334" t="s">
        <v>191</v>
      </c>
      <c r="C16" s="334"/>
      <c r="D16" s="298">
        <f t="shared" ca="1" si="0"/>
        <v>72020</v>
      </c>
      <c r="E16" s="298">
        <f t="shared" ca="1" si="1"/>
        <v>68</v>
      </c>
      <c r="F16" s="294"/>
      <c r="G16" s="298">
        <f t="shared" ca="1" si="2"/>
        <v>13410</v>
      </c>
      <c r="H16" s="298">
        <f t="shared" ca="1" si="3"/>
        <v>24</v>
      </c>
      <c r="I16" s="294"/>
      <c r="J16" s="298">
        <f t="shared" ca="1" si="4"/>
        <v>2850</v>
      </c>
      <c r="K16" s="298">
        <f t="shared" ca="1" si="5"/>
        <v>9</v>
      </c>
      <c r="L16" s="305"/>
      <c r="M16" s="298">
        <f t="shared" ca="1" si="6"/>
        <v>88450</v>
      </c>
      <c r="N16" s="298">
        <f t="shared" ca="1" si="7"/>
        <v>59</v>
      </c>
    </row>
    <row r="17" spans="1:14" ht="15" customHeight="1" x14ac:dyDescent="0.3">
      <c r="A17" s="13" t="s">
        <v>192</v>
      </c>
      <c r="B17" s="335" t="s">
        <v>193</v>
      </c>
      <c r="C17" s="335"/>
      <c r="D17" s="298">
        <f t="shared" ca="1" si="0"/>
        <v>24400</v>
      </c>
      <c r="E17" s="298">
        <f t="shared" ca="1" si="1"/>
        <v>69</v>
      </c>
      <c r="F17" s="294"/>
      <c r="G17" s="298">
        <f t="shared" ca="1" si="2"/>
        <v>5310</v>
      </c>
      <c r="H17" s="298">
        <f t="shared" ca="1" si="3"/>
        <v>28</v>
      </c>
      <c r="I17" s="294"/>
      <c r="J17" s="298">
        <f t="shared" ca="1" si="4"/>
        <v>1030</v>
      </c>
      <c r="K17" s="298">
        <f t="shared" ca="1" si="5"/>
        <v>10</v>
      </c>
      <c r="L17" s="305"/>
      <c r="M17" s="298">
        <f t="shared" ca="1" si="6"/>
        <v>30800</v>
      </c>
      <c r="N17" s="298">
        <f t="shared" ca="1" si="7"/>
        <v>60</v>
      </c>
    </row>
    <row r="18" spans="1:14" ht="15" customHeight="1" x14ac:dyDescent="0.3">
      <c r="A18" s="13" t="s">
        <v>221</v>
      </c>
      <c r="B18" s="335" t="s">
        <v>222</v>
      </c>
      <c r="C18" s="335"/>
      <c r="D18" s="298">
        <f t="shared" ca="1" si="0"/>
        <v>47620</v>
      </c>
      <c r="E18" s="298">
        <f t="shared" ca="1" si="1"/>
        <v>67</v>
      </c>
      <c r="F18" s="294"/>
      <c r="G18" s="298">
        <f t="shared" ca="1" si="2"/>
        <v>8100</v>
      </c>
      <c r="H18" s="298">
        <f t="shared" ca="1" si="3"/>
        <v>21</v>
      </c>
      <c r="I18" s="294"/>
      <c r="J18" s="298">
        <f t="shared" ca="1" si="4"/>
        <v>1830</v>
      </c>
      <c r="K18" s="298">
        <f t="shared" ca="1" si="5"/>
        <v>9</v>
      </c>
      <c r="L18" s="305"/>
      <c r="M18" s="298">
        <f t="shared" ca="1" si="6"/>
        <v>57660</v>
      </c>
      <c r="N18" s="298">
        <f t="shared" ca="1" si="7"/>
        <v>59</v>
      </c>
    </row>
    <row r="19" spans="1:14" ht="15" customHeight="1" x14ac:dyDescent="0.3">
      <c r="A19" s="12" t="s">
        <v>261</v>
      </c>
      <c r="B19" s="333" t="s">
        <v>262</v>
      </c>
      <c r="C19" s="333"/>
      <c r="D19" s="298">
        <f t="shared" ca="1" si="0"/>
        <v>75660</v>
      </c>
      <c r="E19" s="298">
        <f t="shared" ca="1" si="1"/>
        <v>64</v>
      </c>
      <c r="F19" s="294"/>
      <c r="G19" s="298">
        <f t="shared" ca="1" si="2"/>
        <v>12110</v>
      </c>
      <c r="H19" s="298">
        <f t="shared" ca="1" si="3"/>
        <v>14</v>
      </c>
      <c r="I19" s="294"/>
      <c r="J19" s="298">
        <f t="shared" ca="1" si="4"/>
        <v>2940</v>
      </c>
      <c r="K19" s="298">
        <f t="shared" ca="1" si="5"/>
        <v>7</v>
      </c>
      <c r="L19" s="305"/>
      <c r="M19" s="298">
        <f t="shared" ca="1" si="6"/>
        <v>90880</v>
      </c>
      <c r="N19" s="298">
        <f t="shared" ca="1" si="7"/>
        <v>55</v>
      </c>
    </row>
    <row r="20" spans="1:14" ht="15" customHeight="1" x14ac:dyDescent="0.3">
      <c r="A20" s="12" t="s">
        <v>300</v>
      </c>
      <c r="B20" s="333" t="s">
        <v>301</v>
      </c>
      <c r="C20" s="333"/>
      <c r="D20" s="298">
        <f t="shared" ca="1" si="0"/>
        <v>44080</v>
      </c>
      <c r="E20" s="298">
        <f t="shared" ca="1" si="1"/>
        <v>61</v>
      </c>
      <c r="F20" s="294"/>
      <c r="G20" s="298">
        <f t="shared" ca="1" si="2"/>
        <v>8490</v>
      </c>
      <c r="H20" s="298">
        <f t="shared" ca="1" si="3"/>
        <v>15</v>
      </c>
      <c r="I20" s="294"/>
      <c r="J20" s="298">
        <f t="shared" ca="1" si="4"/>
        <v>1630</v>
      </c>
      <c r="K20" s="298">
        <f t="shared" ca="1" si="5"/>
        <v>6</v>
      </c>
      <c r="L20" s="305"/>
      <c r="M20" s="298">
        <f t="shared" ca="1" si="6"/>
        <v>54270</v>
      </c>
      <c r="N20" s="298">
        <f t="shared" ca="1" si="7"/>
        <v>52</v>
      </c>
    </row>
    <row r="21" spans="1:14" ht="15" customHeight="1" x14ac:dyDescent="0.3">
      <c r="A21" s="12"/>
      <c r="B21" s="12"/>
      <c r="C21" s="188"/>
      <c r="D21" s="306"/>
      <c r="E21" s="307"/>
      <c r="F21" s="293"/>
      <c r="G21" s="306"/>
      <c r="H21" s="307"/>
      <c r="I21" s="293"/>
      <c r="J21" s="306"/>
      <c r="K21" s="307"/>
      <c r="L21" s="304"/>
      <c r="M21" s="306"/>
      <c r="N21" s="74"/>
    </row>
    <row r="22" spans="1:14" ht="15" customHeight="1" x14ac:dyDescent="0.3">
      <c r="A22" s="49" t="s">
        <v>21</v>
      </c>
      <c r="B22" s="67" t="s">
        <v>20</v>
      </c>
      <c r="C22" s="50" t="s">
        <v>22</v>
      </c>
      <c r="D22" s="301">
        <f ca="1">VLOOKUP(TRIM($C22),INDIRECT($S$9),3+$S$10,FALSE)</f>
        <v>4409</v>
      </c>
      <c r="E22" s="301">
        <f ca="1">VLOOKUP(TRIM($C22),INDIRECT($S$9),4+$S$10,FALSE)</f>
        <v>69</v>
      </c>
      <c r="F22" s="293"/>
      <c r="G22" s="301">
        <f ca="1">VLOOKUP(TRIM($C22),INDIRECT($S$9),13+$S$10,FALSE)</f>
        <v>778</v>
      </c>
      <c r="H22" s="301">
        <f ca="1">VLOOKUP(TRIM($C22),INDIRECT($S$9),14+$S$10,FALSE)</f>
        <v>19</v>
      </c>
      <c r="I22" s="293"/>
      <c r="J22" s="301">
        <f ca="1">VLOOKUP(TRIM($C22),INDIRECT($S$9),23+$S$10,FALSE)</f>
        <v>174</v>
      </c>
      <c r="K22" s="301">
        <f ca="1">VLOOKUP(TRIM($C22),INDIRECT($S$9),24+$S$10,FALSE)</f>
        <v>6</v>
      </c>
      <c r="L22" s="304"/>
      <c r="M22" s="301">
        <f ca="1">VLOOKUP(TRIM($C22),INDIRECT($S$9),33+$S$10,FALSE)</f>
        <v>5370</v>
      </c>
      <c r="N22" s="301">
        <f ca="1">VLOOKUP(TRIM($C22),INDIRECT($S$9),34+$S$10,FALSE)</f>
        <v>59</v>
      </c>
    </row>
    <row r="23" spans="1:14" s="115" customFormat="1" ht="15" customHeight="1" x14ac:dyDescent="0.3">
      <c r="A23" s="49" t="s">
        <v>23</v>
      </c>
      <c r="B23" s="67" t="s">
        <v>20</v>
      </c>
      <c r="C23" s="50" t="s">
        <v>24</v>
      </c>
      <c r="D23" s="301">
        <f t="shared" ref="D23:D86" ca="1" si="8">VLOOKUP(TRIM($C23),INDIRECT($S$9),3+$S$10,FALSE)</f>
        <v>1002</v>
      </c>
      <c r="E23" s="301">
        <f t="shared" ref="E23:E86" ca="1" si="9">VLOOKUP(TRIM($C23),INDIRECT($S$9),4+$S$10,FALSE)</f>
        <v>65</v>
      </c>
      <c r="F23" s="293"/>
      <c r="G23" s="301">
        <f t="shared" ref="G23:G86" ca="1" si="10">VLOOKUP(TRIM($C23),INDIRECT($S$9),13+$S$10,FALSE)</f>
        <v>187</v>
      </c>
      <c r="H23" s="301">
        <f t="shared" ref="H23:H86" ca="1" si="11">VLOOKUP(TRIM($C23),INDIRECT($S$9),14+$S$10,FALSE)</f>
        <v>20</v>
      </c>
      <c r="I23" s="293"/>
      <c r="J23" s="301">
        <f t="shared" ref="J23:J86" ca="1" si="12">VLOOKUP(TRIM($C23),INDIRECT($S$9),23+$S$10,FALSE)</f>
        <v>39</v>
      </c>
      <c r="K23" s="301">
        <f t="shared" ref="K23:K86" ca="1" si="13">VLOOKUP(TRIM($C23),INDIRECT($S$9),24+$S$10,FALSE)</f>
        <v>10</v>
      </c>
      <c r="L23" s="304"/>
      <c r="M23" s="301">
        <f t="shared" ref="M23:M86" ca="1" si="14">VLOOKUP(TRIM($C23),INDIRECT($S$9),33+$S$10,FALSE)</f>
        <v>1229</v>
      </c>
      <c r="N23" s="301">
        <f t="shared" ref="N23:N86" ca="1" si="15">VLOOKUP(TRIM($C23),INDIRECT($S$9),34+$S$10,FALSE)</f>
        <v>56</v>
      </c>
    </row>
    <row r="24" spans="1:14" ht="15" customHeight="1" x14ac:dyDescent="0.3">
      <c r="A24" s="49" t="s">
        <v>378</v>
      </c>
      <c r="B24" s="67" t="s">
        <v>20</v>
      </c>
      <c r="C24" s="50" t="s">
        <v>25</v>
      </c>
      <c r="D24" s="301">
        <f t="shared" ca="1" si="8"/>
        <v>1581</v>
      </c>
      <c r="E24" s="301">
        <f t="shared" ca="1" si="9"/>
        <v>73</v>
      </c>
      <c r="F24" s="293"/>
      <c r="G24" s="301">
        <f t="shared" ca="1" si="10"/>
        <v>330</v>
      </c>
      <c r="H24" s="301">
        <f t="shared" ca="1" si="11"/>
        <v>18</v>
      </c>
      <c r="I24" s="293"/>
      <c r="J24" s="301">
        <f t="shared" ca="1" si="12"/>
        <v>64</v>
      </c>
      <c r="K24" s="301">
        <f t="shared" ca="1" si="13"/>
        <v>5</v>
      </c>
      <c r="L24" s="304"/>
      <c r="M24" s="301">
        <f t="shared" ca="1" si="14"/>
        <v>1976</v>
      </c>
      <c r="N24" s="301">
        <f t="shared" ca="1" si="15"/>
        <v>61</v>
      </c>
    </row>
    <row r="25" spans="1:14" ht="15" customHeight="1" x14ac:dyDescent="0.3">
      <c r="A25" s="49" t="s">
        <v>26</v>
      </c>
      <c r="B25" s="67" t="s">
        <v>20</v>
      </c>
      <c r="C25" s="50" t="s">
        <v>27</v>
      </c>
      <c r="D25" s="301">
        <f t="shared" ca="1" si="8"/>
        <v>882</v>
      </c>
      <c r="E25" s="301">
        <f t="shared" ca="1" si="9"/>
        <v>63</v>
      </c>
      <c r="F25" s="293"/>
      <c r="G25" s="301">
        <f t="shared" ca="1" si="10"/>
        <v>185</v>
      </c>
      <c r="H25" s="301" t="str">
        <f t="shared" ca="1" si="11"/>
        <v>x</v>
      </c>
      <c r="I25" s="293"/>
      <c r="J25" s="301">
        <f t="shared" ca="1" si="12"/>
        <v>27</v>
      </c>
      <c r="K25" s="301" t="str">
        <f t="shared" ca="1" si="13"/>
        <v>x</v>
      </c>
      <c r="L25" s="304"/>
      <c r="M25" s="301">
        <f t="shared" ca="1" si="14"/>
        <v>1094</v>
      </c>
      <c r="N25" s="301">
        <f t="shared" ca="1" si="15"/>
        <v>53</v>
      </c>
    </row>
    <row r="26" spans="1:14" ht="15" customHeight="1" x14ac:dyDescent="0.3">
      <c r="A26" s="49" t="s">
        <v>28</v>
      </c>
      <c r="B26" s="67" t="s">
        <v>20</v>
      </c>
      <c r="C26" s="50" t="s">
        <v>29</v>
      </c>
      <c r="D26" s="301">
        <f t="shared" ca="1" si="8"/>
        <v>1327</v>
      </c>
      <c r="E26" s="301">
        <f t="shared" ca="1" si="9"/>
        <v>61</v>
      </c>
      <c r="F26" s="293"/>
      <c r="G26" s="301">
        <f t="shared" ca="1" si="10"/>
        <v>351</v>
      </c>
      <c r="H26" s="301">
        <f t="shared" ca="1" si="11"/>
        <v>12</v>
      </c>
      <c r="I26" s="293"/>
      <c r="J26" s="301">
        <f t="shared" ca="1" si="12"/>
        <v>63</v>
      </c>
      <c r="K26" s="301">
        <f t="shared" ca="1" si="13"/>
        <v>5</v>
      </c>
      <c r="L26" s="304"/>
      <c r="M26" s="301">
        <f t="shared" ca="1" si="14"/>
        <v>1741</v>
      </c>
      <c r="N26" s="301">
        <f t="shared" ca="1" si="15"/>
        <v>49</v>
      </c>
    </row>
    <row r="27" spans="1:14" ht="15" customHeight="1" x14ac:dyDescent="0.3">
      <c r="A27" s="49" t="s">
        <v>30</v>
      </c>
      <c r="B27" s="67" t="s">
        <v>20</v>
      </c>
      <c r="C27" s="50" t="s">
        <v>31</v>
      </c>
      <c r="D27" s="301">
        <f t="shared" ca="1" si="8"/>
        <v>2019</v>
      </c>
      <c r="E27" s="301">
        <f t="shared" ca="1" si="9"/>
        <v>68</v>
      </c>
      <c r="F27" s="293"/>
      <c r="G27" s="301">
        <f t="shared" ca="1" si="10"/>
        <v>509</v>
      </c>
      <c r="H27" s="301">
        <f t="shared" ca="1" si="11"/>
        <v>19</v>
      </c>
      <c r="I27" s="293"/>
      <c r="J27" s="301">
        <f t="shared" ca="1" si="12"/>
        <v>55</v>
      </c>
      <c r="K27" s="301" t="str">
        <f t="shared" ca="1" si="13"/>
        <v>x</v>
      </c>
      <c r="L27" s="304"/>
      <c r="M27" s="301">
        <f t="shared" ca="1" si="14"/>
        <v>2587</v>
      </c>
      <c r="N27" s="301">
        <f t="shared" ca="1" si="15"/>
        <v>57</v>
      </c>
    </row>
    <row r="28" spans="1:14" ht="15" customHeight="1" x14ac:dyDescent="0.3">
      <c r="A28" s="49" t="s">
        <v>32</v>
      </c>
      <c r="B28" s="67" t="s">
        <v>20</v>
      </c>
      <c r="C28" s="50" t="s">
        <v>33</v>
      </c>
      <c r="D28" s="301">
        <f t="shared" ca="1" si="8"/>
        <v>1871</v>
      </c>
      <c r="E28" s="301">
        <f t="shared" ca="1" si="9"/>
        <v>65</v>
      </c>
      <c r="F28" s="293"/>
      <c r="G28" s="301">
        <f t="shared" ca="1" si="10"/>
        <v>280</v>
      </c>
      <c r="H28" s="301">
        <f t="shared" ca="1" si="11"/>
        <v>17</v>
      </c>
      <c r="I28" s="293"/>
      <c r="J28" s="301">
        <f t="shared" ca="1" si="12"/>
        <v>89</v>
      </c>
      <c r="K28" s="301">
        <f t="shared" ca="1" si="13"/>
        <v>4</v>
      </c>
      <c r="L28" s="304"/>
      <c r="M28" s="301">
        <f t="shared" ca="1" si="14"/>
        <v>2241</v>
      </c>
      <c r="N28" s="301">
        <f t="shared" ca="1" si="15"/>
        <v>56</v>
      </c>
    </row>
    <row r="29" spans="1:14" ht="15" customHeight="1" x14ac:dyDescent="0.3">
      <c r="A29" s="49" t="s">
        <v>379</v>
      </c>
      <c r="B29" s="67" t="s">
        <v>20</v>
      </c>
      <c r="C29" s="50" t="s">
        <v>34</v>
      </c>
      <c r="D29" s="301">
        <f ca="1">VLOOKUP(TRIM($C29),INDIRECT($S$9),3+$S$10,FALSE)</f>
        <v>2728</v>
      </c>
      <c r="E29" s="301">
        <f t="shared" ca="1" si="9"/>
        <v>64</v>
      </c>
      <c r="F29" s="293"/>
      <c r="G29" s="301">
        <f t="shared" ca="1" si="10"/>
        <v>482</v>
      </c>
      <c r="H29" s="301">
        <f t="shared" ca="1" si="11"/>
        <v>17</v>
      </c>
      <c r="I29" s="293"/>
      <c r="J29" s="301">
        <f t="shared" ca="1" si="12"/>
        <v>110</v>
      </c>
      <c r="K29" s="301">
        <f t="shared" ca="1" si="13"/>
        <v>13</v>
      </c>
      <c r="L29" s="304"/>
      <c r="M29" s="301">
        <f t="shared" ca="1" si="14"/>
        <v>3322</v>
      </c>
      <c r="N29" s="301">
        <f t="shared" ca="1" si="15"/>
        <v>56</v>
      </c>
    </row>
    <row r="30" spans="1:14" ht="15" customHeight="1" x14ac:dyDescent="0.3">
      <c r="A30" s="49" t="s">
        <v>35</v>
      </c>
      <c r="B30" s="67" t="s">
        <v>20</v>
      </c>
      <c r="C30" s="50" t="s">
        <v>36</v>
      </c>
      <c r="D30" s="301">
        <f t="shared" ca="1" si="8"/>
        <v>1152</v>
      </c>
      <c r="E30" s="301">
        <f t="shared" ca="1" si="9"/>
        <v>70</v>
      </c>
      <c r="F30" s="293"/>
      <c r="G30" s="301">
        <f t="shared" ca="1" si="10"/>
        <v>326</v>
      </c>
      <c r="H30" s="301">
        <f t="shared" ca="1" si="11"/>
        <v>31</v>
      </c>
      <c r="I30" s="293"/>
      <c r="J30" s="301">
        <f t="shared" ca="1" si="12"/>
        <v>63</v>
      </c>
      <c r="K30" s="301">
        <f t="shared" ca="1" si="13"/>
        <v>17</v>
      </c>
      <c r="L30" s="304"/>
      <c r="M30" s="301">
        <f t="shared" ca="1" si="14"/>
        <v>1541</v>
      </c>
      <c r="N30" s="301">
        <f t="shared" ca="1" si="15"/>
        <v>60</v>
      </c>
    </row>
    <row r="31" spans="1:14" ht="15" customHeight="1" x14ac:dyDescent="0.3">
      <c r="A31" s="49" t="s">
        <v>37</v>
      </c>
      <c r="B31" s="67" t="s">
        <v>20</v>
      </c>
      <c r="C31" s="50" t="s">
        <v>38</v>
      </c>
      <c r="D31" s="301">
        <f t="shared" ca="1" si="8"/>
        <v>1169</v>
      </c>
      <c r="E31" s="301">
        <f t="shared" ca="1" si="9"/>
        <v>70</v>
      </c>
      <c r="F31" s="293"/>
      <c r="G31" s="301">
        <f t="shared" ca="1" si="10"/>
        <v>314</v>
      </c>
      <c r="H31" s="301">
        <f t="shared" ca="1" si="11"/>
        <v>20</v>
      </c>
      <c r="I31" s="293"/>
      <c r="J31" s="301">
        <f t="shared" ca="1" si="12"/>
        <v>47</v>
      </c>
      <c r="K31" s="301" t="str">
        <f t="shared" ca="1" si="13"/>
        <v>x</v>
      </c>
      <c r="L31" s="304"/>
      <c r="M31" s="301">
        <f t="shared" ca="1" si="14"/>
        <v>1534</v>
      </c>
      <c r="N31" s="301">
        <f t="shared" ca="1" si="15"/>
        <v>57</v>
      </c>
    </row>
    <row r="32" spans="1:14" ht="15" customHeight="1" x14ac:dyDescent="0.3">
      <c r="A32" s="49" t="s">
        <v>39</v>
      </c>
      <c r="B32" s="67" t="s">
        <v>20</v>
      </c>
      <c r="C32" s="50" t="s">
        <v>40</v>
      </c>
      <c r="D32" s="301">
        <f t="shared" ca="1" si="8"/>
        <v>1796</v>
      </c>
      <c r="E32" s="301">
        <f t="shared" ca="1" si="9"/>
        <v>64</v>
      </c>
      <c r="F32" s="293"/>
      <c r="G32" s="301">
        <f t="shared" ca="1" si="10"/>
        <v>384</v>
      </c>
      <c r="H32" s="301">
        <f t="shared" ca="1" si="11"/>
        <v>17</v>
      </c>
      <c r="I32" s="293"/>
      <c r="J32" s="301">
        <f t="shared" ca="1" si="12"/>
        <v>66</v>
      </c>
      <c r="K32" s="301">
        <f t="shared" ca="1" si="13"/>
        <v>5</v>
      </c>
      <c r="L32" s="304"/>
      <c r="M32" s="301">
        <f t="shared" ca="1" si="14"/>
        <v>2253</v>
      </c>
      <c r="N32" s="301">
        <f t="shared" ca="1" si="15"/>
        <v>54</v>
      </c>
    </row>
    <row r="33" spans="1:14" ht="15" customHeight="1" x14ac:dyDescent="0.3">
      <c r="A33" s="49" t="s">
        <v>41</v>
      </c>
      <c r="B33" s="67" t="s">
        <v>20</v>
      </c>
      <c r="C33" s="50" t="s">
        <v>42</v>
      </c>
      <c r="D33" s="301">
        <f t="shared" ca="1" si="8"/>
        <v>2500</v>
      </c>
      <c r="E33" s="301">
        <f t="shared" ca="1" si="9"/>
        <v>69</v>
      </c>
      <c r="F33" s="293"/>
      <c r="G33" s="301">
        <f t="shared" ca="1" si="10"/>
        <v>391</v>
      </c>
      <c r="H33" s="301">
        <f t="shared" ca="1" si="11"/>
        <v>21</v>
      </c>
      <c r="I33" s="293"/>
      <c r="J33" s="301">
        <f t="shared" ca="1" si="12"/>
        <v>84</v>
      </c>
      <c r="K33" s="301">
        <f t="shared" ca="1" si="13"/>
        <v>5</v>
      </c>
      <c r="L33" s="304"/>
      <c r="M33" s="301">
        <f t="shared" ca="1" si="14"/>
        <v>2977</v>
      </c>
      <c r="N33" s="301">
        <f t="shared" ca="1" si="15"/>
        <v>61</v>
      </c>
    </row>
    <row r="34" spans="1:14" ht="15" customHeight="1" x14ac:dyDescent="0.3">
      <c r="A34" s="49" t="s">
        <v>45</v>
      </c>
      <c r="B34" s="67" t="s">
        <v>44</v>
      </c>
      <c r="C34" s="50" t="s">
        <v>46</v>
      </c>
      <c r="D34" s="301">
        <f t="shared" ca="1" si="8"/>
        <v>1596</v>
      </c>
      <c r="E34" s="301">
        <f t="shared" ca="1" si="9"/>
        <v>61</v>
      </c>
      <c r="F34" s="293"/>
      <c r="G34" s="301">
        <f t="shared" ca="1" si="10"/>
        <v>457</v>
      </c>
      <c r="H34" s="301">
        <f t="shared" ca="1" si="11"/>
        <v>21</v>
      </c>
      <c r="I34" s="293"/>
      <c r="J34" s="301">
        <f t="shared" ca="1" si="12"/>
        <v>45</v>
      </c>
      <c r="K34" s="301">
        <f t="shared" ca="1" si="13"/>
        <v>9</v>
      </c>
      <c r="L34" s="304"/>
      <c r="M34" s="301">
        <f t="shared" ca="1" si="14"/>
        <v>2100</v>
      </c>
      <c r="N34" s="301">
        <f t="shared" ca="1" si="15"/>
        <v>51</v>
      </c>
    </row>
    <row r="35" spans="1:14" ht="15" customHeight="1" x14ac:dyDescent="0.3">
      <c r="A35" s="49" t="s">
        <v>47</v>
      </c>
      <c r="B35" s="67" t="s">
        <v>44</v>
      </c>
      <c r="C35" s="50" t="s">
        <v>48</v>
      </c>
      <c r="D35" s="301">
        <f t="shared" ca="1" si="8"/>
        <v>1344</v>
      </c>
      <c r="E35" s="301">
        <f t="shared" ca="1" si="9"/>
        <v>57</v>
      </c>
      <c r="F35" s="293"/>
      <c r="G35" s="301">
        <f t="shared" ca="1" si="10"/>
        <v>290</v>
      </c>
      <c r="H35" s="301">
        <f t="shared" ca="1" si="11"/>
        <v>15</v>
      </c>
      <c r="I35" s="293"/>
      <c r="J35" s="301">
        <f t="shared" ca="1" si="12"/>
        <v>32</v>
      </c>
      <c r="K35" s="301">
        <f t="shared" ca="1" si="13"/>
        <v>9</v>
      </c>
      <c r="L35" s="304"/>
      <c r="M35" s="301">
        <f t="shared" ca="1" si="14"/>
        <v>1669</v>
      </c>
      <c r="N35" s="301">
        <f t="shared" ca="1" si="15"/>
        <v>48</v>
      </c>
    </row>
    <row r="36" spans="1:14" ht="15" customHeight="1" x14ac:dyDescent="0.3">
      <c r="A36" s="49" t="s">
        <v>49</v>
      </c>
      <c r="B36" s="67" t="s">
        <v>44</v>
      </c>
      <c r="C36" s="50" t="s">
        <v>50</v>
      </c>
      <c r="D36" s="301">
        <f t="shared" ca="1" si="8"/>
        <v>2968</v>
      </c>
      <c r="E36" s="301">
        <f t="shared" ca="1" si="9"/>
        <v>65</v>
      </c>
      <c r="F36" s="293"/>
      <c r="G36" s="301">
        <f t="shared" ca="1" si="10"/>
        <v>460</v>
      </c>
      <c r="H36" s="301">
        <f t="shared" ca="1" si="11"/>
        <v>13</v>
      </c>
      <c r="I36" s="293"/>
      <c r="J36" s="301">
        <f t="shared" ca="1" si="12"/>
        <v>103</v>
      </c>
      <c r="K36" s="301" t="str">
        <f t="shared" ca="1" si="13"/>
        <v>x</v>
      </c>
      <c r="L36" s="304"/>
      <c r="M36" s="301">
        <f t="shared" ca="1" si="14"/>
        <v>3540</v>
      </c>
      <c r="N36" s="301">
        <f t="shared" ca="1" si="15"/>
        <v>56</v>
      </c>
    </row>
    <row r="37" spans="1:14" ht="15" customHeight="1" x14ac:dyDescent="0.3">
      <c r="A37" s="49" t="s">
        <v>51</v>
      </c>
      <c r="B37" s="67" t="s">
        <v>44</v>
      </c>
      <c r="C37" s="50" t="s">
        <v>52</v>
      </c>
      <c r="D37" s="301">
        <f t="shared" ca="1" si="8"/>
        <v>1765</v>
      </c>
      <c r="E37" s="301">
        <f t="shared" ca="1" si="9"/>
        <v>65</v>
      </c>
      <c r="F37" s="293"/>
      <c r="G37" s="301">
        <f t="shared" ca="1" si="10"/>
        <v>377</v>
      </c>
      <c r="H37" s="301">
        <f t="shared" ca="1" si="11"/>
        <v>17</v>
      </c>
      <c r="I37" s="293"/>
      <c r="J37" s="301">
        <f t="shared" ca="1" si="12"/>
        <v>98</v>
      </c>
      <c r="K37" s="301">
        <f t="shared" ca="1" si="13"/>
        <v>5</v>
      </c>
      <c r="L37" s="304"/>
      <c r="M37" s="301">
        <f t="shared" ca="1" si="14"/>
        <v>2240</v>
      </c>
      <c r="N37" s="301">
        <f t="shared" ca="1" si="15"/>
        <v>55</v>
      </c>
    </row>
    <row r="38" spans="1:14" ht="15" customHeight="1" x14ac:dyDescent="0.3">
      <c r="A38" s="49" t="s">
        <v>53</v>
      </c>
      <c r="B38" s="67" t="s">
        <v>44</v>
      </c>
      <c r="C38" s="50" t="s">
        <v>54</v>
      </c>
      <c r="D38" s="301">
        <f t="shared" ca="1" si="8"/>
        <v>3348</v>
      </c>
      <c r="E38" s="301">
        <f t="shared" ca="1" si="9"/>
        <v>59</v>
      </c>
      <c r="F38" s="293"/>
      <c r="G38" s="301">
        <f t="shared" ca="1" si="10"/>
        <v>377</v>
      </c>
      <c r="H38" s="301">
        <f t="shared" ca="1" si="11"/>
        <v>8</v>
      </c>
      <c r="I38" s="293"/>
      <c r="J38" s="301">
        <f t="shared" ca="1" si="12"/>
        <v>125</v>
      </c>
      <c r="K38" s="301">
        <f t="shared" ca="1" si="13"/>
        <v>9</v>
      </c>
      <c r="L38" s="304"/>
      <c r="M38" s="301">
        <f t="shared" ca="1" si="14"/>
        <v>3860</v>
      </c>
      <c r="N38" s="301">
        <f t="shared" ca="1" si="15"/>
        <v>52</v>
      </c>
    </row>
    <row r="39" spans="1:14" ht="15" customHeight="1" x14ac:dyDescent="0.3">
      <c r="A39" s="49" t="s">
        <v>55</v>
      </c>
      <c r="B39" s="67" t="s">
        <v>44</v>
      </c>
      <c r="C39" s="50" t="s">
        <v>56</v>
      </c>
      <c r="D39" s="301">
        <f t="shared" ca="1" si="8"/>
        <v>2993</v>
      </c>
      <c r="E39" s="301">
        <f t="shared" ca="1" si="9"/>
        <v>62</v>
      </c>
      <c r="F39" s="293"/>
      <c r="G39" s="301">
        <f t="shared" ca="1" si="10"/>
        <v>497</v>
      </c>
      <c r="H39" s="301">
        <f t="shared" ca="1" si="11"/>
        <v>13</v>
      </c>
      <c r="I39" s="293"/>
      <c r="J39" s="301">
        <f t="shared" ca="1" si="12"/>
        <v>143</v>
      </c>
      <c r="K39" s="301">
        <f t="shared" ca="1" si="13"/>
        <v>6</v>
      </c>
      <c r="L39" s="304"/>
      <c r="M39" s="301">
        <f t="shared" ca="1" si="14"/>
        <v>3633</v>
      </c>
      <c r="N39" s="301">
        <f t="shared" ca="1" si="15"/>
        <v>53</v>
      </c>
    </row>
    <row r="40" spans="1:14" ht="15" customHeight="1" x14ac:dyDescent="0.3">
      <c r="A40" s="49" t="s">
        <v>57</v>
      </c>
      <c r="B40" s="67" t="s">
        <v>44</v>
      </c>
      <c r="C40" s="50" t="s">
        <v>58</v>
      </c>
      <c r="D40" s="301">
        <f t="shared" ca="1" si="8"/>
        <v>4047</v>
      </c>
      <c r="E40" s="301">
        <f t="shared" ca="1" si="9"/>
        <v>60</v>
      </c>
      <c r="F40" s="293"/>
      <c r="G40" s="301">
        <f t="shared" ca="1" si="10"/>
        <v>736</v>
      </c>
      <c r="H40" s="301">
        <f t="shared" ca="1" si="11"/>
        <v>12</v>
      </c>
      <c r="I40" s="293"/>
      <c r="J40" s="301">
        <f t="shared" ca="1" si="12"/>
        <v>168</v>
      </c>
      <c r="K40" s="301">
        <f t="shared" ca="1" si="13"/>
        <v>5</v>
      </c>
      <c r="L40" s="304"/>
      <c r="M40" s="301">
        <f t="shared" ca="1" si="14"/>
        <v>4958</v>
      </c>
      <c r="N40" s="301">
        <f t="shared" ca="1" si="15"/>
        <v>51</v>
      </c>
    </row>
    <row r="41" spans="1:14" ht="15" customHeight="1" x14ac:dyDescent="0.3">
      <c r="A41" s="49" t="s">
        <v>59</v>
      </c>
      <c r="B41" s="67" t="s">
        <v>44</v>
      </c>
      <c r="C41" s="50" t="s">
        <v>60</v>
      </c>
      <c r="D41" s="301">
        <f t="shared" ca="1" si="8"/>
        <v>1167</v>
      </c>
      <c r="E41" s="301">
        <f t="shared" ca="1" si="9"/>
        <v>57</v>
      </c>
      <c r="F41" s="293"/>
      <c r="G41" s="301">
        <f t="shared" ca="1" si="10"/>
        <v>287</v>
      </c>
      <c r="H41" s="301" t="str">
        <f t="shared" ca="1" si="11"/>
        <v>x</v>
      </c>
      <c r="I41" s="293"/>
      <c r="J41" s="301">
        <f t="shared" ca="1" si="12"/>
        <v>23</v>
      </c>
      <c r="K41" s="301" t="str">
        <f t="shared" ca="1" si="13"/>
        <v>x</v>
      </c>
      <c r="L41" s="304"/>
      <c r="M41" s="301">
        <f t="shared" ca="1" si="14"/>
        <v>1477</v>
      </c>
      <c r="N41" s="301">
        <f t="shared" ca="1" si="15"/>
        <v>47</v>
      </c>
    </row>
    <row r="42" spans="1:14" ht="15" customHeight="1" x14ac:dyDescent="0.3">
      <c r="A42" s="49" t="s">
        <v>61</v>
      </c>
      <c r="B42" s="67" t="s">
        <v>44</v>
      </c>
      <c r="C42" s="50" t="s">
        <v>62</v>
      </c>
      <c r="D42" s="301">
        <f t="shared" ca="1" si="8"/>
        <v>1288</v>
      </c>
      <c r="E42" s="301">
        <f t="shared" ca="1" si="9"/>
        <v>62</v>
      </c>
      <c r="F42" s="293"/>
      <c r="G42" s="301">
        <f t="shared" ca="1" si="10"/>
        <v>432</v>
      </c>
      <c r="H42" s="301">
        <f t="shared" ca="1" si="11"/>
        <v>13</v>
      </c>
      <c r="I42" s="293"/>
      <c r="J42" s="301">
        <f t="shared" ca="1" si="12"/>
        <v>60</v>
      </c>
      <c r="K42" s="301">
        <f t="shared" ca="1" si="13"/>
        <v>5</v>
      </c>
      <c r="L42" s="304"/>
      <c r="M42" s="301">
        <f t="shared" ca="1" si="14"/>
        <v>1781</v>
      </c>
      <c r="N42" s="301">
        <f t="shared" ca="1" si="15"/>
        <v>48</v>
      </c>
    </row>
    <row r="43" spans="1:14" ht="15" customHeight="1" x14ac:dyDescent="0.3">
      <c r="A43" s="49" t="s">
        <v>63</v>
      </c>
      <c r="B43" s="67" t="s">
        <v>44</v>
      </c>
      <c r="C43" s="50" t="s">
        <v>64</v>
      </c>
      <c r="D43" s="301">
        <f t="shared" ca="1" si="8"/>
        <v>11246</v>
      </c>
      <c r="E43" s="301">
        <f t="shared" ca="1" si="9"/>
        <v>62</v>
      </c>
      <c r="F43" s="293"/>
      <c r="G43" s="301">
        <f t="shared" ca="1" si="10"/>
        <v>1607</v>
      </c>
      <c r="H43" s="301">
        <f t="shared" ca="1" si="11"/>
        <v>12</v>
      </c>
      <c r="I43" s="293"/>
      <c r="J43" s="301">
        <f t="shared" ca="1" si="12"/>
        <v>364</v>
      </c>
      <c r="K43" s="301">
        <f t="shared" ca="1" si="13"/>
        <v>9</v>
      </c>
      <c r="L43" s="304"/>
      <c r="M43" s="301">
        <f t="shared" ca="1" si="14"/>
        <v>13229</v>
      </c>
      <c r="N43" s="301">
        <f t="shared" ca="1" si="15"/>
        <v>54</v>
      </c>
    </row>
    <row r="44" spans="1:14" ht="15" customHeight="1" x14ac:dyDescent="0.3">
      <c r="A44" s="49" t="s">
        <v>65</v>
      </c>
      <c r="B44" s="67" t="s">
        <v>44</v>
      </c>
      <c r="C44" s="50" t="s">
        <v>66</v>
      </c>
      <c r="D44" s="301">
        <f t="shared" ca="1" si="8"/>
        <v>3666</v>
      </c>
      <c r="E44" s="301">
        <f t="shared" ca="1" si="9"/>
        <v>55</v>
      </c>
      <c r="F44" s="293"/>
      <c r="G44" s="301">
        <f t="shared" ca="1" si="10"/>
        <v>869</v>
      </c>
      <c r="H44" s="301">
        <f t="shared" ca="1" si="11"/>
        <v>14</v>
      </c>
      <c r="I44" s="293"/>
      <c r="J44" s="301">
        <f t="shared" ca="1" si="12"/>
        <v>120</v>
      </c>
      <c r="K44" s="301">
        <f t="shared" ca="1" si="13"/>
        <v>3</v>
      </c>
      <c r="L44" s="304"/>
      <c r="M44" s="301">
        <f t="shared" ca="1" si="14"/>
        <v>4660</v>
      </c>
      <c r="N44" s="301">
        <f t="shared" ca="1" si="15"/>
        <v>46</v>
      </c>
    </row>
    <row r="45" spans="1:14" ht="15" customHeight="1" x14ac:dyDescent="0.3">
      <c r="A45" s="49" t="s">
        <v>67</v>
      </c>
      <c r="B45" s="67" t="s">
        <v>44</v>
      </c>
      <c r="C45" s="50" t="s">
        <v>68</v>
      </c>
      <c r="D45" s="301">
        <f t="shared" ca="1" si="8"/>
        <v>4635</v>
      </c>
      <c r="E45" s="301">
        <f t="shared" ca="1" si="9"/>
        <v>61</v>
      </c>
      <c r="F45" s="293"/>
      <c r="G45" s="301">
        <f t="shared" ca="1" si="10"/>
        <v>991</v>
      </c>
      <c r="H45" s="301">
        <f t="shared" ca="1" si="11"/>
        <v>18</v>
      </c>
      <c r="I45" s="293"/>
      <c r="J45" s="301">
        <f t="shared" ca="1" si="12"/>
        <v>189</v>
      </c>
      <c r="K45" s="301">
        <f t="shared" ca="1" si="13"/>
        <v>5</v>
      </c>
      <c r="L45" s="304"/>
      <c r="M45" s="301">
        <f t="shared" ca="1" si="14"/>
        <v>5835</v>
      </c>
      <c r="N45" s="301">
        <f t="shared" ca="1" si="15"/>
        <v>52</v>
      </c>
    </row>
    <row r="46" spans="1:14" ht="15" customHeight="1" x14ac:dyDescent="0.3">
      <c r="A46" s="49" t="s">
        <v>69</v>
      </c>
      <c r="B46" s="67" t="s">
        <v>44</v>
      </c>
      <c r="C46" s="50" t="s">
        <v>70</v>
      </c>
      <c r="D46" s="301">
        <f t="shared" ca="1" si="8"/>
        <v>2636</v>
      </c>
      <c r="E46" s="301">
        <f t="shared" ca="1" si="9"/>
        <v>55</v>
      </c>
      <c r="F46" s="293"/>
      <c r="G46" s="301">
        <f t="shared" ca="1" si="10"/>
        <v>529</v>
      </c>
      <c r="H46" s="301">
        <f t="shared" ca="1" si="11"/>
        <v>12</v>
      </c>
      <c r="I46" s="293"/>
      <c r="J46" s="301">
        <f t="shared" ca="1" si="12"/>
        <v>78</v>
      </c>
      <c r="K46" s="301">
        <f t="shared" ca="1" si="13"/>
        <v>5</v>
      </c>
      <c r="L46" s="304"/>
      <c r="M46" s="301">
        <f t="shared" ca="1" si="14"/>
        <v>3249</v>
      </c>
      <c r="N46" s="301">
        <f t="shared" ca="1" si="15"/>
        <v>47</v>
      </c>
    </row>
    <row r="47" spans="1:14" ht="15" customHeight="1" x14ac:dyDescent="0.3">
      <c r="A47" s="49" t="s">
        <v>71</v>
      </c>
      <c r="B47" s="67" t="s">
        <v>44</v>
      </c>
      <c r="C47" s="50" t="s">
        <v>72</v>
      </c>
      <c r="D47" s="301">
        <f t="shared" ca="1" si="8"/>
        <v>2247</v>
      </c>
      <c r="E47" s="301">
        <f t="shared" ca="1" si="9"/>
        <v>59</v>
      </c>
      <c r="F47" s="293"/>
      <c r="G47" s="301">
        <f t="shared" ca="1" si="10"/>
        <v>335</v>
      </c>
      <c r="H47" s="301">
        <f t="shared" ca="1" si="11"/>
        <v>13</v>
      </c>
      <c r="I47" s="293"/>
      <c r="J47" s="301">
        <f t="shared" ca="1" si="12"/>
        <v>90</v>
      </c>
      <c r="K47" s="301">
        <f t="shared" ca="1" si="13"/>
        <v>8</v>
      </c>
      <c r="L47" s="304"/>
      <c r="M47" s="301">
        <f t="shared" ca="1" si="14"/>
        <v>2680</v>
      </c>
      <c r="N47" s="301">
        <f t="shared" ca="1" si="15"/>
        <v>51</v>
      </c>
    </row>
    <row r="48" spans="1:14" ht="15" customHeight="1" x14ac:dyDescent="0.3">
      <c r="A48" s="49" t="s">
        <v>73</v>
      </c>
      <c r="B48" s="67" t="s">
        <v>44</v>
      </c>
      <c r="C48" s="50" t="s">
        <v>74</v>
      </c>
      <c r="D48" s="301">
        <f t="shared" ca="1" si="8"/>
        <v>2054</v>
      </c>
      <c r="E48" s="301">
        <f t="shared" ca="1" si="9"/>
        <v>67</v>
      </c>
      <c r="F48" s="293"/>
      <c r="G48" s="301">
        <f t="shared" ca="1" si="10"/>
        <v>489</v>
      </c>
      <c r="H48" s="301">
        <f t="shared" ca="1" si="11"/>
        <v>25</v>
      </c>
      <c r="I48" s="293"/>
      <c r="J48" s="301">
        <f t="shared" ca="1" si="12"/>
        <v>90</v>
      </c>
      <c r="K48" s="301">
        <f t="shared" ca="1" si="13"/>
        <v>9</v>
      </c>
      <c r="L48" s="304"/>
      <c r="M48" s="301">
        <f t="shared" ca="1" si="14"/>
        <v>2637</v>
      </c>
      <c r="N48" s="301">
        <f t="shared" ca="1" si="15"/>
        <v>57</v>
      </c>
    </row>
    <row r="49" spans="1:14" s="115" customFormat="1" ht="15" customHeight="1" x14ac:dyDescent="0.3">
      <c r="A49" s="49" t="s">
        <v>75</v>
      </c>
      <c r="B49" s="67" t="s">
        <v>44</v>
      </c>
      <c r="C49" s="50" t="s">
        <v>76</v>
      </c>
      <c r="D49" s="301">
        <f t="shared" ca="1" si="8"/>
        <v>2424</v>
      </c>
      <c r="E49" s="301">
        <f t="shared" ca="1" si="9"/>
        <v>62</v>
      </c>
      <c r="F49" s="293"/>
      <c r="G49" s="301">
        <f t="shared" ca="1" si="10"/>
        <v>283</v>
      </c>
      <c r="H49" s="301">
        <f t="shared" ca="1" si="11"/>
        <v>10</v>
      </c>
      <c r="I49" s="293"/>
      <c r="J49" s="301">
        <f t="shared" ca="1" si="12"/>
        <v>62</v>
      </c>
      <c r="K49" s="301">
        <f t="shared" ca="1" si="13"/>
        <v>8</v>
      </c>
      <c r="L49" s="304"/>
      <c r="M49" s="301">
        <f t="shared" ca="1" si="14"/>
        <v>2769</v>
      </c>
      <c r="N49" s="301">
        <f t="shared" ca="1" si="15"/>
        <v>56</v>
      </c>
    </row>
    <row r="50" spans="1:14" ht="15" customHeight="1" x14ac:dyDescent="0.2">
      <c r="A50" s="49" t="s">
        <v>77</v>
      </c>
      <c r="B50" s="67" t="s">
        <v>44</v>
      </c>
      <c r="C50" s="50" t="s">
        <v>376</v>
      </c>
      <c r="D50" s="301">
        <f t="shared" ca="1" si="8"/>
        <v>1484</v>
      </c>
      <c r="E50" s="301">
        <f t="shared" ca="1" si="9"/>
        <v>64</v>
      </c>
      <c r="F50" s="293"/>
      <c r="G50" s="301">
        <f t="shared" ca="1" si="10"/>
        <v>443</v>
      </c>
      <c r="H50" s="301">
        <f t="shared" ca="1" si="11"/>
        <v>19</v>
      </c>
      <c r="I50" s="293"/>
      <c r="J50" s="301">
        <f t="shared" ca="1" si="12"/>
        <v>32</v>
      </c>
      <c r="K50" s="301" t="str">
        <f t="shared" ca="1" si="13"/>
        <v>x</v>
      </c>
      <c r="L50" s="304"/>
      <c r="M50" s="301">
        <f t="shared" ca="1" si="14"/>
        <v>1960</v>
      </c>
      <c r="N50" s="301">
        <f t="shared" ca="1" si="15"/>
        <v>53</v>
      </c>
    </row>
    <row r="51" spans="1:14" ht="15" customHeight="1" x14ac:dyDescent="0.2">
      <c r="A51" s="49" t="s">
        <v>78</v>
      </c>
      <c r="B51" s="67" t="s">
        <v>44</v>
      </c>
      <c r="C51" s="50" t="s">
        <v>79</v>
      </c>
      <c r="D51" s="301">
        <f t="shared" ca="1" si="8"/>
        <v>2673</v>
      </c>
      <c r="E51" s="301">
        <f t="shared" ca="1" si="9"/>
        <v>66</v>
      </c>
      <c r="F51" s="293"/>
      <c r="G51" s="301">
        <f t="shared" ca="1" si="10"/>
        <v>363</v>
      </c>
      <c r="H51" s="301">
        <f t="shared" ca="1" si="11"/>
        <v>18</v>
      </c>
      <c r="I51" s="293"/>
      <c r="J51" s="301">
        <f t="shared" ca="1" si="12"/>
        <v>125</v>
      </c>
      <c r="K51" s="301">
        <f t="shared" ca="1" si="13"/>
        <v>8</v>
      </c>
      <c r="L51" s="304"/>
      <c r="M51" s="301">
        <f t="shared" ca="1" si="14"/>
        <v>3165</v>
      </c>
      <c r="N51" s="301">
        <f t="shared" ca="1" si="15"/>
        <v>58</v>
      </c>
    </row>
    <row r="52" spans="1:14" ht="15" customHeight="1" x14ac:dyDescent="0.2">
      <c r="A52" s="49" t="s">
        <v>80</v>
      </c>
      <c r="B52" s="67" t="s">
        <v>44</v>
      </c>
      <c r="C52" s="50" t="s">
        <v>81</v>
      </c>
      <c r="D52" s="301">
        <f t="shared" ca="1" si="8"/>
        <v>2158</v>
      </c>
      <c r="E52" s="301">
        <f t="shared" ca="1" si="9"/>
        <v>63</v>
      </c>
      <c r="F52" s="293"/>
      <c r="G52" s="301">
        <f t="shared" ca="1" si="10"/>
        <v>400</v>
      </c>
      <c r="H52" s="301">
        <f t="shared" ca="1" si="11"/>
        <v>13</v>
      </c>
      <c r="I52" s="293"/>
      <c r="J52" s="301">
        <f t="shared" ca="1" si="12"/>
        <v>40</v>
      </c>
      <c r="K52" s="301" t="str">
        <f t="shared" ca="1" si="13"/>
        <v>x</v>
      </c>
      <c r="L52" s="304"/>
      <c r="M52" s="301">
        <f t="shared" ca="1" si="14"/>
        <v>2601</v>
      </c>
      <c r="N52" s="301">
        <f t="shared" ca="1" si="15"/>
        <v>55</v>
      </c>
    </row>
    <row r="53" spans="1:14" ht="15" customHeight="1" x14ac:dyDescent="0.2">
      <c r="A53" s="49" t="s">
        <v>82</v>
      </c>
      <c r="B53" s="67" t="s">
        <v>44</v>
      </c>
      <c r="C53" s="50" t="s">
        <v>83</v>
      </c>
      <c r="D53" s="301">
        <f t="shared" ca="1" si="8"/>
        <v>2218</v>
      </c>
      <c r="E53" s="301">
        <f t="shared" ca="1" si="9"/>
        <v>77</v>
      </c>
      <c r="F53" s="293"/>
      <c r="G53" s="301">
        <f t="shared" ca="1" si="10"/>
        <v>370</v>
      </c>
      <c r="H53" s="301">
        <f t="shared" ca="1" si="11"/>
        <v>18</v>
      </c>
      <c r="I53" s="293"/>
      <c r="J53" s="301">
        <f t="shared" ca="1" si="12"/>
        <v>111</v>
      </c>
      <c r="K53" s="301">
        <f t="shared" ca="1" si="13"/>
        <v>11</v>
      </c>
      <c r="L53" s="304"/>
      <c r="M53" s="301">
        <f t="shared" ca="1" si="14"/>
        <v>2701</v>
      </c>
      <c r="N53" s="301">
        <f t="shared" ca="1" si="15"/>
        <v>66</v>
      </c>
    </row>
    <row r="54" spans="1:14" ht="15" customHeight="1" x14ac:dyDescent="0.2">
      <c r="A54" s="49" t="s">
        <v>84</v>
      </c>
      <c r="B54" s="67" t="s">
        <v>44</v>
      </c>
      <c r="C54" s="50" t="s">
        <v>85</v>
      </c>
      <c r="D54" s="301">
        <f t="shared" ca="1" si="8"/>
        <v>1969</v>
      </c>
      <c r="E54" s="301">
        <f t="shared" ca="1" si="9"/>
        <v>71</v>
      </c>
      <c r="F54" s="293"/>
      <c r="G54" s="301">
        <f t="shared" ca="1" si="10"/>
        <v>332</v>
      </c>
      <c r="H54" s="301">
        <f t="shared" ca="1" si="11"/>
        <v>16</v>
      </c>
      <c r="I54" s="293"/>
      <c r="J54" s="301">
        <f t="shared" ca="1" si="12"/>
        <v>81</v>
      </c>
      <c r="K54" s="301">
        <f t="shared" ca="1" si="13"/>
        <v>9</v>
      </c>
      <c r="L54" s="304"/>
      <c r="M54" s="301">
        <f t="shared" ca="1" si="14"/>
        <v>2384</v>
      </c>
      <c r="N54" s="301">
        <f t="shared" ca="1" si="15"/>
        <v>61</v>
      </c>
    </row>
    <row r="55" spans="1:14" ht="15" customHeight="1" x14ac:dyDescent="0.2">
      <c r="A55" s="49" t="s">
        <v>86</v>
      </c>
      <c r="B55" s="67" t="s">
        <v>44</v>
      </c>
      <c r="C55" s="50" t="s">
        <v>87</v>
      </c>
      <c r="D55" s="301">
        <f t="shared" ca="1" si="8"/>
        <v>2882</v>
      </c>
      <c r="E55" s="301">
        <f t="shared" ca="1" si="9"/>
        <v>67</v>
      </c>
      <c r="F55" s="293"/>
      <c r="G55" s="301">
        <f t="shared" ca="1" si="10"/>
        <v>612</v>
      </c>
      <c r="H55" s="301">
        <f t="shared" ca="1" si="11"/>
        <v>17</v>
      </c>
      <c r="I55" s="293"/>
      <c r="J55" s="301">
        <f t="shared" ca="1" si="12"/>
        <v>80</v>
      </c>
      <c r="K55" s="301" t="str">
        <f t="shared" ca="1" si="13"/>
        <v>x</v>
      </c>
      <c r="L55" s="304"/>
      <c r="M55" s="301">
        <f t="shared" ca="1" si="14"/>
        <v>3575</v>
      </c>
      <c r="N55" s="301">
        <f t="shared" ca="1" si="15"/>
        <v>57</v>
      </c>
    </row>
    <row r="56" spans="1:14" ht="15" customHeight="1" x14ac:dyDescent="0.2">
      <c r="A56" s="49" t="s">
        <v>88</v>
      </c>
      <c r="B56" s="67" t="s">
        <v>44</v>
      </c>
      <c r="C56" s="50" t="s">
        <v>89</v>
      </c>
      <c r="D56" s="301">
        <f t="shared" ca="1" si="8"/>
        <v>2937</v>
      </c>
      <c r="E56" s="301">
        <f t="shared" ca="1" si="9"/>
        <v>58</v>
      </c>
      <c r="F56" s="293"/>
      <c r="G56" s="301">
        <f t="shared" ca="1" si="10"/>
        <v>535</v>
      </c>
      <c r="H56" s="301">
        <f t="shared" ca="1" si="11"/>
        <v>14</v>
      </c>
      <c r="I56" s="293"/>
      <c r="J56" s="301">
        <f t="shared" ca="1" si="12"/>
        <v>122</v>
      </c>
      <c r="K56" s="301">
        <f t="shared" ca="1" si="13"/>
        <v>3</v>
      </c>
      <c r="L56" s="304"/>
      <c r="M56" s="301">
        <f t="shared" ca="1" si="14"/>
        <v>3599</v>
      </c>
      <c r="N56" s="301">
        <f t="shared" ca="1" si="15"/>
        <v>49</v>
      </c>
    </row>
    <row r="57" spans="1:14" ht="15" customHeight="1" x14ac:dyDescent="0.2">
      <c r="A57" s="49" t="s">
        <v>91</v>
      </c>
      <c r="B57" s="67" t="s">
        <v>375</v>
      </c>
      <c r="C57" s="50" t="s">
        <v>92</v>
      </c>
      <c r="D57" s="301">
        <f t="shared" ca="1" si="8"/>
        <v>2074</v>
      </c>
      <c r="E57" s="301">
        <f t="shared" ca="1" si="9"/>
        <v>61</v>
      </c>
      <c r="F57" s="293"/>
      <c r="G57" s="301">
        <f t="shared" ca="1" si="10"/>
        <v>393</v>
      </c>
      <c r="H57" s="301">
        <f t="shared" ca="1" si="11"/>
        <v>21</v>
      </c>
      <c r="I57" s="293"/>
      <c r="J57" s="301">
        <f t="shared" ca="1" si="12"/>
        <v>110</v>
      </c>
      <c r="K57" s="301">
        <f t="shared" ca="1" si="13"/>
        <v>8</v>
      </c>
      <c r="L57" s="304"/>
      <c r="M57" s="301">
        <f t="shared" ca="1" si="14"/>
        <v>2581</v>
      </c>
      <c r="N57" s="301">
        <f t="shared" ca="1" si="15"/>
        <v>53</v>
      </c>
    </row>
    <row r="58" spans="1:14" ht="15" customHeight="1" x14ac:dyDescent="0.2">
      <c r="A58" s="49" t="s">
        <v>93</v>
      </c>
      <c r="B58" s="67" t="s">
        <v>375</v>
      </c>
      <c r="C58" s="50" t="s">
        <v>94</v>
      </c>
      <c r="D58" s="301">
        <f t="shared" ca="1" si="8"/>
        <v>5751</v>
      </c>
      <c r="E58" s="301">
        <f t="shared" ca="1" si="9"/>
        <v>55</v>
      </c>
      <c r="F58" s="293"/>
      <c r="G58" s="301">
        <f t="shared" ca="1" si="10"/>
        <v>1353</v>
      </c>
      <c r="H58" s="301">
        <f t="shared" ca="1" si="11"/>
        <v>14</v>
      </c>
      <c r="I58" s="293"/>
      <c r="J58" s="301">
        <f t="shared" ca="1" si="12"/>
        <v>167</v>
      </c>
      <c r="K58" s="301">
        <f t="shared" ca="1" si="13"/>
        <v>5</v>
      </c>
      <c r="L58" s="304"/>
      <c r="M58" s="301">
        <f t="shared" ca="1" si="14"/>
        <v>7280</v>
      </c>
      <c r="N58" s="301">
        <f t="shared" ca="1" si="15"/>
        <v>47</v>
      </c>
    </row>
    <row r="59" spans="1:14" ht="15" customHeight="1" x14ac:dyDescent="0.2">
      <c r="A59" s="49" t="s">
        <v>95</v>
      </c>
      <c r="B59" s="67" t="s">
        <v>375</v>
      </c>
      <c r="C59" s="50" t="s">
        <v>96</v>
      </c>
      <c r="D59" s="301">
        <f t="shared" ca="1" si="8"/>
        <v>2119</v>
      </c>
      <c r="E59" s="301">
        <f t="shared" ca="1" si="9"/>
        <v>56</v>
      </c>
      <c r="F59" s="293"/>
      <c r="G59" s="301">
        <f t="shared" ca="1" si="10"/>
        <v>444</v>
      </c>
      <c r="H59" s="301">
        <f t="shared" ca="1" si="11"/>
        <v>11</v>
      </c>
      <c r="I59" s="293"/>
      <c r="J59" s="301">
        <f t="shared" ca="1" si="12"/>
        <v>77</v>
      </c>
      <c r="K59" s="301">
        <f t="shared" ca="1" si="13"/>
        <v>6</v>
      </c>
      <c r="L59" s="304"/>
      <c r="M59" s="301">
        <f t="shared" ca="1" si="14"/>
        <v>2642</v>
      </c>
      <c r="N59" s="301">
        <f t="shared" ca="1" si="15"/>
        <v>47</v>
      </c>
    </row>
    <row r="60" spans="1:14" ht="15" customHeight="1" x14ac:dyDescent="0.2">
      <c r="A60" s="49" t="s">
        <v>97</v>
      </c>
      <c r="B60" s="67" t="s">
        <v>375</v>
      </c>
      <c r="C60" s="50" t="s">
        <v>98</v>
      </c>
      <c r="D60" s="301">
        <f t="shared" ca="1" si="8"/>
        <v>2781</v>
      </c>
      <c r="E60" s="301">
        <f t="shared" ca="1" si="9"/>
        <v>54</v>
      </c>
      <c r="F60" s="293"/>
      <c r="G60" s="301">
        <f t="shared" ca="1" si="10"/>
        <v>512</v>
      </c>
      <c r="H60" s="301">
        <f t="shared" ca="1" si="11"/>
        <v>10</v>
      </c>
      <c r="I60" s="293"/>
      <c r="J60" s="301">
        <f t="shared" ca="1" si="12"/>
        <v>116</v>
      </c>
      <c r="K60" s="301">
        <f t="shared" ca="1" si="13"/>
        <v>9</v>
      </c>
      <c r="L60" s="304"/>
      <c r="M60" s="301">
        <f t="shared" ca="1" si="14"/>
        <v>3409</v>
      </c>
      <c r="N60" s="301">
        <f t="shared" ca="1" si="15"/>
        <v>46</v>
      </c>
    </row>
    <row r="61" spans="1:14" ht="15" customHeight="1" x14ac:dyDescent="0.2">
      <c r="A61" s="49" t="s">
        <v>99</v>
      </c>
      <c r="B61" s="67" t="s">
        <v>375</v>
      </c>
      <c r="C61" s="50" t="s">
        <v>100</v>
      </c>
      <c r="D61" s="301">
        <f t="shared" ca="1" si="8"/>
        <v>2894</v>
      </c>
      <c r="E61" s="301">
        <f t="shared" ca="1" si="9"/>
        <v>61</v>
      </c>
      <c r="F61" s="293"/>
      <c r="G61" s="301">
        <f t="shared" ca="1" si="10"/>
        <v>488</v>
      </c>
      <c r="H61" s="301">
        <f t="shared" ca="1" si="11"/>
        <v>12</v>
      </c>
      <c r="I61" s="293"/>
      <c r="J61" s="301">
        <f t="shared" ca="1" si="12"/>
        <v>88</v>
      </c>
      <c r="K61" s="301">
        <f t="shared" ca="1" si="13"/>
        <v>6</v>
      </c>
      <c r="L61" s="304"/>
      <c r="M61" s="301">
        <f t="shared" ca="1" si="14"/>
        <v>3473</v>
      </c>
      <c r="N61" s="301">
        <f t="shared" ca="1" si="15"/>
        <v>53</v>
      </c>
    </row>
    <row r="62" spans="1:14" ht="15" customHeight="1" x14ac:dyDescent="0.2">
      <c r="A62" s="49" t="s">
        <v>101</v>
      </c>
      <c r="B62" s="67" t="s">
        <v>375</v>
      </c>
      <c r="C62" s="51" t="s">
        <v>102</v>
      </c>
      <c r="D62" s="301">
        <f t="shared" ca="1" si="8"/>
        <v>2271</v>
      </c>
      <c r="E62" s="301">
        <f t="shared" ca="1" si="9"/>
        <v>63</v>
      </c>
      <c r="F62" s="293"/>
      <c r="G62" s="301">
        <f t="shared" ca="1" si="10"/>
        <v>476</v>
      </c>
      <c r="H62" s="301">
        <f t="shared" ca="1" si="11"/>
        <v>16</v>
      </c>
      <c r="I62" s="293"/>
      <c r="J62" s="301">
        <f t="shared" ca="1" si="12"/>
        <v>83</v>
      </c>
      <c r="K62" s="301">
        <f t="shared" ca="1" si="13"/>
        <v>7</v>
      </c>
      <c r="L62" s="304"/>
      <c r="M62" s="301">
        <f t="shared" ca="1" si="14"/>
        <v>2833</v>
      </c>
      <c r="N62" s="301">
        <f t="shared" ca="1" si="15"/>
        <v>53</v>
      </c>
    </row>
    <row r="63" spans="1:14" ht="15" customHeight="1" x14ac:dyDescent="0.2">
      <c r="A63" s="49" t="s">
        <v>103</v>
      </c>
      <c r="B63" s="67" t="s">
        <v>375</v>
      </c>
      <c r="C63" s="50" t="s">
        <v>104</v>
      </c>
      <c r="D63" s="301">
        <f t="shared" ca="1" si="8"/>
        <v>4377</v>
      </c>
      <c r="E63" s="301">
        <f t="shared" ca="1" si="9"/>
        <v>55</v>
      </c>
      <c r="F63" s="293"/>
      <c r="G63" s="301">
        <f t="shared" ca="1" si="10"/>
        <v>554</v>
      </c>
      <c r="H63" s="301">
        <f t="shared" ca="1" si="11"/>
        <v>11</v>
      </c>
      <c r="I63" s="293"/>
      <c r="J63" s="301">
        <f t="shared" ca="1" si="12"/>
        <v>158</v>
      </c>
      <c r="K63" s="301">
        <f t="shared" ca="1" si="13"/>
        <v>3</v>
      </c>
      <c r="L63" s="304"/>
      <c r="M63" s="301">
        <f t="shared" ca="1" si="14"/>
        <v>5100</v>
      </c>
      <c r="N63" s="301">
        <f t="shared" ca="1" si="15"/>
        <v>49</v>
      </c>
    </row>
    <row r="64" spans="1:14" ht="15" customHeight="1" x14ac:dyDescent="0.2">
      <c r="A64" s="49" t="s">
        <v>105</v>
      </c>
      <c r="B64" s="67" t="s">
        <v>375</v>
      </c>
      <c r="C64" s="50" t="s">
        <v>106</v>
      </c>
      <c r="D64" s="301">
        <f t="shared" ca="1" si="8"/>
        <v>6938</v>
      </c>
      <c r="E64" s="301">
        <f t="shared" ca="1" si="9"/>
        <v>55</v>
      </c>
      <c r="F64" s="293"/>
      <c r="G64" s="301">
        <f t="shared" ca="1" si="10"/>
        <v>1194</v>
      </c>
      <c r="H64" s="301">
        <f t="shared" ca="1" si="11"/>
        <v>11</v>
      </c>
      <c r="I64" s="293"/>
      <c r="J64" s="301">
        <f t="shared" ca="1" si="12"/>
        <v>164</v>
      </c>
      <c r="K64" s="301">
        <f t="shared" ca="1" si="13"/>
        <v>4</v>
      </c>
      <c r="L64" s="304"/>
      <c r="M64" s="301">
        <f t="shared" ca="1" si="14"/>
        <v>8304</v>
      </c>
      <c r="N64" s="301">
        <f t="shared" ca="1" si="15"/>
        <v>48</v>
      </c>
    </row>
    <row r="65" spans="1:14" ht="15" customHeight="1" x14ac:dyDescent="0.2">
      <c r="A65" s="49" t="s">
        <v>107</v>
      </c>
      <c r="B65" s="67" t="s">
        <v>375</v>
      </c>
      <c r="C65" s="50" t="s">
        <v>108</v>
      </c>
      <c r="D65" s="301">
        <f t="shared" ca="1" si="8"/>
        <v>1614</v>
      </c>
      <c r="E65" s="301">
        <f t="shared" ca="1" si="9"/>
        <v>57</v>
      </c>
      <c r="F65" s="293"/>
      <c r="G65" s="301">
        <f t="shared" ca="1" si="10"/>
        <v>221</v>
      </c>
      <c r="H65" s="301">
        <f t="shared" ca="1" si="11"/>
        <v>11</v>
      </c>
      <c r="I65" s="293"/>
      <c r="J65" s="301">
        <f t="shared" ca="1" si="12"/>
        <v>34</v>
      </c>
      <c r="K65" s="301">
        <f t="shared" ca="1" si="13"/>
        <v>12</v>
      </c>
      <c r="L65" s="304"/>
      <c r="M65" s="301">
        <f t="shared" ca="1" si="14"/>
        <v>1869</v>
      </c>
      <c r="N65" s="301">
        <f t="shared" ca="1" si="15"/>
        <v>51</v>
      </c>
    </row>
    <row r="66" spans="1:14" ht="15" customHeight="1" x14ac:dyDescent="0.2">
      <c r="A66" s="49" t="s">
        <v>109</v>
      </c>
      <c r="B66" s="67" t="s">
        <v>375</v>
      </c>
      <c r="C66" s="50" t="s">
        <v>110</v>
      </c>
      <c r="D66" s="301">
        <f t="shared" ca="1" si="8"/>
        <v>1577</v>
      </c>
      <c r="E66" s="301">
        <f t="shared" ca="1" si="9"/>
        <v>55</v>
      </c>
      <c r="F66" s="293"/>
      <c r="G66" s="301">
        <f t="shared" ca="1" si="10"/>
        <v>257</v>
      </c>
      <c r="H66" s="301">
        <f t="shared" ca="1" si="11"/>
        <v>14</v>
      </c>
      <c r="I66" s="293"/>
      <c r="J66" s="301">
        <f t="shared" ca="1" si="12"/>
        <v>56</v>
      </c>
      <c r="K66" s="301" t="str">
        <f t="shared" ca="1" si="13"/>
        <v>x</v>
      </c>
      <c r="L66" s="304"/>
      <c r="M66" s="301">
        <f t="shared" ca="1" si="14"/>
        <v>1894</v>
      </c>
      <c r="N66" s="301">
        <f t="shared" ca="1" si="15"/>
        <v>48</v>
      </c>
    </row>
    <row r="67" spans="1:14" s="115" customFormat="1" ht="15" customHeight="1" x14ac:dyDescent="0.2">
      <c r="A67" s="49" t="s">
        <v>111</v>
      </c>
      <c r="B67" s="67" t="s">
        <v>375</v>
      </c>
      <c r="C67" s="50" t="s">
        <v>112</v>
      </c>
      <c r="D67" s="301">
        <f t="shared" ca="1" si="8"/>
        <v>4910</v>
      </c>
      <c r="E67" s="301">
        <f t="shared" ca="1" si="9"/>
        <v>59</v>
      </c>
      <c r="F67" s="293"/>
      <c r="G67" s="301">
        <f t="shared" ca="1" si="10"/>
        <v>837</v>
      </c>
      <c r="H67" s="301">
        <f t="shared" ca="1" si="11"/>
        <v>11</v>
      </c>
      <c r="I67" s="293"/>
      <c r="J67" s="301">
        <f t="shared" ca="1" si="12"/>
        <v>121</v>
      </c>
      <c r="K67" s="301">
        <f t="shared" ca="1" si="13"/>
        <v>9</v>
      </c>
      <c r="L67" s="304"/>
      <c r="M67" s="301">
        <f t="shared" ca="1" si="14"/>
        <v>5878</v>
      </c>
      <c r="N67" s="301">
        <f t="shared" ca="1" si="15"/>
        <v>51</v>
      </c>
    </row>
    <row r="68" spans="1:14" ht="15" customHeight="1" x14ac:dyDescent="0.2">
      <c r="A68" s="49" t="s">
        <v>113</v>
      </c>
      <c r="B68" s="67" t="s">
        <v>375</v>
      </c>
      <c r="C68" s="50" t="s">
        <v>114</v>
      </c>
      <c r="D68" s="301">
        <f t="shared" ca="1" si="8"/>
        <v>2445</v>
      </c>
      <c r="E68" s="301">
        <f t="shared" ca="1" si="9"/>
        <v>63</v>
      </c>
      <c r="F68" s="293"/>
      <c r="G68" s="301">
        <f t="shared" ca="1" si="10"/>
        <v>528</v>
      </c>
      <c r="H68" s="301">
        <f t="shared" ca="1" si="11"/>
        <v>21</v>
      </c>
      <c r="I68" s="293"/>
      <c r="J68" s="301">
        <f t="shared" ca="1" si="12"/>
        <v>80</v>
      </c>
      <c r="K68" s="301" t="str">
        <f t="shared" ca="1" si="13"/>
        <v>x</v>
      </c>
      <c r="L68" s="304"/>
      <c r="M68" s="301">
        <f t="shared" ca="1" si="14"/>
        <v>3057</v>
      </c>
      <c r="N68" s="301">
        <f t="shared" ca="1" si="15"/>
        <v>54</v>
      </c>
    </row>
    <row r="69" spans="1:14" ht="15" customHeight="1" x14ac:dyDescent="0.2">
      <c r="A69" s="49" t="s">
        <v>115</v>
      </c>
      <c r="B69" s="67" t="s">
        <v>375</v>
      </c>
      <c r="C69" s="50" t="s">
        <v>116</v>
      </c>
      <c r="D69" s="301">
        <f t="shared" ca="1" si="8"/>
        <v>4644</v>
      </c>
      <c r="E69" s="301">
        <f t="shared" ca="1" si="9"/>
        <v>61</v>
      </c>
      <c r="F69" s="293"/>
      <c r="G69" s="301">
        <f t="shared" ca="1" si="10"/>
        <v>1022</v>
      </c>
      <c r="H69" s="301">
        <f t="shared" ca="1" si="11"/>
        <v>17</v>
      </c>
      <c r="I69" s="293"/>
      <c r="J69" s="301">
        <f t="shared" ca="1" si="12"/>
        <v>147</v>
      </c>
      <c r="K69" s="301">
        <f t="shared" ca="1" si="13"/>
        <v>5</v>
      </c>
      <c r="L69" s="304"/>
      <c r="M69" s="301">
        <f t="shared" ca="1" si="14"/>
        <v>5824</v>
      </c>
      <c r="N69" s="301">
        <f t="shared" ca="1" si="15"/>
        <v>52</v>
      </c>
    </row>
    <row r="70" spans="1:14" ht="15" customHeight="1" x14ac:dyDescent="0.2">
      <c r="A70" s="49" t="s">
        <v>117</v>
      </c>
      <c r="B70" s="67" t="s">
        <v>375</v>
      </c>
      <c r="C70" s="50" t="s">
        <v>118</v>
      </c>
      <c r="D70" s="301">
        <f t="shared" ca="1" si="8"/>
        <v>2930</v>
      </c>
      <c r="E70" s="301">
        <f t="shared" ca="1" si="9"/>
        <v>59</v>
      </c>
      <c r="F70" s="293"/>
      <c r="G70" s="301">
        <f t="shared" ca="1" si="10"/>
        <v>566</v>
      </c>
      <c r="H70" s="301">
        <f t="shared" ca="1" si="11"/>
        <v>13</v>
      </c>
      <c r="I70" s="293"/>
      <c r="J70" s="301">
        <f t="shared" ca="1" si="12"/>
        <v>99</v>
      </c>
      <c r="K70" s="301">
        <f t="shared" ca="1" si="13"/>
        <v>4</v>
      </c>
      <c r="L70" s="304"/>
      <c r="M70" s="301">
        <f t="shared" ca="1" si="14"/>
        <v>3603</v>
      </c>
      <c r="N70" s="301">
        <f t="shared" ca="1" si="15"/>
        <v>50</v>
      </c>
    </row>
    <row r="71" spans="1:14" ht="15" customHeight="1" x14ac:dyDescent="0.2">
      <c r="A71" s="49" t="s">
        <v>119</v>
      </c>
      <c r="B71" s="67" t="s">
        <v>375</v>
      </c>
      <c r="C71" s="50" t="s">
        <v>120</v>
      </c>
      <c r="D71" s="301">
        <f t="shared" ca="1" si="8"/>
        <v>1568</v>
      </c>
      <c r="E71" s="301">
        <f t="shared" ca="1" si="9"/>
        <v>59</v>
      </c>
      <c r="F71" s="293"/>
      <c r="G71" s="301">
        <f t="shared" ca="1" si="10"/>
        <v>217</v>
      </c>
      <c r="H71" s="301">
        <f t="shared" ca="1" si="11"/>
        <v>6</v>
      </c>
      <c r="I71" s="293"/>
      <c r="J71" s="301">
        <f t="shared" ca="1" si="12"/>
        <v>33</v>
      </c>
      <c r="K71" s="301" t="str">
        <f t="shared" ca="1" si="13"/>
        <v>x</v>
      </c>
      <c r="L71" s="304"/>
      <c r="M71" s="301">
        <f t="shared" ca="1" si="14"/>
        <v>1821</v>
      </c>
      <c r="N71" s="301">
        <f t="shared" ca="1" si="15"/>
        <v>52</v>
      </c>
    </row>
    <row r="72" spans="1:14" ht="15" customHeight="1" x14ac:dyDescent="0.2">
      <c r="A72" s="49" t="s">
        <v>123</v>
      </c>
      <c r="B72" s="67" t="s">
        <v>122</v>
      </c>
      <c r="C72" s="50" t="s">
        <v>124</v>
      </c>
      <c r="D72" s="301">
        <f t="shared" ca="1" si="8"/>
        <v>2339</v>
      </c>
      <c r="E72" s="301">
        <f t="shared" ca="1" si="9"/>
        <v>57</v>
      </c>
      <c r="F72" s="293"/>
      <c r="G72" s="301">
        <f t="shared" ca="1" si="10"/>
        <v>472</v>
      </c>
      <c r="H72" s="301">
        <f t="shared" ca="1" si="11"/>
        <v>16</v>
      </c>
      <c r="I72" s="293"/>
      <c r="J72" s="301">
        <f t="shared" ca="1" si="12"/>
        <v>94</v>
      </c>
      <c r="K72" s="301">
        <f t="shared" ca="1" si="13"/>
        <v>9</v>
      </c>
      <c r="L72" s="304"/>
      <c r="M72" s="301">
        <f t="shared" ca="1" si="14"/>
        <v>2916</v>
      </c>
      <c r="N72" s="301">
        <f t="shared" ca="1" si="15"/>
        <v>48</v>
      </c>
    </row>
    <row r="73" spans="1:14" ht="15" customHeight="1" x14ac:dyDescent="0.2">
      <c r="A73" s="49" t="s">
        <v>125</v>
      </c>
      <c r="B73" s="67" t="s">
        <v>122</v>
      </c>
      <c r="C73" s="50" t="s">
        <v>126</v>
      </c>
      <c r="D73" s="301">
        <f t="shared" ca="1" si="8"/>
        <v>6577</v>
      </c>
      <c r="E73" s="301">
        <f t="shared" ca="1" si="9"/>
        <v>62</v>
      </c>
      <c r="F73" s="293"/>
      <c r="G73" s="301">
        <f t="shared" ca="1" si="10"/>
        <v>1201</v>
      </c>
      <c r="H73" s="301">
        <f t="shared" ca="1" si="11"/>
        <v>19</v>
      </c>
      <c r="I73" s="293"/>
      <c r="J73" s="301">
        <f t="shared" ca="1" si="12"/>
        <v>289</v>
      </c>
      <c r="K73" s="301">
        <f t="shared" ca="1" si="13"/>
        <v>9</v>
      </c>
      <c r="L73" s="304"/>
      <c r="M73" s="301">
        <f t="shared" ca="1" si="14"/>
        <v>8072</v>
      </c>
      <c r="N73" s="301">
        <f t="shared" ca="1" si="15"/>
        <v>53</v>
      </c>
    </row>
    <row r="74" spans="1:14" ht="15" customHeight="1" x14ac:dyDescent="0.2">
      <c r="A74" s="49" t="s">
        <v>127</v>
      </c>
      <c r="B74" s="67" t="s">
        <v>122</v>
      </c>
      <c r="C74" s="50" t="s">
        <v>128</v>
      </c>
      <c r="D74" s="301">
        <f t="shared" ca="1" si="8"/>
        <v>3170</v>
      </c>
      <c r="E74" s="301">
        <f t="shared" ca="1" si="9"/>
        <v>61</v>
      </c>
      <c r="F74" s="293"/>
      <c r="G74" s="301">
        <f t="shared" ca="1" si="10"/>
        <v>651</v>
      </c>
      <c r="H74" s="301">
        <f t="shared" ca="1" si="11"/>
        <v>13</v>
      </c>
      <c r="I74" s="293"/>
      <c r="J74" s="301">
        <f t="shared" ca="1" si="12"/>
        <v>141</v>
      </c>
      <c r="K74" s="301">
        <f t="shared" ca="1" si="13"/>
        <v>7</v>
      </c>
      <c r="L74" s="304"/>
      <c r="M74" s="301">
        <f t="shared" ca="1" si="14"/>
        <v>3968</v>
      </c>
      <c r="N74" s="301">
        <f t="shared" ca="1" si="15"/>
        <v>51</v>
      </c>
    </row>
    <row r="75" spans="1:14" ht="15" customHeight="1" x14ac:dyDescent="0.2">
      <c r="A75" s="49" t="s">
        <v>129</v>
      </c>
      <c r="B75" s="67" t="s">
        <v>122</v>
      </c>
      <c r="C75" s="50" t="s">
        <v>130</v>
      </c>
      <c r="D75" s="301">
        <f t="shared" ca="1" si="8"/>
        <v>6008</v>
      </c>
      <c r="E75" s="301">
        <f t="shared" ca="1" si="9"/>
        <v>61</v>
      </c>
      <c r="F75" s="293"/>
      <c r="G75" s="301">
        <f t="shared" ca="1" si="10"/>
        <v>940</v>
      </c>
      <c r="H75" s="301">
        <f t="shared" ca="1" si="11"/>
        <v>11</v>
      </c>
      <c r="I75" s="293"/>
      <c r="J75" s="301">
        <f t="shared" ca="1" si="12"/>
        <v>202</v>
      </c>
      <c r="K75" s="301">
        <f t="shared" ca="1" si="13"/>
        <v>5</v>
      </c>
      <c r="L75" s="304"/>
      <c r="M75" s="301">
        <f t="shared" ca="1" si="14"/>
        <v>7158</v>
      </c>
      <c r="N75" s="301">
        <f t="shared" ca="1" si="15"/>
        <v>53</v>
      </c>
    </row>
    <row r="76" spans="1:14" ht="15" customHeight="1" x14ac:dyDescent="0.2">
      <c r="A76" s="49" t="s">
        <v>131</v>
      </c>
      <c r="B76" s="67" t="s">
        <v>122</v>
      </c>
      <c r="C76" s="50" t="s">
        <v>132</v>
      </c>
      <c r="D76" s="301">
        <f t="shared" ca="1" si="8"/>
        <v>5873</v>
      </c>
      <c r="E76" s="301">
        <f t="shared" ca="1" si="9"/>
        <v>60</v>
      </c>
      <c r="F76" s="293"/>
      <c r="G76" s="301">
        <f t="shared" ca="1" si="10"/>
        <v>1270</v>
      </c>
      <c r="H76" s="301">
        <f t="shared" ca="1" si="11"/>
        <v>15</v>
      </c>
      <c r="I76" s="293"/>
      <c r="J76" s="301">
        <f t="shared" ca="1" si="12"/>
        <v>196</v>
      </c>
      <c r="K76" s="301">
        <f t="shared" ca="1" si="13"/>
        <v>7</v>
      </c>
      <c r="L76" s="304"/>
      <c r="M76" s="301">
        <f t="shared" ca="1" si="14"/>
        <v>7348</v>
      </c>
      <c r="N76" s="301">
        <f t="shared" ca="1" si="15"/>
        <v>51</v>
      </c>
    </row>
    <row r="77" spans="1:14" ht="15" customHeight="1" x14ac:dyDescent="0.2">
      <c r="A77" s="49" t="s">
        <v>133</v>
      </c>
      <c r="B77" s="67" t="s">
        <v>122</v>
      </c>
      <c r="C77" s="50" t="s">
        <v>134</v>
      </c>
      <c r="D77" s="301">
        <f t="shared" ca="1" si="8"/>
        <v>7346</v>
      </c>
      <c r="E77" s="301">
        <f t="shared" ca="1" si="9"/>
        <v>55</v>
      </c>
      <c r="F77" s="293"/>
      <c r="G77" s="301">
        <f t="shared" ca="1" si="10"/>
        <v>810</v>
      </c>
      <c r="H77" s="301">
        <f t="shared" ca="1" si="11"/>
        <v>15</v>
      </c>
      <c r="I77" s="293"/>
      <c r="J77" s="301">
        <f t="shared" ca="1" si="12"/>
        <v>249</v>
      </c>
      <c r="K77" s="301">
        <f t="shared" ca="1" si="13"/>
        <v>5</v>
      </c>
      <c r="L77" s="304"/>
      <c r="M77" s="301">
        <f t="shared" ca="1" si="14"/>
        <v>8419</v>
      </c>
      <c r="N77" s="301">
        <f t="shared" ca="1" si="15"/>
        <v>49</v>
      </c>
    </row>
    <row r="78" spans="1:14" ht="15" customHeight="1" x14ac:dyDescent="0.2">
      <c r="A78" s="49" t="s">
        <v>135</v>
      </c>
      <c r="B78" s="67" t="s">
        <v>122</v>
      </c>
      <c r="C78" s="50" t="s">
        <v>136</v>
      </c>
      <c r="D78" s="301">
        <f t="shared" ca="1" si="8"/>
        <v>2440</v>
      </c>
      <c r="E78" s="301">
        <f t="shared" ca="1" si="9"/>
        <v>60</v>
      </c>
      <c r="F78" s="293"/>
      <c r="G78" s="301">
        <f t="shared" ca="1" si="10"/>
        <v>606</v>
      </c>
      <c r="H78" s="301">
        <f t="shared" ca="1" si="11"/>
        <v>15</v>
      </c>
      <c r="I78" s="293"/>
      <c r="J78" s="301">
        <f t="shared" ca="1" si="12"/>
        <v>55</v>
      </c>
      <c r="K78" s="301">
        <f t="shared" ca="1" si="13"/>
        <v>9</v>
      </c>
      <c r="L78" s="304"/>
      <c r="M78" s="301">
        <f t="shared" ca="1" si="14"/>
        <v>3106</v>
      </c>
      <c r="N78" s="301">
        <f t="shared" ca="1" si="15"/>
        <v>50</v>
      </c>
    </row>
    <row r="79" spans="1:14" s="115" customFormat="1" ht="15" customHeight="1" x14ac:dyDescent="0.2">
      <c r="A79" s="49" t="s">
        <v>137</v>
      </c>
      <c r="B79" s="67" t="s">
        <v>122</v>
      </c>
      <c r="C79" s="50" t="s">
        <v>138</v>
      </c>
      <c r="D79" s="301">
        <f t="shared" ca="1" si="8"/>
        <v>7411</v>
      </c>
      <c r="E79" s="301">
        <f t="shared" ca="1" si="9"/>
        <v>59</v>
      </c>
      <c r="F79" s="293"/>
      <c r="G79" s="301">
        <f t="shared" ca="1" si="10"/>
        <v>876</v>
      </c>
      <c r="H79" s="301">
        <f t="shared" ca="1" si="11"/>
        <v>13</v>
      </c>
      <c r="I79" s="293"/>
      <c r="J79" s="301">
        <f t="shared" ca="1" si="12"/>
        <v>117</v>
      </c>
      <c r="K79" s="301" t="str">
        <f t="shared" ca="1" si="13"/>
        <v>x</v>
      </c>
      <c r="L79" s="304"/>
      <c r="M79" s="301">
        <f t="shared" ca="1" si="14"/>
        <v>8410</v>
      </c>
      <c r="N79" s="301">
        <f t="shared" ca="1" si="15"/>
        <v>54</v>
      </c>
    </row>
    <row r="80" spans="1:14" ht="15" customHeight="1" x14ac:dyDescent="0.2">
      <c r="A80" s="49" t="s">
        <v>139</v>
      </c>
      <c r="B80" s="67" t="s">
        <v>122</v>
      </c>
      <c r="C80" s="50" t="s">
        <v>140</v>
      </c>
      <c r="D80" s="301">
        <f t="shared" ca="1" si="8"/>
        <v>321</v>
      </c>
      <c r="E80" s="301">
        <f t="shared" ca="1" si="9"/>
        <v>61</v>
      </c>
      <c r="F80" s="293"/>
      <c r="G80" s="301">
        <f t="shared" ca="1" si="10"/>
        <v>39</v>
      </c>
      <c r="H80" s="301">
        <f t="shared" ca="1" si="11"/>
        <v>10</v>
      </c>
      <c r="I80" s="293"/>
      <c r="J80" s="301">
        <f t="shared" ca="1" si="12"/>
        <v>14</v>
      </c>
      <c r="K80" s="301" t="str">
        <f t="shared" ca="1" si="13"/>
        <v>x</v>
      </c>
      <c r="L80" s="304"/>
      <c r="M80" s="301">
        <f t="shared" ca="1" si="14"/>
        <v>375</v>
      </c>
      <c r="N80" s="301">
        <f t="shared" ca="1" si="15"/>
        <v>53</v>
      </c>
    </row>
    <row r="81" spans="1:14" ht="15" customHeight="1" x14ac:dyDescent="0.2">
      <c r="A81" s="49" t="s">
        <v>141</v>
      </c>
      <c r="B81" s="67" t="s">
        <v>339</v>
      </c>
      <c r="C81" s="50" t="s">
        <v>142</v>
      </c>
      <c r="D81" s="301">
        <f t="shared" ca="1" si="8"/>
        <v>11731</v>
      </c>
      <c r="E81" s="301">
        <f t="shared" ca="1" si="9"/>
        <v>57</v>
      </c>
      <c r="F81" s="293"/>
      <c r="G81" s="301">
        <f t="shared" ca="1" si="10"/>
        <v>2343</v>
      </c>
      <c r="H81" s="301">
        <f t="shared" ca="1" si="11"/>
        <v>10</v>
      </c>
      <c r="I81" s="293"/>
      <c r="J81" s="301">
        <f t="shared" ca="1" si="12"/>
        <v>479</v>
      </c>
      <c r="K81" s="301">
        <f t="shared" ca="1" si="13"/>
        <v>5</v>
      </c>
      <c r="L81" s="304"/>
      <c r="M81" s="301">
        <f t="shared" ca="1" si="14"/>
        <v>14581</v>
      </c>
      <c r="N81" s="301">
        <f t="shared" ca="1" si="15"/>
        <v>47</v>
      </c>
    </row>
    <row r="82" spans="1:14" ht="15" customHeight="1" x14ac:dyDescent="0.2">
      <c r="A82" s="49" t="s">
        <v>143</v>
      </c>
      <c r="B82" s="67" t="s">
        <v>339</v>
      </c>
      <c r="C82" s="50" t="s">
        <v>144</v>
      </c>
      <c r="D82" s="301">
        <f t="shared" ca="1" si="8"/>
        <v>2977</v>
      </c>
      <c r="E82" s="301">
        <f t="shared" ca="1" si="9"/>
        <v>60</v>
      </c>
      <c r="F82" s="293"/>
      <c r="G82" s="301">
        <f t="shared" ca="1" si="10"/>
        <v>709</v>
      </c>
      <c r="H82" s="301">
        <f t="shared" ca="1" si="11"/>
        <v>13</v>
      </c>
      <c r="I82" s="293"/>
      <c r="J82" s="301">
        <f t="shared" ca="1" si="12"/>
        <v>97</v>
      </c>
      <c r="K82" s="301">
        <f t="shared" ca="1" si="13"/>
        <v>3</v>
      </c>
      <c r="L82" s="304"/>
      <c r="M82" s="301">
        <f t="shared" ca="1" si="14"/>
        <v>3791</v>
      </c>
      <c r="N82" s="301">
        <f t="shared" ca="1" si="15"/>
        <v>49</v>
      </c>
    </row>
    <row r="83" spans="1:14" ht="15" customHeight="1" x14ac:dyDescent="0.2">
      <c r="A83" s="49" t="s">
        <v>145</v>
      </c>
      <c r="B83" s="67" t="s">
        <v>339</v>
      </c>
      <c r="C83" s="50" t="s">
        <v>146</v>
      </c>
      <c r="D83" s="301">
        <f t="shared" ca="1" si="8"/>
        <v>2995</v>
      </c>
      <c r="E83" s="301">
        <f t="shared" ca="1" si="9"/>
        <v>57</v>
      </c>
      <c r="F83" s="293"/>
      <c r="G83" s="301">
        <f t="shared" ca="1" si="10"/>
        <v>592</v>
      </c>
      <c r="H83" s="301">
        <f t="shared" ca="1" si="11"/>
        <v>10</v>
      </c>
      <c r="I83" s="293"/>
      <c r="J83" s="301">
        <f t="shared" ca="1" si="12"/>
        <v>87</v>
      </c>
      <c r="K83" s="301">
        <f t="shared" ca="1" si="13"/>
        <v>9</v>
      </c>
      <c r="L83" s="304"/>
      <c r="M83" s="301">
        <f t="shared" ca="1" si="14"/>
        <v>3678</v>
      </c>
      <c r="N83" s="301">
        <f t="shared" ca="1" si="15"/>
        <v>49</v>
      </c>
    </row>
    <row r="84" spans="1:14" ht="15" customHeight="1" x14ac:dyDescent="0.2">
      <c r="A84" s="49" t="s">
        <v>147</v>
      </c>
      <c r="B84" s="67" t="s">
        <v>339</v>
      </c>
      <c r="C84" s="52" t="s">
        <v>148</v>
      </c>
      <c r="D84" s="301">
        <f t="shared" ca="1" si="8"/>
        <v>1361</v>
      </c>
      <c r="E84" s="301">
        <f t="shared" ca="1" si="9"/>
        <v>62</v>
      </c>
      <c r="F84" s="293"/>
      <c r="G84" s="301">
        <f t="shared" ca="1" si="10"/>
        <v>359</v>
      </c>
      <c r="H84" s="301">
        <f t="shared" ca="1" si="11"/>
        <v>21</v>
      </c>
      <c r="I84" s="293"/>
      <c r="J84" s="301">
        <f t="shared" ca="1" si="12"/>
        <v>50</v>
      </c>
      <c r="K84" s="301" t="str">
        <f t="shared" ca="1" si="13"/>
        <v>x</v>
      </c>
      <c r="L84" s="304"/>
      <c r="M84" s="301">
        <f t="shared" ca="1" si="14"/>
        <v>1774</v>
      </c>
      <c r="N84" s="301">
        <f t="shared" ca="1" si="15"/>
        <v>52</v>
      </c>
    </row>
    <row r="85" spans="1:14" ht="15" customHeight="1" x14ac:dyDescent="0.2">
      <c r="A85" s="49" t="s">
        <v>149</v>
      </c>
      <c r="B85" s="67" t="s">
        <v>339</v>
      </c>
      <c r="C85" s="50" t="s">
        <v>150</v>
      </c>
      <c r="D85" s="301">
        <f t="shared" ca="1" si="8"/>
        <v>3355</v>
      </c>
      <c r="E85" s="301">
        <f t="shared" ca="1" si="9"/>
        <v>59</v>
      </c>
      <c r="F85" s="293"/>
      <c r="G85" s="301">
        <f t="shared" ca="1" si="10"/>
        <v>619</v>
      </c>
      <c r="H85" s="301">
        <f t="shared" ca="1" si="11"/>
        <v>14</v>
      </c>
      <c r="I85" s="293"/>
      <c r="J85" s="301">
        <f t="shared" ca="1" si="12"/>
        <v>98</v>
      </c>
      <c r="K85" s="301">
        <f t="shared" ca="1" si="13"/>
        <v>9</v>
      </c>
      <c r="L85" s="304"/>
      <c r="M85" s="301">
        <f t="shared" ca="1" si="14"/>
        <v>4078</v>
      </c>
      <c r="N85" s="301">
        <f t="shared" ca="1" si="15"/>
        <v>51</v>
      </c>
    </row>
    <row r="86" spans="1:14" ht="15" customHeight="1" x14ac:dyDescent="0.2">
      <c r="A86" s="49" t="s">
        <v>151</v>
      </c>
      <c r="B86" s="67" t="s">
        <v>339</v>
      </c>
      <c r="C86" s="50" t="s">
        <v>152</v>
      </c>
      <c r="D86" s="301">
        <f t="shared" ca="1" si="8"/>
        <v>2360</v>
      </c>
      <c r="E86" s="301">
        <f t="shared" ca="1" si="9"/>
        <v>60</v>
      </c>
      <c r="F86" s="293"/>
      <c r="G86" s="301">
        <f t="shared" ca="1" si="10"/>
        <v>446</v>
      </c>
      <c r="H86" s="301">
        <f t="shared" ca="1" si="11"/>
        <v>14</v>
      </c>
      <c r="I86" s="293"/>
      <c r="J86" s="301">
        <f t="shared" ca="1" si="12"/>
        <v>121</v>
      </c>
      <c r="K86" s="301">
        <f t="shared" ca="1" si="13"/>
        <v>11</v>
      </c>
      <c r="L86" s="304"/>
      <c r="M86" s="301">
        <f t="shared" ca="1" si="14"/>
        <v>2930</v>
      </c>
      <c r="N86" s="301">
        <f t="shared" ca="1" si="15"/>
        <v>51</v>
      </c>
    </row>
    <row r="87" spans="1:14" ht="15" customHeight="1" x14ac:dyDescent="0.2">
      <c r="A87" s="49" t="s">
        <v>153</v>
      </c>
      <c r="B87" s="67" t="s">
        <v>339</v>
      </c>
      <c r="C87" s="50" t="s">
        <v>154</v>
      </c>
      <c r="D87" s="301">
        <f t="shared" ref="D87:D150" ca="1" si="16">VLOOKUP(TRIM($C87),INDIRECT($S$9),3+$S$10,FALSE)</f>
        <v>2102</v>
      </c>
      <c r="E87" s="301">
        <f t="shared" ref="E87:E150" ca="1" si="17">VLOOKUP(TRIM($C87),INDIRECT($S$9),4+$S$10,FALSE)</f>
        <v>67</v>
      </c>
      <c r="F87" s="293"/>
      <c r="G87" s="301">
        <f t="shared" ref="G87:G150" ca="1" si="18">VLOOKUP(TRIM($C87),INDIRECT($S$9),13+$S$10,FALSE)</f>
        <v>348</v>
      </c>
      <c r="H87" s="301">
        <f t="shared" ref="H87:H150" ca="1" si="19">VLOOKUP(TRIM($C87),INDIRECT($S$9),14+$S$10,FALSE)</f>
        <v>20</v>
      </c>
      <c r="I87" s="293"/>
      <c r="J87" s="301">
        <f t="shared" ref="J87:J150" ca="1" si="20">VLOOKUP(TRIM($C87),INDIRECT($S$9),23+$S$10,FALSE)</f>
        <v>95</v>
      </c>
      <c r="K87" s="301">
        <f t="shared" ref="K87:K150" ca="1" si="21">VLOOKUP(TRIM($C87),INDIRECT($S$9),24+$S$10,FALSE)</f>
        <v>7</v>
      </c>
      <c r="L87" s="304"/>
      <c r="M87" s="301">
        <f t="shared" ref="M87:M150" ca="1" si="22">VLOOKUP(TRIM($C87),INDIRECT($S$9),33+$S$10,FALSE)</f>
        <v>2547</v>
      </c>
      <c r="N87" s="301">
        <f t="shared" ref="N87:N150" ca="1" si="23">VLOOKUP(TRIM($C87),INDIRECT($S$9),34+$S$10,FALSE)</f>
        <v>58</v>
      </c>
    </row>
    <row r="88" spans="1:14" ht="15" customHeight="1" x14ac:dyDescent="0.2">
      <c r="A88" s="49" t="s">
        <v>155</v>
      </c>
      <c r="B88" s="67" t="s">
        <v>339</v>
      </c>
      <c r="C88" s="50" t="s">
        <v>156</v>
      </c>
      <c r="D88" s="301">
        <f t="shared" ca="1" si="16"/>
        <v>7736</v>
      </c>
      <c r="E88" s="301">
        <f t="shared" ca="1" si="17"/>
        <v>60</v>
      </c>
      <c r="F88" s="293"/>
      <c r="G88" s="301">
        <f t="shared" ca="1" si="18"/>
        <v>1030</v>
      </c>
      <c r="H88" s="301">
        <f t="shared" ca="1" si="19"/>
        <v>13</v>
      </c>
      <c r="I88" s="293"/>
      <c r="J88" s="301">
        <f t="shared" ca="1" si="20"/>
        <v>252</v>
      </c>
      <c r="K88" s="301">
        <f t="shared" ca="1" si="21"/>
        <v>2</v>
      </c>
      <c r="L88" s="304"/>
      <c r="M88" s="301">
        <f t="shared" ca="1" si="22"/>
        <v>9028</v>
      </c>
      <c r="N88" s="301">
        <f t="shared" ca="1" si="23"/>
        <v>53</v>
      </c>
    </row>
    <row r="89" spans="1:14" ht="15" customHeight="1" x14ac:dyDescent="0.2">
      <c r="A89" s="49" t="s">
        <v>157</v>
      </c>
      <c r="B89" s="67" t="s">
        <v>339</v>
      </c>
      <c r="C89" s="50" t="s">
        <v>158</v>
      </c>
      <c r="D89" s="301">
        <f t="shared" ca="1" si="16"/>
        <v>2348</v>
      </c>
      <c r="E89" s="301">
        <f t="shared" ca="1" si="17"/>
        <v>54</v>
      </c>
      <c r="F89" s="293"/>
      <c r="G89" s="301">
        <f t="shared" ca="1" si="18"/>
        <v>446</v>
      </c>
      <c r="H89" s="301">
        <f t="shared" ca="1" si="19"/>
        <v>9</v>
      </c>
      <c r="I89" s="293"/>
      <c r="J89" s="301">
        <f t="shared" ca="1" si="20"/>
        <v>95</v>
      </c>
      <c r="K89" s="301">
        <f t="shared" ca="1" si="21"/>
        <v>3</v>
      </c>
      <c r="L89" s="304"/>
      <c r="M89" s="301">
        <f t="shared" ca="1" si="22"/>
        <v>2897</v>
      </c>
      <c r="N89" s="301">
        <f t="shared" ca="1" si="23"/>
        <v>45</v>
      </c>
    </row>
    <row r="90" spans="1:14" ht="15" customHeight="1" x14ac:dyDescent="0.2">
      <c r="A90" s="49" t="s">
        <v>159</v>
      </c>
      <c r="B90" s="67" t="s">
        <v>339</v>
      </c>
      <c r="C90" s="50" t="s">
        <v>160</v>
      </c>
      <c r="D90" s="301">
        <f t="shared" ca="1" si="16"/>
        <v>1611</v>
      </c>
      <c r="E90" s="301">
        <f t="shared" ca="1" si="17"/>
        <v>67</v>
      </c>
      <c r="F90" s="293"/>
      <c r="G90" s="301">
        <f t="shared" ca="1" si="18"/>
        <v>377</v>
      </c>
      <c r="H90" s="301">
        <f t="shared" ca="1" si="19"/>
        <v>20</v>
      </c>
      <c r="I90" s="293"/>
      <c r="J90" s="301">
        <f t="shared" ca="1" si="20"/>
        <v>85</v>
      </c>
      <c r="K90" s="301">
        <f t="shared" ca="1" si="21"/>
        <v>8</v>
      </c>
      <c r="L90" s="304"/>
      <c r="M90" s="301">
        <f t="shared" ca="1" si="22"/>
        <v>2078</v>
      </c>
      <c r="N90" s="301">
        <f t="shared" ca="1" si="23"/>
        <v>56</v>
      </c>
    </row>
    <row r="91" spans="1:14" ht="15" customHeight="1" x14ac:dyDescent="0.2">
      <c r="A91" s="49" t="s">
        <v>161</v>
      </c>
      <c r="B91" s="67" t="s">
        <v>339</v>
      </c>
      <c r="C91" s="50" t="s">
        <v>162</v>
      </c>
      <c r="D91" s="301">
        <f t="shared" ca="1" si="16"/>
        <v>2866</v>
      </c>
      <c r="E91" s="301">
        <f t="shared" ca="1" si="17"/>
        <v>57</v>
      </c>
      <c r="F91" s="293"/>
      <c r="G91" s="301">
        <f t="shared" ca="1" si="18"/>
        <v>448</v>
      </c>
      <c r="H91" s="301">
        <f t="shared" ca="1" si="19"/>
        <v>10</v>
      </c>
      <c r="I91" s="293"/>
      <c r="J91" s="301">
        <f t="shared" ca="1" si="20"/>
        <v>92</v>
      </c>
      <c r="K91" s="301">
        <f t="shared" ca="1" si="21"/>
        <v>7</v>
      </c>
      <c r="L91" s="304"/>
      <c r="M91" s="301">
        <f t="shared" ca="1" si="22"/>
        <v>3412</v>
      </c>
      <c r="N91" s="301">
        <f t="shared" ca="1" si="23"/>
        <v>50</v>
      </c>
    </row>
    <row r="92" spans="1:14" ht="15" customHeight="1" x14ac:dyDescent="0.2">
      <c r="A92" s="49" t="s">
        <v>163</v>
      </c>
      <c r="B92" s="67" t="s">
        <v>339</v>
      </c>
      <c r="C92" s="50" t="s">
        <v>164</v>
      </c>
      <c r="D92" s="301">
        <f t="shared" ca="1" si="16"/>
        <v>4862</v>
      </c>
      <c r="E92" s="301">
        <f t="shared" ca="1" si="17"/>
        <v>66</v>
      </c>
      <c r="F92" s="293"/>
      <c r="G92" s="301">
        <f t="shared" ca="1" si="18"/>
        <v>753</v>
      </c>
      <c r="H92" s="301">
        <f t="shared" ca="1" si="19"/>
        <v>16</v>
      </c>
      <c r="I92" s="293"/>
      <c r="J92" s="301">
        <f t="shared" ca="1" si="20"/>
        <v>184</v>
      </c>
      <c r="K92" s="301">
        <f t="shared" ca="1" si="21"/>
        <v>9</v>
      </c>
      <c r="L92" s="304"/>
      <c r="M92" s="301">
        <f t="shared" ca="1" si="22"/>
        <v>5807</v>
      </c>
      <c r="N92" s="301">
        <f t="shared" ca="1" si="23"/>
        <v>57</v>
      </c>
    </row>
    <row r="93" spans="1:14" ht="15" customHeight="1" x14ac:dyDescent="0.2">
      <c r="A93" s="49" t="s">
        <v>165</v>
      </c>
      <c r="B93" s="67" t="s">
        <v>339</v>
      </c>
      <c r="C93" s="50" t="s">
        <v>166</v>
      </c>
      <c r="D93" s="301">
        <f t="shared" ca="1" si="16"/>
        <v>2269</v>
      </c>
      <c r="E93" s="301">
        <f t="shared" ca="1" si="17"/>
        <v>64</v>
      </c>
      <c r="F93" s="293"/>
      <c r="G93" s="301">
        <f t="shared" ca="1" si="18"/>
        <v>527</v>
      </c>
      <c r="H93" s="301">
        <f t="shared" ca="1" si="19"/>
        <v>16</v>
      </c>
      <c r="I93" s="293"/>
      <c r="J93" s="301">
        <f t="shared" ca="1" si="20"/>
        <v>79</v>
      </c>
      <c r="K93" s="301" t="str">
        <f t="shared" ca="1" si="21"/>
        <v>x</v>
      </c>
      <c r="L93" s="304"/>
      <c r="M93" s="301">
        <f t="shared" ca="1" si="22"/>
        <v>2883</v>
      </c>
      <c r="N93" s="301">
        <f t="shared" ca="1" si="23"/>
        <v>53</v>
      </c>
    </row>
    <row r="94" spans="1:14" ht="15" customHeight="1" x14ac:dyDescent="0.2">
      <c r="A94" s="49" t="s">
        <v>167</v>
      </c>
      <c r="B94" s="67" t="s">
        <v>339</v>
      </c>
      <c r="C94" s="50" t="s">
        <v>168</v>
      </c>
      <c r="D94" s="301">
        <f t="shared" ca="1" si="16"/>
        <v>4831</v>
      </c>
      <c r="E94" s="301">
        <f t="shared" ca="1" si="17"/>
        <v>57</v>
      </c>
      <c r="F94" s="293"/>
      <c r="G94" s="301">
        <f t="shared" ca="1" si="18"/>
        <v>932</v>
      </c>
      <c r="H94" s="301">
        <f t="shared" ca="1" si="19"/>
        <v>12</v>
      </c>
      <c r="I94" s="293"/>
      <c r="J94" s="301">
        <f t="shared" ca="1" si="20"/>
        <v>173</v>
      </c>
      <c r="K94" s="301">
        <f t="shared" ca="1" si="21"/>
        <v>5</v>
      </c>
      <c r="L94" s="304"/>
      <c r="M94" s="301">
        <f t="shared" ca="1" si="22"/>
        <v>5942</v>
      </c>
      <c r="N94" s="301">
        <f t="shared" ca="1" si="23"/>
        <v>48</v>
      </c>
    </row>
    <row r="95" spans="1:14" ht="15" customHeight="1" x14ac:dyDescent="0.2">
      <c r="A95" s="49" t="s">
        <v>169</v>
      </c>
      <c r="B95" s="49" t="s">
        <v>341</v>
      </c>
      <c r="C95" s="50" t="s">
        <v>170</v>
      </c>
      <c r="D95" s="301">
        <f t="shared" ca="1" si="16"/>
        <v>1573</v>
      </c>
      <c r="E95" s="301">
        <f t="shared" ca="1" si="17"/>
        <v>49</v>
      </c>
      <c r="F95" s="293"/>
      <c r="G95" s="301">
        <f t="shared" ca="1" si="18"/>
        <v>279</v>
      </c>
      <c r="H95" s="301">
        <f t="shared" ca="1" si="19"/>
        <v>15</v>
      </c>
      <c r="I95" s="293"/>
      <c r="J95" s="301">
        <f t="shared" ca="1" si="20"/>
        <v>63</v>
      </c>
      <c r="K95" s="301">
        <f t="shared" ca="1" si="21"/>
        <v>5</v>
      </c>
      <c r="L95" s="304"/>
      <c r="M95" s="301">
        <f t="shared" ca="1" si="22"/>
        <v>1933</v>
      </c>
      <c r="N95" s="301">
        <f t="shared" ca="1" si="23"/>
        <v>42</v>
      </c>
    </row>
    <row r="96" spans="1:14" s="115" customFormat="1" ht="15" customHeight="1" x14ac:dyDescent="0.2">
      <c r="A96" s="49" t="s">
        <v>171</v>
      </c>
      <c r="B96" s="49" t="s">
        <v>341</v>
      </c>
      <c r="C96" s="50" t="s">
        <v>172</v>
      </c>
      <c r="D96" s="301">
        <f t="shared" ca="1" si="16"/>
        <v>5236</v>
      </c>
      <c r="E96" s="301">
        <f t="shared" ca="1" si="17"/>
        <v>61</v>
      </c>
      <c r="F96" s="293"/>
      <c r="G96" s="301">
        <f t="shared" ca="1" si="18"/>
        <v>884</v>
      </c>
      <c r="H96" s="301">
        <f t="shared" ca="1" si="19"/>
        <v>10</v>
      </c>
      <c r="I96" s="293"/>
      <c r="J96" s="301">
        <f t="shared" ca="1" si="20"/>
        <v>205</v>
      </c>
      <c r="K96" s="301">
        <f t="shared" ca="1" si="21"/>
        <v>7</v>
      </c>
      <c r="L96" s="304"/>
      <c r="M96" s="301">
        <f t="shared" ca="1" si="22"/>
        <v>6340</v>
      </c>
      <c r="N96" s="301">
        <f t="shared" ca="1" si="23"/>
        <v>53</v>
      </c>
    </row>
    <row r="97" spans="1:14" ht="15" customHeight="1" x14ac:dyDescent="0.2">
      <c r="A97" s="49" t="s">
        <v>173</v>
      </c>
      <c r="B97" s="49" t="s">
        <v>341</v>
      </c>
      <c r="C97" s="50" t="s">
        <v>174</v>
      </c>
      <c r="D97" s="301">
        <f t="shared" ca="1" si="16"/>
        <v>2564</v>
      </c>
      <c r="E97" s="301">
        <f t="shared" ca="1" si="17"/>
        <v>59</v>
      </c>
      <c r="F97" s="293"/>
      <c r="G97" s="301">
        <f t="shared" ca="1" si="18"/>
        <v>413</v>
      </c>
      <c r="H97" s="301">
        <f t="shared" ca="1" si="19"/>
        <v>11</v>
      </c>
      <c r="I97" s="293"/>
      <c r="J97" s="301">
        <f t="shared" ca="1" si="20"/>
        <v>91</v>
      </c>
      <c r="K97" s="301">
        <f t="shared" ca="1" si="21"/>
        <v>7</v>
      </c>
      <c r="L97" s="304"/>
      <c r="M97" s="301">
        <f t="shared" ca="1" si="22"/>
        <v>3073</v>
      </c>
      <c r="N97" s="301">
        <f t="shared" ca="1" si="23"/>
        <v>51</v>
      </c>
    </row>
    <row r="98" spans="1:14" ht="15" customHeight="1" x14ac:dyDescent="0.2">
      <c r="A98" s="49" t="s">
        <v>175</v>
      </c>
      <c r="B98" s="49" t="s">
        <v>341</v>
      </c>
      <c r="C98" s="50" t="s">
        <v>176</v>
      </c>
      <c r="D98" s="301">
        <f t="shared" ca="1" si="16"/>
        <v>12895</v>
      </c>
      <c r="E98" s="301">
        <f t="shared" ca="1" si="17"/>
        <v>64</v>
      </c>
      <c r="F98" s="293"/>
      <c r="G98" s="301">
        <f t="shared" ca="1" si="18"/>
        <v>1784</v>
      </c>
      <c r="H98" s="301">
        <f t="shared" ca="1" si="19"/>
        <v>13</v>
      </c>
      <c r="I98" s="293"/>
      <c r="J98" s="301">
        <f t="shared" ca="1" si="20"/>
        <v>517</v>
      </c>
      <c r="K98" s="301">
        <f t="shared" ca="1" si="21"/>
        <v>9</v>
      </c>
      <c r="L98" s="304"/>
      <c r="M98" s="301">
        <f t="shared" ca="1" si="22"/>
        <v>15212</v>
      </c>
      <c r="N98" s="301">
        <f t="shared" ca="1" si="23"/>
        <v>56</v>
      </c>
    </row>
    <row r="99" spans="1:14" ht="15" customHeight="1" x14ac:dyDescent="0.2">
      <c r="A99" s="49" t="s">
        <v>177</v>
      </c>
      <c r="B99" s="49" t="s">
        <v>341</v>
      </c>
      <c r="C99" s="50" t="s">
        <v>178</v>
      </c>
      <c r="D99" s="301">
        <f t="shared" ca="1" si="16"/>
        <v>10609</v>
      </c>
      <c r="E99" s="301">
        <f t="shared" ca="1" si="17"/>
        <v>68</v>
      </c>
      <c r="F99" s="293"/>
      <c r="G99" s="301">
        <f t="shared" ca="1" si="18"/>
        <v>1769</v>
      </c>
      <c r="H99" s="301">
        <f t="shared" ca="1" si="19"/>
        <v>19</v>
      </c>
      <c r="I99" s="293"/>
      <c r="J99" s="301">
        <f t="shared" ca="1" si="20"/>
        <v>316</v>
      </c>
      <c r="K99" s="301">
        <f t="shared" ca="1" si="21"/>
        <v>3</v>
      </c>
      <c r="L99" s="304"/>
      <c r="M99" s="301">
        <f t="shared" ca="1" si="22"/>
        <v>12706</v>
      </c>
      <c r="N99" s="301">
        <f t="shared" ca="1" si="23"/>
        <v>59</v>
      </c>
    </row>
    <row r="100" spans="1:14" ht="15" customHeight="1" x14ac:dyDescent="0.2">
      <c r="A100" s="49" t="s">
        <v>179</v>
      </c>
      <c r="B100" s="49" t="s">
        <v>341</v>
      </c>
      <c r="C100" s="50" t="s">
        <v>180</v>
      </c>
      <c r="D100" s="301">
        <f t="shared" ca="1" si="16"/>
        <v>2405</v>
      </c>
      <c r="E100" s="301">
        <f t="shared" ca="1" si="17"/>
        <v>53</v>
      </c>
      <c r="F100" s="293"/>
      <c r="G100" s="301">
        <f t="shared" ca="1" si="18"/>
        <v>448</v>
      </c>
      <c r="H100" s="301">
        <f t="shared" ca="1" si="19"/>
        <v>11</v>
      </c>
      <c r="I100" s="293"/>
      <c r="J100" s="301">
        <f t="shared" ca="1" si="20"/>
        <v>85</v>
      </c>
      <c r="K100" s="301">
        <f t="shared" ca="1" si="21"/>
        <v>8</v>
      </c>
      <c r="L100" s="304"/>
      <c r="M100" s="301">
        <f t="shared" ca="1" si="22"/>
        <v>2947</v>
      </c>
      <c r="N100" s="301">
        <f t="shared" ca="1" si="23"/>
        <v>45</v>
      </c>
    </row>
    <row r="101" spans="1:14" ht="15" customHeight="1" x14ac:dyDescent="0.2">
      <c r="A101" s="49" t="s">
        <v>181</v>
      </c>
      <c r="B101" s="49" t="s">
        <v>341</v>
      </c>
      <c r="C101" s="50" t="s">
        <v>182</v>
      </c>
      <c r="D101" s="301">
        <f t="shared" ca="1" si="16"/>
        <v>6788</v>
      </c>
      <c r="E101" s="301">
        <f t="shared" ca="1" si="17"/>
        <v>58</v>
      </c>
      <c r="F101" s="293"/>
      <c r="G101" s="301">
        <f t="shared" ca="1" si="18"/>
        <v>1230</v>
      </c>
      <c r="H101" s="301">
        <f t="shared" ca="1" si="19"/>
        <v>14</v>
      </c>
      <c r="I101" s="293"/>
      <c r="J101" s="301">
        <f t="shared" ca="1" si="20"/>
        <v>267</v>
      </c>
      <c r="K101" s="301">
        <f t="shared" ca="1" si="21"/>
        <v>9</v>
      </c>
      <c r="L101" s="304"/>
      <c r="M101" s="301">
        <f t="shared" ca="1" si="22"/>
        <v>8297</v>
      </c>
      <c r="N101" s="301">
        <f t="shared" ca="1" si="23"/>
        <v>50</v>
      </c>
    </row>
    <row r="102" spans="1:14" ht="15" customHeight="1" x14ac:dyDescent="0.2">
      <c r="A102" s="49" t="s">
        <v>183</v>
      </c>
      <c r="B102" s="49" t="s">
        <v>341</v>
      </c>
      <c r="C102" s="50" t="s">
        <v>184</v>
      </c>
      <c r="D102" s="301">
        <f t="shared" ca="1" si="16"/>
        <v>2017</v>
      </c>
      <c r="E102" s="301">
        <f t="shared" ca="1" si="17"/>
        <v>52</v>
      </c>
      <c r="F102" s="293"/>
      <c r="G102" s="301">
        <f t="shared" ca="1" si="18"/>
        <v>390</v>
      </c>
      <c r="H102" s="301">
        <f t="shared" ca="1" si="19"/>
        <v>9</v>
      </c>
      <c r="I102" s="293"/>
      <c r="J102" s="301">
        <f t="shared" ca="1" si="20"/>
        <v>80</v>
      </c>
      <c r="K102" s="301">
        <f t="shared" ca="1" si="21"/>
        <v>4</v>
      </c>
      <c r="L102" s="304"/>
      <c r="M102" s="301">
        <f t="shared" ca="1" si="22"/>
        <v>2494</v>
      </c>
      <c r="N102" s="301">
        <f t="shared" ca="1" si="23"/>
        <v>43</v>
      </c>
    </row>
    <row r="103" spans="1:14" ht="15" customHeight="1" x14ac:dyDescent="0.2">
      <c r="A103" s="49" t="s">
        <v>185</v>
      </c>
      <c r="B103" s="49" t="s">
        <v>341</v>
      </c>
      <c r="C103" s="50" t="s">
        <v>377</v>
      </c>
      <c r="D103" s="301">
        <f t="shared" ca="1" si="16"/>
        <v>1621</v>
      </c>
      <c r="E103" s="301">
        <f t="shared" ca="1" si="17"/>
        <v>64</v>
      </c>
      <c r="F103" s="293"/>
      <c r="G103" s="301">
        <f t="shared" ca="1" si="18"/>
        <v>209</v>
      </c>
      <c r="H103" s="301">
        <f t="shared" ca="1" si="19"/>
        <v>9</v>
      </c>
      <c r="I103" s="293"/>
      <c r="J103" s="301">
        <f t="shared" ca="1" si="20"/>
        <v>69</v>
      </c>
      <c r="K103" s="301">
        <f t="shared" ca="1" si="21"/>
        <v>4</v>
      </c>
      <c r="L103" s="304"/>
      <c r="M103" s="301">
        <f t="shared" ca="1" si="22"/>
        <v>1902</v>
      </c>
      <c r="N103" s="301">
        <f t="shared" ca="1" si="23"/>
        <v>56</v>
      </c>
    </row>
    <row r="104" spans="1:14" ht="15" customHeight="1" x14ac:dyDescent="0.2">
      <c r="A104" s="49" t="s">
        <v>186</v>
      </c>
      <c r="B104" s="49" t="s">
        <v>341</v>
      </c>
      <c r="C104" s="50" t="s">
        <v>187</v>
      </c>
      <c r="D104" s="301">
        <f t="shared" ca="1" si="16"/>
        <v>6335</v>
      </c>
      <c r="E104" s="301">
        <f t="shared" ca="1" si="17"/>
        <v>56</v>
      </c>
      <c r="F104" s="293"/>
      <c r="G104" s="301">
        <f t="shared" ca="1" si="18"/>
        <v>942</v>
      </c>
      <c r="H104" s="301">
        <f t="shared" ca="1" si="19"/>
        <v>11</v>
      </c>
      <c r="I104" s="293"/>
      <c r="J104" s="301">
        <f t="shared" ca="1" si="20"/>
        <v>195</v>
      </c>
      <c r="K104" s="301">
        <f t="shared" ca="1" si="21"/>
        <v>9</v>
      </c>
      <c r="L104" s="304"/>
      <c r="M104" s="301">
        <f t="shared" ca="1" si="22"/>
        <v>7482</v>
      </c>
      <c r="N104" s="301">
        <f t="shared" ca="1" si="23"/>
        <v>49</v>
      </c>
    </row>
    <row r="105" spans="1:14" ht="15" customHeight="1" x14ac:dyDescent="0.2">
      <c r="A105" s="49" t="s">
        <v>188</v>
      </c>
      <c r="B105" s="49" t="s">
        <v>341</v>
      </c>
      <c r="C105" s="50" t="s">
        <v>189</v>
      </c>
      <c r="D105" s="301">
        <f t="shared" ca="1" si="16"/>
        <v>1771</v>
      </c>
      <c r="E105" s="301">
        <f t="shared" ca="1" si="17"/>
        <v>59</v>
      </c>
      <c r="F105" s="293"/>
      <c r="G105" s="301">
        <f t="shared" ca="1" si="18"/>
        <v>303</v>
      </c>
      <c r="H105" s="301">
        <f t="shared" ca="1" si="19"/>
        <v>13</v>
      </c>
      <c r="I105" s="293"/>
      <c r="J105" s="301">
        <f t="shared" ca="1" si="20"/>
        <v>67</v>
      </c>
      <c r="K105" s="301">
        <f t="shared" ca="1" si="21"/>
        <v>13</v>
      </c>
      <c r="L105" s="304"/>
      <c r="M105" s="301">
        <f t="shared" ca="1" si="22"/>
        <v>2142</v>
      </c>
      <c r="N105" s="301">
        <f t="shared" ca="1" si="23"/>
        <v>51</v>
      </c>
    </row>
    <row r="106" spans="1:14" ht="15" customHeight="1" x14ac:dyDescent="0.2">
      <c r="A106" s="49" t="s">
        <v>194</v>
      </c>
      <c r="B106" s="49" t="s">
        <v>191</v>
      </c>
      <c r="C106" s="53" t="s">
        <v>195</v>
      </c>
      <c r="D106" s="301">
        <f t="shared" ca="1" si="16"/>
        <v>1213</v>
      </c>
      <c r="E106" s="301">
        <f t="shared" ca="1" si="17"/>
        <v>71</v>
      </c>
      <c r="F106" s="293"/>
      <c r="G106" s="301">
        <f t="shared" ca="1" si="18"/>
        <v>232</v>
      </c>
      <c r="H106" s="301">
        <f t="shared" ca="1" si="19"/>
        <v>21</v>
      </c>
      <c r="I106" s="293"/>
      <c r="J106" s="301">
        <f t="shared" ca="1" si="20"/>
        <v>62</v>
      </c>
      <c r="K106" s="301">
        <f t="shared" ca="1" si="21"/>
        <v>6</v>
      </c>
      <c r="L106" s="304"/>
      <c r="M106" s="301">
        <f t="shared" ca="1" si="22"/>
        <v>1509</v>
      </c>
      <c r="N106" s="301">
        <f t="shared" ca="1" si="23"/>
        <v>61</v>
      </c>
    </row>
    <row r="107" spans="1:14" ht="15" customHeight="1" x14ac:dyDescent="0.2">
      <c r="A107" s="49" t="s">
        <v>196</v>
      </c>
      <c r="B107" s="49" t="s">
        <v>191</v>
      </c>
      <c r="C107" s="14" t="s">
        <v>435</v>
      </c>
      <c r="D107" s="301">
        <f t="shared" ca="1" si="16"/>
        <v>23</v>
      </c>
      <c r="E107" s="301" t="str">
        <f t="shared" ca="1" si="17"/>
        <v>x</v>
      </c>
      <c r="F107" s="293"/>
      <c r="G107" s="301">
        <f t="shared" ca="1" si="18"/>
        <v>5</v>
      </c>
      <c r="H107" s="301" t="str">
        <f t="shared" ca="1" si="19"/>
        <v>x</v>
      </c>
      <c r="I107" s="293"/>
      <c r="J107" s="301">
        <f t="shared" ca="1" si="20"/>
        <v>0</v>
      </c>
      <c r="K107" s="301" t="str">
        <f t="shared" ca="1" si="21"/>
        <v>.</v>
      </c>
      <c r="L107" s="304"/>
      <c r="M107" s="301">
        <f t="shared" ca="1" si="22"/>
        <v>28</v>
      </c>
      <c r="N107" s="301">
        <f t="shared" ca="1" si="23"/>
        <v>89</v>
      </c>
    </row>
    <row r="108" spans="1:14" ht="15" customHeight="1" x14ac:dyDescent="0.2">
      <c r="A108" s="49" t="s">
        <v>197</v>
      </c>
      <c r="B108" s="49" t="s">
        <v>191</v>
      </c>
      <c r="C108" s="14" t="s">
        <v>198</v>
      </c>
      <c r="D108" s="301">
        <f t="shared" ca="1" si="16"/>
        <v>1913</v>
      </c>
      <c r="E108" s="301">
        <f t="shared" ca="1" si="17"/>
        <v>73</v>
      </c>
      <c r="F108" s="293"/>
      <c r="G108" s="301">
        <f t="shared" ca="1" si="18"/>
        <v>423</v>
      </c>
      <c r="H108" s="301">
        <f t="shared" ca="1" si="19"/>
        <v>34</v>
      </c>
      <c r="I108" s="293"/>
      <c r="J108" s="301">
        <f t="shared" ca="1" si="20"/>
        <v>89</v>
      </c>
      <c r="K108" s="301">
        <f t="shared" ca="1" si="21"/>
        <v>11</v>
      </c>
      <c r="L108" s="304"/>
      <c r="M108" s="301">
        <f t="shared" ca="1" si="22"/>
        <v>2429</v>
      </c>
      <c r="N108" s="301">
        <f t="shared" ca="1" si="23"/>
        <v>64</v>
      </c>
    </row>
    <row r="109" spans="1:14" ht="15" customHeight="1" x14ac:dyDescent="0.2">
      <c r="A109" s="49" t="s">
        <v>199</v>
      </c>
      <c r="B109" s="49" t="s">
        <v>191</v>
      </c>
      <c r="C109" s="53" t="s">
        <v>200</v>
      </c>
      <c r="D109" s="301">
        <f t="shared" ca="1" si="16"/>
        <v>982</v>
      </c>
      <c r="E109" s="301">
        <f t="shared" ca="1" si="17"/>
        <v>72</v>
      </c>
      <c r="F109" s="293"/>
      <c r="G109" s="301">
        <f t="shared" ca="1" si="18"/>
        <v>230</v>
      </c>
      <c r="H109" s="301">
        <f t="shared" ca="1" si="19"/>
        <v>26</v>
      </c>
      <c r="I109" s="293"/>
      <c r="J109" s="301">
        <f t="shared" ca="1" si="20"/>
        <v>55</v>
      </c>
      <c r="K109" s="301">
        <f t="shared" ca="1" si="21"/>
        <v>9</v>
      </c>
      <c r="L109" s="304"/>
      <c r="M109" s="301">
        <f t="shared" ca="1" si="22"/>
        <v>1270</v>
      </c>
      <c r="N109" s="301">
        <f t="shared" ca="1" si="23"/>
        <v>61</v>
      </c>
    </row>
    <row r="110" spans="1:14" s="115" customFormat="1" ht="15" customHeight="1" x14ac:dyDescent="0.2">
      <c r="A110" s="49" t="s">
        <v>201</v>
      </c>
      <c r="B110" s="49" t="s">
        <v>191</v>
      </c>
      <c r="C110" s="14" t="s">
        <v>202</v>
      </c>
      <c r="D110" s="301">
        <f t="shared" ca="1" si="16"/>
        <v>2354</v>
      </c>
      <c r="E110" s="301">
        <f t="shared" ca="1" si="17"/>
        <v>64</v>
      </c>
      <c r="F110" s="293"/>
      <c r="G110" s="301">
        <f t="shared" ca="1" si="18"/>
        <v>396</v>
      </c>
      <c r="H110" s="301">
        <f t="shared" ca="1" si="19"/>
        <v>17</v>
      </c>
      <c r="I110" s="293"/>
      <c r="J110" s="301">
        <f t="shared" ca="1" si="20"/>
        <v>100</v>
      </c>
      <c r="K110" s="301">
        <f t="shared" ca="1" si="21"/>
        <v>8</v>
      </c>
      <c r="L110" s="304"/>
      <c r="M110" s="301">
        <f t="shared" ca="1" si="22"/>
        <v>2852</v>
      </c>
      <c r="N110" s="301">
        <f t="shared" ca="1" si="23"/>
        <v>56</v>
      </c>
    </row>
    <row r="111" spans="1:14" ht="15" customHeight="1" x14ac:dyDescent="0.2">
      <c r="A111" s="49" t="s">
        <v>203</v>
      </c>
      <c r="B111" s="49" t="s">
        <v>191</v>
      </c>
      <c r="C111" s="14" t="s">
        <v>204</v>
      </c>
      <c r="D111" s="301">
        <f t="shared" ca="1" si="16"/>
        <v>1342</v>
      </c>
      <c r="E111" s="301">
        <f t="shared" ca="1" si="17"/>
        <v>66</v>
      </c>
      <c r="F111" s="293"/>
      <c r="G111" s="301">
        <f t="shared" ca="1" si="18"/>
        <v>345</v>
      </c>
      <c r="H111" s="301">
        <f t="shared" ca="1" si="19"/>
        <v>33</v>
      </c>
      <c r="I111" s="293"/>
      <c r="J111" s="301">
        <f t="shared" ca="1" si="20"/>
        <v>71</v>
      </c>
      <c r="K111" s="301">
        <f t="shared" ca="1" si="21"/>
        <v>7</v>
      </c>
      <c r="L111" s="304"/>
      <c r="M111" s="301">
        <f t="shared" ca="1" si="22"/>
        <v>1761</v>
      </c>
      <c r="N111" s="301">
        <f t="shared" ca="1" si="23"/>
        <v>57</v>
      </c>
    </row>
    <row r="112" spans="1:14" ht="15" customHeight="1" x14ac:dyDescent="0.2">
      <c r="A112" s="49" t="s">
        <v>205</v>
      </c>
      <c r="B112" s="49" t="s">
        <v>191</v>
      </c>
      <c r="C112" s="14" t="s">
        <v>206</v>
      </c>
      <c r="D112" s="301">
        <f t="shared" ca="1" si="16"/>
        <v>740</v>
      </c>
      <c r="E112" s="301">
        <f t="shared" ca="1" si="17"/>
        <v>78</v>
      </c>
      <c r="F112" s="293"/>
      <c r="G112" s="301">
        <f t="shared" ca="1" si="18"/>
        <v>146</v>
      </c>
      <c r="H112" s="301">
        <f t="shared" ca="1" si="19"/>
        <v>36</v>
      </c>
      <c r="I112" s="293"/>
      <c r="J112" s="301">
        <f t="shared" ca="1" si="20"/>
        <v>24</v>
      </c>
      <c r="K112" s="301">
        <f t="shared" ca="1" si="21"/>
        <v>21</v>
      </c>
      <c r="L112" s="304"/>
      <c r="M112" s="301">
        <f t="shared" ca="1" si="22"/>
        <v>913</v>
      </c>
      <c r="N112" s="301">
        <f t="shared" ca="1" si="23"/>
        <v>70</v>
      </c>
    </row>
    <row r="113" spans="1:14" ht="15" customHeight="1" x14ac:dyDescent="0.2">
      <c r="A113" s="49" t="s">
        <v>207</v>
      </c>
      <c r="B113" s="49" t="s">
        <v>191</v>
      </c>
      <c r="C113" s="14" t="s">
        <v>208</v>
      </c>
      <c r="D113" s="301">
        <f t="shared" ca="1" si="16"/>
        <v>2181</v>
      </c>
      <c r="E113" s="301">
        <f t="shared" ca="1" si="17"/>
        <v>72</v>
      </c>
      <c r="F113" s="293"/>
      <c r="G113" s="301">
        <f t="shared" ca="1" si="18"/>
        <v>488</v>
      </c>
      <c r="H113" s="301">
        <f t="shared" ca="1" si="19"/>
        <v>30</v>
      </c>
      <c r="I113" s="293"/>
      <c r="J113" s="301">
        <f t="shared" ca="1" si="20"/>
        <v>97</v>
      </c>
      <c r="K113" s="301">
        <f t="shared" ca="1" si="21"/>
        <v>11</v>
      </c>
      <c r="L113" s="304"/>
      <c r="M113" s="301">
        <f t="shared" ca="1" si="22"/>
        <v>2771</v>
      </c>
      <c r="N113" s="301">
        <f t="shared" ca="1" si="23"/>
        <v>62</v>
      </c>
    </row>
    <row r="114" spans="1:14" ht="15" customHeight="1" x14ac:dyDescent="0.2">
      <c r="A114" s="49" t="s">
        <v>209</v>
      </c>
      <c r="B114" s="49" t="s">
        <v>191</v>
      </c>
      <c r="C114" s="14" t="s">
        <v>210</v>
      </c>
      <c r="D114" s="301">
        <f t="shared" ca="1" si="16"/>
        <v>2469</v>
      </c>
      <c r="E114" s="301">
        <f t="shared" ca="1" si="17"/>
        <v>65</v>
      </c>
      <c r="F114" s="293"/>
      <c r="G114" s="301">
        <f t="shared" ca="1" si="18"/>
        <v>600</v>
      </c>
      <c r="H114" s="301">
        <f t="shared" ca="1" si="19"/>
        <v>28</v>
      </c>
      <c r="I114" s="293"/>
      <c r="J114" s="301">
        <f t="shared" ca="1" si="20"/>
        <v>111</v>
      </c>
      <c r="K114" s="301">
        <f t="shared" ca="1" si="21"/>
        <v>5</v>
      </c>
      <c r="L114" s="304"/>
      <c r="M114" s="301">
        <f t="shared" ca="1" si="22"/>
        <v>3185</v>
      </c>
      <c r="N114" s="301">
        <f t="shared" ca="1" si="23"/>
        <v>56</v>
      </c>
    </row>
    <row r="115" spans="1:14" ht="15" customHeight="1" x14ac:dyDescent="0.2">
      <c r="A115" s="49" t="s">
        <v>211</v>
      </c>
      <c r="B115" s="49" t="s">
        <v>191</v>
      </c>
      <c r="C115" s="14" t="s">
        <v>212</v>
      </c>
      <c r="D115" s="301">
        <f t="shared" ca="1" si="16"/>
        <v>3565</v>
      </c>
      <c r="E115" s="301">
        <f t="shared" ca="1" si="17"/>
        <v>70</v>
      </c>
      <c r="F115" s="293"/>
      <c r="G115" s="301">
        <f t="shared" ca="1" si="18"/>
        <v>787</v>
      </c>
      <c r="H115" s="301">
        <f t="shared" ca="1" si="19"/>
        <v>28</v>
      </c>
      <c r="I115" s="293"/>
      <c r="J115" s="301">
        <f t="shared" ca="1" si="20"/>
        <v>30</v>
      </c>
      <c r="K115" s="301">
        <f t="shared" ca="1" si="21"/>
        <v>13</v>
      </c>
      <c r="L115" s="304"/>
      <c r="M115" s="301">
        <f t="shared" ca="1" si="22"/>
        <v>4396</v>
      </c>
      <c r="N115" s="301">
        <f t="shared" ca="1" si="23"/>
        <v>62</v>
      </c>
    </row>
    <row r="116" spans="1:14" ht="15" customHeight="1" x14ac:dyDescent="0.2">
      <c r="A116" s="49" t="s">
        <v>213</v>
      </c>
      <c r="B116" s="49" t="s">
        <v>191</v>
      </c>
      <c r="C116" s="14" t="s">
        <v>214</v>
      </c>
      <c r="D116" s="301">
        <f t="shared" ca="1" si="16"/>
        <v>2373</v>
      </c>
      <c r="E116" s="301">
        <f t="shared" ca="1" si="17"/>
        <v>68</v>
      </c>
      <c r="F116" s="293"/>
      <c r="G116" s="301">
        <f t="shared" ca="1" si="18"/>
        <v>574</v>
      </c>
      <c r="H116" s="301">
        <f t="shared" ca="1" si="19"/>
        <v>26</v>
      </c>
      <c r="I116" s="293"/>
      <c r="J116" s="301">
        <f t="shared" ca="1" si="20"/>
        <v>106</v>
      </c>
      <c r="K116" s="301">
        <f t="shared" ca="1" si="21"/>
        <v>8</v>
      </c>
      <c r="L116" s="304"/>
      <c r="M116" s="301">
        <f t="shared" ca="1" si="22"/>
        <v>3059</v>
      </c>
      <c r="N116" s="301">
        <f t="shared" ca="1" si="23"/>
        <v>58</v>
      </c>
    </row>
    <row r="117" spans="1:14" s="115" customFormat="1" ht="15" customHeight="1" x14ac:dyDescent="0.2">
      <c r="A117" s="49" t="s">
        <v>215</v>
      </c>
      <c r="B117" s="49" t="s">
        <v>191</v>
      </c>
      <c r="C117" s="14" t="s">
        <v>216</v>
      </c>
      <c r="D117" s="301">
        <f t="shared" ca="1" si="16"/>
        <v>2405</v>
      </c>
      <c r="E117" s="301">
        <f t="shared" ca="1" si="17"/>
        <v>71</v>
      </c>
      <c r="F117" s="293"/>
      <c r="G117" s="301">
        <f t="shared" ca="1" si="18"/>
        <v>465</v>
      </c>
      <c r="H117" s="301">
        <f t="shared" ca="1" si="19"/>
        <v>31</v>
      </c>
      <c r="I117" s="293"/>
      <c r="J117" s="301">
        <f t="shared" ca="1" si="20"/>
        <v>133</v>
      </c>
      <c r="K117" s="301">
        <f t="shared" ca="1" si="21"/>
        <v>8</v>
      </c>
      <c r="L117" s="304"/>
      <c r="M117" s="301">
        <f t="shared" ca="1" si="22"/>
        <v>3008</v>
      </c>
      <c r="N117" s="301">
        <f t="shared" ca="1" si="23"/>
        <v>62</v>
      </c>
    </row>
    <row r="118" spans="1:14" ht="15" customHeight="1" x14ac:dyDescent="0.2">
      <c r="A118" s="49" t="s">
        <v>217</v>
      </c>
      <c r="B118" s="49" t="s">
        <v>191</v>
      </c>
      <c r="C118" s="14" t="s">
        <v>218</v>
      </c>
      <c r="D118" s="301">
        <f t="shared" ca="1" si="16"/>
        <v>1711</v>
      </c>
      <c r="E118" s="301">
        <f t="shared" ca="1" si="17"/>
        <v>71</v>
      </c>
      <c r="F118" s="293"/>
      <c r="G118" s="301">
        <f t="shared" ca="1" si="18"/>
        <v>376</v>
      </c>
      <c r="H118" s="301">
        <f t="shared" ca="1" si="19"/>
        <v>25</v>
      </c>
      <c r="I118" s="293"/>
      <c r="J118" s="301">
        <f t="shared" ca="1" si="20"/>
        <v>95</v>
      </c>
      <c r="K118" s="301">
        <f t="shared" ca="1" si="21"/>
        <v>9</v>
      </c>
      <c r="L118" s="304"/>
      <c r="M118" s="301">
        <f t="shared" ca="1" si="22"/>
        <v>2198</v>
      </c>
      <c r="N118" s="301">
        <f t="shared" ca="1" si="23"/>
        <v>61</v>
      </c>
    </row>
    <row r="119" spans="1:14" ht="15" customHeight="1" x14ac:dyDescent="0.2">
      <c r="A119" s="49" t="s">
        <v>219</v>
      </c>
      <c r="B119" s="49" t="s">
        <v>191</v>
      </c>
      <c r="C119" s="14" t="s">
        <v>220</v>
      </c>
      <c r="D119" s="301">
        <f t="shared" ca="1" si="16"/>
        <v>1125</v>
      </c>
      <c r="E119" s="301">
        <f t="shared" ca="1" si="17"/>
        <v>67</v>
      </c>
      <c r="F119" s="293"/>
      <c r="G119" s="301">
        <f t="shared" ca="1" si="18"/>
        <v>239</v>
      </c>
      <c r="H119" s="301">
        <f t="shared" ca="1" si="19"/>
        <v>22</v>
      </c>
      <c r="I119" s="293"/>
      <c r="J119" s="301">
        <f t="shared" ca="1" si="20"/>
        <v>53</v>
      </c>
      <c r="K119" s="301">
        <f t="shared" ca="1" si="21"/>
        <v>30</v>
      </c>
      <c r="L119" s="304"/>
      <c r="M119" s="301">
        <f t="shared" ca="1" si="22"/>
        <v>1420</v>
      </c>
      <c r="N119" s="301">
        <f t="shared" ca="1" si="23"/>
        <v>58</v>
      </c>
    </row>
    <row r="120" spans="1:14" ht="15" customHeight="1" x14ac:dyDescent="0.2">
      <c r="A120" s="49" t="s">
        <v>223</v>
      </c>
      <c r="B120" s="49" t="s">
        <v>191</v>
      </c>
      <c r="C120" s="14" t="s">
        <v>224</v>
      </c>
      <c r="D120" s="301">
        <f t="shared" ca="1" si="16"/>
        <v>2550</v>
      </c>
      <c r="E120" s="301">
        <f t="shared" ca="1" si="17"/>
        <v>66</v>
      </c>
      <c r="F120" s="293"/>
      <c r="G120" s="301">
        <f t="shared" ca="1" si="18"/>
        <v>419</v>
      </c>
      <c r="H120" s="301">
        <f t="shared" ca="1" si="19"/>
        <v>19</v>
      </c>
      <c r="I120" s="293"/>
      <c r="J120" s="301">
        <f t="shared" ca="1" si="20"/>
        <v>72</v>
      </c>
      <c r="K120" s="301" t="str">
        <f t="shared" ca="1" si="21"/>
        <v>x</v>
      </c>
      <c r="L120" s="304"/>
      <c r="M120" s="301">
        <f t="shared" ca="1" si="22"/>
        <v>3046</v>
      </c>
      <c r="N120" s="301">
        <f t="shared" ca="1" si="23"/>
        <v>58</v>
      </c>
    </row>
    <row r="121" spans="1:14" ht="15" customHeight="1" x14ac:dyDescent="0.2">
      <c r="A121" s="49" t="s">
        <v>225</v>
      </c>
      <c r="B121" s="49" t="s">
        <v>191</v>
      </c>
      <c r="C121" s="14" t="s">
        <v>226</v>
      </c>
      <c r="D121" s="301">
        <f t="shared" ca="1" si="16"/>
        <v>3036</v>
      </c>
      <c r="E121" s="301">
        <f t="shared" ca="1" si="17"/>
        <v>68</v>
      </c>
      <c r="F121" s="293"/>
      <c r="G121" s="301">
        <f t="shared" ca="1" si="18"/>
        <v>563</v>
      </c>
      <c r="H121" s="301">
        <f t="shared" ca="1" si="19"/>
        <v>23</v>
      </c>
      <c r="I121" s="293"/>
      <c r="J121" s="301">
        <f t="shared" ca="1" si="20"/>
        <v>125</v>
      </c>
      <c r="K121" s="301">
        <f t="shared" ca="1" si="21"/>
        <v>10</v>
      </c>
      <c r="L121" s="304"/>
      <c r="M121" s="301">
        <f t="shared" ca="1" si="22"/>
        <v>3729</v>
      </c>
      <c r="N121" s="301">
        <f t="shared" ca="1" si="23"/>
        <v>59</v>
      </c>
    </row>
    <row r="122" spans="1:14" ht="15" customHeight="1" x14ac:dyDescent="0.2">
      <c r="A122" s="49" t="s">
        <v>227</v>
      </c>
      <c r="B122" s="49" t="s">
        <v>191</v>
      </c>
      <c r="C122" s="14" t="s">
        <v>228</v>
      </c>
      <c r="D122" s="301">
        <f t="shared" ca="1" si="16"/>
        <v>2461</v>
      </c>
      <c r="E122" s="301">
        <f t="shared" ca="1" si="17"/>
        <v>68</v>
      </c>
      <c r="F122" s="293"/>
      <c r="G122" s="301">
        <f t="shared" ca="1" si="18"/>
        <v>430</v>
      </c>
      <c r="H122" s="301">
        <f t="shared" ca="1" si="19"/>
        <v>18</v>
      </c>
      <c r="I122" s="293"/>
      <c r="J122" s="301">
        <f t="shared" ca="1" si="20"/>
        <v>76</v>
      </c>
      <c r="K122" s="301">
        <f t="shared" ca="1" si="21"/>
        <v>7</v>
      </c>
      <c r="L122" s="304"/>
      <c r="M122" s="301">
        <f t="shared" ca="1" si="22"/>
        <v>2972</v>
      </c>
      <c r="N122" s="301">
        <f t="shared" ca="1" si="23"/>
        <v>59</v>
      </c>
    </row>
    <row r="123" spans="1:14" ht="15" customHeight="1" x14ac:dyDescent="0.2">
      <c r="A123" s="49" t="s">
        <v>229</v>
      </c>
      <c r="B123" s="49" t="s">
        <v>191</v>
      </c>
      <c r="C123" s="14" t="s">
        <v>230</v>
      </c>
      <c r="D123" s="301">
        <f t="shared" ca="1" si="16"/>
        <v>2761</v>
      </c>
      <c r="E123" s="301">
        <f t="shared" ca="1" si="17"/>
        <v>63</v>
      </c>
      <c r="F123" s="293"/>
      <c r="G123" s="301">
        <f t="shared" ca="1" si="18"/>
        <v>551</v>
      </c>
      <c r="H123" s="301">
        <f t="shared" ca="1" si="19"/>
        <v>20</v>
      </c>
      <c r="I123" s="293"/>
      <c r="J123" s="301">
        <f t="shared" ca="1" si="20"/>
        <v>116</v>
      </c>
      <c r="K123" s="301">
        <f t="shared" ca="1" si="21"/>
        <v>8</v>
      </c>
      <c r="L123" s="304"/>
      <c r="M123" s="301">
        <f t="shared" ca="1" si="22"/>
        <v>3432</v>
      </c>
      <c r="N123" s="301">
        <f t="shared" ca="1" si="23"/>
        <v>55</v>
      </c>
    </row>
    <row r="124" spans="1:14" ht="15" customHeight="1" x14ac:dyDescent="0.2">
      <c r="A124" s="49" t="s">
        <v>231</v>
      </c>
      <c r="B124" s="49" t="s">
        <v>191</v>
      </c>
      <c r="C124" s="14" t="s">
        <v>232</v>
      </c>
      <c r="D124" s="301">
        <f t="shared" ca="1" si="16"/>
        <v>2836</v>
      </c>
      <c r="E124" s="301">
        <f t="shared" ca="1" si="17"/>
        <v>75</v>
      </c>
      <c r="F124" s="293"/>
      <c r="G124" s="301">
        <f t="shared" ca="1" si="18"/>
        <v>457</v>
      </c>
      <c r="H124" s="301">
        <f t="shared" ca="1" si="19"/>
        <v>29</v>
      </c>
      <c r="I124" s="293"/>
      <c r="J124" s="301">
        <f t="shared" ca="1" si="20"/>
        <v>104</v>
      </c>
      <c r="K124" s="301">
        <f t="shared" ca="1" si="21"/>
        <v>16</v>
      </c>
      <c r="L124" s="304"/>
      <c r="M124" s="301">
        <f t="shared" ca="1" si="22"/>
        <v>3402</v>
      </c>
      <c r="N124" s="301">
        <f t="shared" ca="1" si="23"/>
        <v>67</v>
      </c>
    </row>
    <row r="125" spans="1:14" ht="15" customHeight="1" x14ac:dyDescent="0.2">
      <c r="A125" s="49" t="s">
        <v>233</v>
      </c>
      <c r="B125" s="49" t="s">
        <v>191</v>
      </c>
      <c r="C125" s="14" t="s">
        <v>234</v>
      </c>
      <c r="D125" s="301">
        <f t="shared" ca="1" si="16"/>
        <v>3401</v>
      </c>
      <c r="E125" s="301">
        <f t="shared" ca="1" si="17"/>
        <v>64</v>
      </c>
      <c r="F125" s="293"/>
      <c r="G125" s="301">
        <f t="shared" ca="1" si="18"/>
        <v>605</v>
      </c>
      <c r="H125" s="301">
        <f t="shared" ca="1" si="19"/>
        <v>18</v>
      </c>
      <c r="I125" s="293"/>
      <c r="J125" s="301">
        <f t="shared" ca="1" si="20"/>
        <v>143</v>
      </c>
      <c r="K125" s="301">
        <f t="shared" ca="1" si="21"/>
        <v>7</v>
      </c>
      <c r="L125" s="304"/>
      <c r="M125" s="301">
        <f t="shared" ca="1" si="22"/>
        <v>4160</v>
      </c>
      <c r="N125" s="301">
        <f t="shared" ca="1" si="23"/>
        <v>55</v>
      </c>
    </row>
    <row r="126" spans="1:14" ht="15" customHeight="1" x14ac:dyDescent="0.2">
      <c r="A126" s="49" t="s">
        <v>235</v>
      </c>
      <c r="B126" s="49" t="s">
        <v>191</v>
      </c>
      <c r="C126" s="14" t="s">
        <v>236</v>
      </c>
      <c r="D126" s="301">
        <f t="shared" ca="1" si="16"/>
        <v>3201</v>
      </c>
      <c r="E126" s="301">
        <f t="shared" ca="1" si="17"/>
        <v>63</v>
      </c>
      <c r="F126" s="293"/>
      <c r="G126" s="301">
        <f t="shared" ca="1" si="18"/>
        <v>515</v>
      </c>
      <c r="H126" s="301">
        <f t="shared" ca="1" si="19"/>
        <v>15</v>
      </c>
      <c r="I126" s="293"/>
      <c r="J126" s="301">
        <f t="shared" ca="1" si="20"/>
        <v>128</v>
      </c>
      <c r="K126" s="301">
        <f t="shared" ca="1" si="21"/>
        <v>5</v>
      </c>
      <c r="L126" s="304"/>
      <c r="M126" s="301">
        <f t="shared" ca="1" si="22"/>
        <v>3849</v>
      </c>
      <c r="N126" s="301">
        <f t="shared" ca="1" si="23"/>
        <v>54</v>
      </c>
    </row>
    <row r="127" spans="1:14" ht="15" customHeight="1" x14ac:dyDescent="0.2">
      <c r="A127" s="49" t="s">
        <v>237</v>
      </c>
      <c r="B127" s="49" t="s">
        <v>191</v>
      </c>
      <c r="C127" s="14" t="s">
        <v>238</v>
      </c>
      <c r="D127" s="301">
        <f t="shared" ca="1" si="16"/>
        <v>3347</v>
      </c>
      <c r="E127" s="301">
        <f t="shared" ca="1" si="17"/>
        <v>60</v>
      </c>
      <c r="F127" s="293"/>
      <c r="G127" s="301">
        <f t="shared" ca="1" si="18"/>
        <v>628</v>
      </c>
      <c r="H127" s="301">
        <f t="shared" ca="1" si="19"/>
        <v>19</v>
      </c>
      <c r="I127" s="293"/>
      <c r="J127" s="301">
        <f t="shared" ca="1" si="20"/>
        <v>111</v>
      </c>
      <c r="K127" s="301">
        <f t="shared" ca="1" si="21"/>
        <v>5</v>
      </c>
      <c r="L127" s="304"/>
      <c r="M127" s="301">
        <f t="shared" ca="1" si="22"/>
        <v>4091</v>
      </c>
      <c r="N127" s="301">
        <f t="shared" ca="1" si="23"/>
        <v>52</v>
      </c>
    </row>
    <row r="128" spans="1:14" ht="15" customHeight="1" x14ac:dyDescent="0.2">
      <c r="A128" s="49" t="s">
        <v>239</v>
      </c>
      <c r="B128" s="49" t="s">
        <v>191</v>
      </c>
      <c r="C128" s="14" t="s">
        <v>240</v>
      </c>
      <c r="D128" s="301">
        <f t="shared" ca="1" si="16"/>
        <v>2302</v>
      </c>
      <c r="E128" s="301">
        <f t="shared" ca="1" si="17"/>
        <v>73</v>
      </c>
      <c r="F128" s="293"/>
      <c r="G128" s="301">
        <f t="shared" ca="1" si="18"/>
        <v>532</v>
      </c>
      <c r="H128" s="301">
        <f t="shared" ca="1" si="19"/>
        <v>30</v>
      </c>
      <c r="I128" s="293"/>
      <c r="J128" s="301">
        <f t="shared" ca="1" si="20"/>
        <v>92</v>
      </c>
      <c r="K128" s="301">
        <f t="shared" ca="1" si="21"/>
        <v>10</v>
      </c>
      <c r="L128" s="304"/>
      <c r="M128" s="301">
        <f t="shared" ca="1" si="22"/>
        <v>2930</v>
      </c>
      <c r="N128" s="301">
        <f t="shared" ca="1" si="23"/>
        <v>64</v>
      </c>
    </row>
    <row r="129" spans="1:14" s="115" customFormat="1" ht="15" customHeight="1" x14ac:dyDescent="0.2">
      <c r="A129" s="49" t="s">
        <v>241</v>
      </c>
      <c r="B129" s="49" t="s">
        <v>191</v>
      </c>
      <c r="C129" s="53" t="s">
        <v>242</v>
      </c>
      <c r="D129" s="301">
        <f t="shared" ca="1" si="16"/>
        <v>2315</v>
      </c>
      <c r="E129" s="301">
        <f t="shared" ca="1" si="17"/>
        <v>69</v>
      </c>
      <c r="F129" s="293"/>
      <c r="G129" s="301">
        <f t="shared" ca="1" si="18"/>
        <v>241</v>
      </c>
      <c r="H129" s="301">
        <f t="shared" ca="1" si="19"/>
        <v>17</v>
      </c>
      <c r="I129" s="293"/>
      <c r="J129" s="301">
        <f t="shared" ca="1" si="20"/>
        <v>105</v>
      </c>
      <c r="K129" s="301">
        <f t="shared" ca="1" si="21"/>
        <v>11</v>
      </c>
      <c r="L129" s="304"/>
      <c r="M129" s="301">
        <f t="shared" ca="1" si="22"/>
        <v>2668</v>
      </c>
      <c r="N129" s="301">
        <f t="shared" ca="1" si="23"/>
        <v>62</v>
      </c>
    </row>
    <row r="130" spans="1:14" ht="15" customHeight="1" x14ac:dyDescent="0.2">
      <c r="A130" s="49" t="s">
        <v>243</v>
      </c>
      <c r="B130" s="49" t="s">
        <v>191</v>
      </c>
      <c r="C130" s="14" t="s">
        <v>244</v>
      </c>
      <c r="D130" s="301">
        <f t="shared" ca="1" si="16"/>
        <v>2543</v>
      </c>
      <c r="E130" s="301">
        <f t="shared" ca="1" si="17"/>
        <v>68</v>
      </c>
      <c r="F130" s="293"/>
      <c r="G130" s="301">
        <f t="shared" ca="1" si="18"/>
        <v>240</v>
      </c>
      <c r="H130" s="301">
        <f t="shared" ca="1" si="19"/>
        <v>20</v>
      </c>
      <c r="I130" s="293"/>
      <c r="J130" s="301">
        <f t="shared" ca="1" si="20"/>
        <v>72</v>
      </c>
      <c r="K130" s="301">
        <f t="shared" ca="1" si="21"/>
        <v>15</v>
      </c>
      <c r="L130" s="304"/>
      <c r="M130" s="301">
        <f t="shared" ca="1" si="22"/>
        <v>2856</v>
      </c>
      <c r="N130" s="301">
        <f t="shared" ca="1" si="23"/>
        <v>63</v>
      </c>
    </row>
    <row r="131" spans="1:14" ht="15" customHeight="1" x14ac:dyDescent="0.2">
      <c r="A131" s="49" t="s">
        <v>245</v>
      </c>
      <c r="B131" s="49" t="s">
        <v>191</v>
      </c>
      <c r="C131" s="14" t="s">
        <v>246</v>
      </c>
      <c r="D131" s="301">
        <f t="shared" ca="1" si="16"/>
        <v>2876</v>
      </c>
      <c r="E131" s="301">
        <f t="shared" ca="1" si="17"/>
        <v>66</v>
      </c>
      <c r="F131" s="293"/>
      <c r="G131" s="301">
        <f t="shared" ca="1" si="18"/>
        <v>468</v>
      </c>
      <c r="H131" s="301">
        <f t="shared" ca="1" si="19"/>
        <v>19</v>
      </c>
      <c r="I131" s="293"/>
      <c r="J131" s="301">
        <f t="shared" ca="1" si="20"/>
        <v>120</v>
      </c>
      <c r="K131" s="301">
        <f t="shared" ca="1" si="21"/>
        <v>10</v>
      </c>
      <c r="L131" s="304"/>
      <c r="M131" s="301">
        <f t="shared" ca="1" si="22"/>
        <v>3471</v>
      </c>
      <c r="N131" s="301">
        <f t="shared" ca="1" si="23"/>
        <v>57</v>
      </c>
    </row>
    <row r="132" spans="1:14" ht="15" customHeight="1" x14ac:dyDescent="0.2">
      <c r="A132" s="49" t="s">
        <v>247</v>
      </c>
      <c r="B132" s="49" t="s">
        <v>191</v>
      </c>
      <c r="C132" s="14" t="s">
        <v>248</v>
      </c>
      <c r="D132" s="301">
        <f t="shared" ca="1" si="16"/>
        <v>2044</v>
      </c>
      <c r="E132" s="301">
        <f t="shared" ca="1" si="17"/>
        <v>71</v>
      </c>
      <c r="F132" s="293"/>
      <c r="G132" s="301">
        <f t="shared" ca="1" si="18"/>
        <v>511</v>
      </c>
      <c r="H132" s="301">
        <f t="shared" ca="1" si="19"/>
        <v>24</v>
      </c>
      <c r="I132" s="293"/>
      <c r="J132" s="301">
        <f t="shared" ca="1" si="20"/>
        <v>115</v>
      </c>
      <c r="K132" s="301">
        <f t="shared" ca="1" si="21"/>
        <v>5</v>
      </c>
      <c r="L132" s="304"/>
      <c r="M132" s="301">
        <f t="shared" ca="1" si="22"/>
        <v>2677</v>
      </c>
      <c r="N132" s="301">
        <f t="shared" ca="1" si="23"/>
        <v>59</v>
      </c>
    </row>
    <row r="133" spans="1:14" ht="15" customHeight="1" x14ac:dyDescent="0.2">
      <c r="A133" s="49" t="s">
        <v>249</v>
      </c>
      <c r="B133" s="49" t="s">
        <v>191</v>
      </c>
      <c r="C133" s="14" t="s">
        <v>250</v>
      </c>
      <c r="D133" s="301">
        <f t="shared" ca="1" si="16"/>
        <v>1440</v>
      </c>
      <c r="E133" s="301">
        <f t="shared" ca="1" si="17"/>
        <v>67</v>
      </c>
      <c r="F133" s="293"/>
      <c r="G133" s="301">
        <f t="shared" ca="1" si="18"/>
        <v>204</v>
      </c>
      <c r="H133" s="301">
        <f t="shared" ca="1" si="19"/>
        <v>23</v>
      </c>
      <c r="I133" s="293"/>
      <c r="J133" s="301">
        <f t="shared" ca="1" si="20"/>
        <v>62</v>
      </c>
      <c r="K133" s="301">
        <f t="shared" ca="1" si="21"/>
        <v>13</v>
      </c>
      <c r="L133" s="304"/>
      <c r="M133" s="301">
        <f t="shared" ca="1" si="22"/>
        <v>1708</v>
      </c>
      <c r="N133" s="301">
        <f t="shared" ca="1" si="23"/>
        <v>60</v>
      </c>
    </row>
    <row r="134" spans="1:14" ht="15" customHeight="1" x14ac:dyDescent="0.2">
      <c r="A134" s="49" t="s">
        <v>251</v>
      </c>
      <c r="B134" s="49" t="s">
        <v>191</v>
      </c>
      <c r="C134" s="14" t="s">
        <v>252</v>
      </c>
      <c r="D134" s="301">
        <f t="shared" ca="1" si="16"/>
        <v>1625</v>
      </c>
      <c r="E134" s="301">
        <f t="shared" ca="1" si="17"/>
        <v>67</v>
      </c>
      <c r="F134" s="293"/>
      <c r="G134" s="301">
        <f t="shared" ca="1" si="18"/>
        <v>341</v>
      </c>
      <c r="H134" s="301">
        <f t="shared" ca="1" si="19"/>
        <v>15</v>
      </c>
      <c r="I134" s="293"/>
      <c r="J134" s="301">
        <f t="shared" ca="1" si="20"/>
        <v>43</v>
      </c>
      <c r="K134" s="301">
        <f t="shared" ca="1" si="21"/>
        <v>9</v>
      </c>
      <c r="L134" s="304"/>
      <c r="M134" s="301">
        <f t="shared" ca="1" si="22"/>
        <v>2013</v>
      </c>
      <c r="N134" s="301">
        <f t="shared" ca="1" si="23"/>
        <v>57</v>
      </c>
    </row>
    <row r="135" spans="1:14" ht="15" customHeight="1" x14ac:dyDescent="0.2">
      <c r="A135" s="49" t="s">
        <v>253</v>
      </c>
      <c r="B135" s="49" t="s">
        <v>191</v>
      </c>
      <c r="C135" s="14" t="s">
        <v>254</v>
      </c>
      <c r="D135" s="301">
        <f t="shared" ca="1" si="16"/>
        <v>3212</v>
      </c>
      <c r="E135" s="301">
        <f t="shared" ca="1" si="17"/>
        <v>65</v>
      </c>
      <c r="F135" s="293"/>
      <c r="G135" s="301">
        <f t="shared" ca="1" si="18"/>
        <v>336</v>
      </c>
      <c r="H135" s="301">
        <f t="shared" ca="1" si="19"/>
        <v>15</v>
      </c>
      <c r="I135" s="293"/>
      <c r="J135" s="301">
        <f t="shared" ca="1" si="20"/>
        <v>111</v>
      </c>
      <c r="K135" s="301">
        <f t="shared" ca="1" si="21"/>
        <v>5</v>
      </c>
      <c r="L135" s="304"/>
      <c r="M135" s="301">
        <f t="shared" ca="1" si="22"/>
        <v>3669</v>
      </c>
      <c r="N135" s="301">
        <f t="shared" ca="1" si="23"/>
        <v>58</v>
      </c>
    </row>
    <row r="136" spans="1:14" ht="15" customHeight="1" x14ac:dyDescent="0.2">
      <c r="A136" s="49" t="s">
        <v>255</v>
      </c>
      <c r="B136" s="49" t="s">
        <v>191</v>
      </c>
      <c r="C136" s="14" t="s">
        <v>256</v>
      </c>
      <c r="D136" s="301">
        <f t="shared" ca="1" si="16"/>
        <v>1694</v>
      </c>
      <c r="E136" s="301">
        <f t="shared" ca="1" si="17"/>
        <v>76</v>
      </c>
      <c r="F136" s="293"/>
      <c r="G136" s="301">
        <f t="shared" ca="1" si="18"/>
        <v>215</v>
      </c>
      <c r="H136" s="301">
        <f t="shared" ca="1" si="19"/>
        <v>20</v>
      </c>
      <c r="I136" s="293"/>
      <c r="J136" s="301">
        <f t="shared" ca="1" si="20"/>
        <v>76</v>
      </c>
      <c r="K136" s="301">
        <f t="shared" ca="1" si="21"/>
        <v>9</v>
      </c>
      <c r="L136" s="304"/>
      <c r="M136" s="301">
        <f t="shared" ca="1" si="22"/>
        <v>1988</v>
      </c>
      <c r="N136" s="301">
        <f t="shared" ca="1" si="23"/>
        <v>67</v>
      </c>
    </row>
    <row r="137" spans="1:14" ht="15" customHeight="1" x14ac:dyDescent="0.2">
      <c r="A137" s="49" t="s">
        <v>257</v>
      </c>
      <c r="B137" s="49" t="s">
        <v>191</v>
      </c>
      <c r="C137" s="14" t="s">
        <v>258</v>
      </c>
      <c r="D137" s="301">
        <f t="shared" ca="1" si="16"/>
        <v>1632</v>
      </c>
      <c r="E137" s="301">
        <f t="shared" ca="1" si="17"/>
        <v>75</v>
      </c>
      <c r="F137" s="293"/>
      <c r="G137" s="301">
        <f t="shared" ca="1" si="18"/>
        <v>315</v>
      </c>
      <c r="H137" s="301">
        <f t="shared" ca="1" si="19"/>
        <v>23</v>
      </c>
      <c r="I137" s="293"/>
      <c r="J137" s="301">
        <f t="shared" ca="1" si="20"/>
        <v>55</v>
      </c>
      <c r="K137" s="301">
        <f t="shared" ca="1" si="21"/>
        <v>15</v>
      </c>
      <c r="L137" s="304"/>
      <c r="M137" s="301">
        <f t="shared" ca="1" si="22"/>
        <v>2005</v>
      </c>
      <c r="N137" s="301">
        <f t="shared" ca="1" si="23"/>
        <v>65</v>
      </c>
    </row>
    <row r="138" spans="1:14" ht="15" customHeight="1" x14ac:dyDescent="0.2">
      <c r="A138" s="49" t="s">
        <v>259</v>
      </c>
      <c r="B138" s="49" t="s">
        <v>191</v>
      </c>
      <c r="C138" s="14" t="s">
        <v>260</v>
      </c>
      <c r="D138" s="301">
        <f t="shared" ca="1" si="16"/>
        <v>2347</v>
      </c>
      <c r="E138" s="301">
        <f t="shared" ca="1" si="17"/>
        <v>66</v>
      </c>
      <c r="F138" s="293"/>
      <c r="G138" s="301">
        <f t="shared" ca="1" si="18"/>
        <v>532</v>
      </c>
      <c r="H138" s="301">
        <f t="shared" ca="1" si="19"/>
        <v>25</v>
      </c>
      <c r="I138" s="293"/>
      <c r="J138" s="301">
        <f t="shared" ca="1" si="20"/>
        <v>101</v>
      </c>
      <c r="K138" s="301">
        <f t="shared" ca="1" si="21"/>
        <v>9</v>
      </c>
      <c r="L138" s="304"/>
      <c r="M138" s="301">
        <f t="shared" ca="1" si="22"/>
        <v>2989</v>
      </c>
      <c r="N138" s="301">
        <f t="shared" ca="1" si="23"/>
        <v>57</v>
      </c>
    </row>
    <row r="139" spans="1:14" ht="15" customHeight="1" x14ac:dyDescent="0.2">
      <c r="A139" s="49" t="s">
        <v>263</v>
      </c>
      <c r="B139" s="49" t="s">
        <v>262</v>
      </c>
      <c r="C139" s="50" t="s">
        <v>264</v>
      </c>
      <c r="D139" s="301">
        <f t="shared" ca="1" si="16"/>
        <v>1053</v>
      </c>
      <c r="E139" s="301">
        <f t="shared" ca="1" si="17"/>
        <v>61</v>
      </c>
      <c r="F139" s="293"/>
      <c r="G139" s="301">
        <f t="shared" ca="1" si="18"/>
        <v>211</v>
      </c>
      <c r="H139" s="301">
        <f t="shared" ca="1" si="19"/>
        <v>15</v>
      </c>
      <c r="I139" s="293"/>
      <c r="J139" s="301">
        <f t="shared" ca="1" si="20"/>
        <v>46</v>
      </c>
      <c r="K139" s="301">
        <f t="shared" ca="1" si="21"/>
        <v>11</v>
      </c>
      <c r="L139" s="304"/>
      <c r="M139" s="301">
        <f t="shared" ca="1" si="22"/>
        <v>1311</v>
      </c>
      <c r="N139" s="301">
        <f t="shared" ca="1" si="23"/>
        <v>52</v>
      </c>
    </row>
    <row r="140" spans="1:14" ht="15" customHeight="1" x14ac:dyDescent="0.2">
      <c r="A140" s="49" t="s">
        <v>265</v>
      </c>
      <c r="B140" s="49" t="s">
        <v>262</v>
      </c>
      <c r="C140" s="50" t="s">
        <v>266</v>
      </c>
      <c r="D140" s="301">
        <f t="shared" ca="1" si="16"/>
        <v>1888</v>
      </c>
      <c r="E140" s="301">
        <f t="shared" ca="1" si="17"/>
        <v>70</v>
      </c>
      <c r="F140" s="293"/>
      <c r="G140" s="301">
        <f t="shared" ca="1" si="18"/>
        <v>428</v>
      </c>
      <c r="H140" s="301">
        <f t="shared" ca="1" si="19"/>
        <v>18</v>
      </c>
      <c r="I140" s="293"/>
      <c r="J140" s="301">
        <f t="shared" ca="1" si="20"/>
        <v>77</v>
      </c>
      <c r="K140" s="301">
        <f t="shared" ca="1" si="21"/>
        <v>5</v>
      </c>
      <c r="L140" s="304"/>
      <c r="M140" s="301">
        <f t="shared" ca="1" si="22"/>
        <v>2396</v>
      </c>
      <c r="N140" s="301">
        <f t="shared" ca="1" si="23"/>
        <v>58</v>
      </c>
    </row>
    <row r="141" spans="1:14" ht="15" customHeight="1" x14ac:dyDescent="0.2">
      <c r="A141" s="49" t="s">
        <v>267</v>
      </c>
      <c r="B141" s="49" t="s">
        <v>262</v>
      </c>
      <c r="C141" s="50" t="s">
        <v>268</v>
      </c>
      <c r="D141" s="301">
        <f t="shared" ca="1" si="16"/>
        <v>4876</v>
      </c>
      <c r="E141" s="301">
        <f t="shared" ca="1" si="17"/>
        <v>64</v>
      </c>
      <c r="F141" s="293"/>
      <c r="G141" s="301">
        <f t="shared" ca="1" si="18"/>
        <v>573</v>
      </c>
      <c r="H141" s="301">
        <f t="shared" ca="1" si="19"/>
        <v>13</v>
      </c>
      <c r="I141" s="293"/>
      <c r="J141" s="301">
        <f t="shared" ca="1" si="20"/>
        <v>237</v>
      </c>
      <c r="K141" s="301">
        <f t="shared" ca="1" si="21"/>
        <v>9</v>
      </c>
      <c r="L141" s="304"/>
      <c r="M141" s="301">
        <f t="shared" ca="1" si="22"/>
        <v>5701</v>
      </c>
      <c r="N141" s="301">
        <f t="shared" ca="1" si="23"/>
        <v>57</v>
      </c>
    </row>
    <row r="142" spans="1:14" ht="15" customHeight="1" x14ac:dyDescent="0.2">
      <c r="A142" s="49" t="s">
        <v>269</v>
      </c>
      <c r="B142" s="49" t="s">
        <v>262</v>
      </c>
      <c r="C142" s="50" t="s">
        <v>270</v>
      </c>
      <c r="D142" s="301">
        <f t="shared" ca="1" si="16"/>
        <v>4189</v>
      </c>
      <c r="E142" s="301">
        <f t="shared" ca="1" si="17"/>
        <v>60</v>
      </c>
      <c r="F142" s="293"/>
      <c r="G142" s="301">
        <f t="shared" ca="1" si="18"/>
        <v>634</v>
      </c>
      <c r="H142" s="301">
        <f t="shared" ca="1" si="19"/>
        <v>12</v>
      </c>
      <c r="I142" s="293"/>
      <c r="J142" s="301">
        <f t="shared" ca="1" si="20"/>
        <v>200</v>
      </c>
      <c r="K142" s="301">
        <f t="shared" ca="1" si="21"/>
        <v>6</v>
      </c>
      <c r="L142" s="304"/>
      <c r="M142" s="301">
        <f t="shared" ca="1" si="22"/>
        <v>5034</v>
      </c>
      <c r="N142" s="301">
        <f t="shared" ca="1" si="23"/>
        <v>52</v>
      </c>
    </row>
    <row r="143" spans="1:14" ht="15" customHeight="1" x14ac:dyDescent="0.2">
      <c r="A143" s="49" t="s">
        <v>271</v>
      </c>
      <c r="B143" s="49" t="s">
        <v>262</v>
      </c>
      <c r="C143" s="50" t="s">
        <v>272</v>
      </c>
      <c r="D143" s="301">
        <f t="shared" ca="1" si="16"/>
        <v>11917</v>
      </c>
      <c r="E143" s="301">
        <f t="shared" ca="1" si="17"/>
        <v>67</v>
      </c>
      <c r="F143" s="293"/>
      <c r="G143" s="301">
        <f t="shared" ca="1" si="18"/>
        <v>1671</v>
      </c>
      <c r="H143" s="301">
        <f t="shared" ca="1" si="19"/>
        <v>13</v>
      </c>
      <c r="I143" s="293"/>
      <c r="J143" s="301">
        <f t="shared" ca="1" si="20"/>
        <v>435</v>
      </c>
      <c r="K143" s="301">
        <f t="shared" ca="1" si="21"/>
        <v>9</v>
      </c>
      <c r="L143" s="304"/>
      <c r="M143" s="301">
        <f t="shared" ca="1" si="22"/>
        <v>14043</v>
      </c>
      <c r="N143" s="301">
        <f t="shared" ca="1" si="23"/>
        <v>59</v>
      </c>
    </row>
    <row r="144" spans="1:14" ht="15" customHeight="1" x14ac:dyDescent="0.2">
      <c r="A144" s="49" t="s">
        <v>273</v>
      </c>
      <c r="B144" s="49" t="s">
        <v>262</v>
      </c>
      <c r="C144" s="50" t="s">
        <v>274</v>
      </c>
      <c r="D144" s="301">
        <f t="shared" ca="1" si="16"/>
        <v>1086</v>
      </c>
      <c r="E144" s="301">
        <f t="shared" ca="1" si="17"/>
        <v>57</v>
      </c>
      <c r="F144" s="293"/>
      <c r="G144" s="301">
        <f t="shared" ca="1" si="18"/>
        <v>196</v>
      </c>
      <c r="H144" s="301">
        <f t="shared" ca="1" si="19"/>
        <v>14</v>
      </c>
      <c r="I144" s="293"/>
      <c r="J144" s="301">
        <f t="shared" ca="1" si="20"/>
        <v>44</v>
      </c>
      <c r="K144" s="301" t="str">
        <f t="shared" ca="1" si="21"/>
        <v>x</v>
      </c>
      <c r="L144" s="304"/>
      <c r="M144" s="301">
        <f t="shared" ca="1" si="22"/>
        <v>1327</v>
      </c>
      <c r="N144" s="301">
        <f t="shared" ca="1" si="23"/>
        <v>49</v>
      </c>
    </row>
    <row r="145" spans="1:14" ht="15" customHeight="1" x14ac:dyDescent="0.2">
      <c r="A145" s="49" t="s">
        <v>275</v>
      </c>
      <c r="B145" s="49" t="s">
        <v>262</v>
      </c>
      <c r="C145" s="50" t="s">
        <v>276</v>
      </c>
      <c r="D145" s="301">
        <f t="shared" ca="1" si="16"/>
        <v>13557</v>
      </c>
      <c r="E145" s="301">
        <f t="shared" ca="1" si="17"/>
        <v>67</v>
      </c>
      <c r="F145" s="293"/>
      <c r="G145" s="301">
        <f t="shared" ca="1" si="18"/>
        <v>1975</v>
      </c>
      <c r="H145" s="301">
        <f t="shared" ca="1" si="19"/>
        <v>18</v>
      </c>
      <c r="I145" s="293"/>
      <c r="J145" s="301">
        <f t="shared" ca="1" si="20"/>
        <v>520</v>
      </c>
      <c r="K145" s="301">
        <f t="shared" ca="1" si="21"/>
        <v>6</v>
      </c>
      <c r="L145" s="304"/>
      <c r="M145" s="301">
        <f t="shared" ca="1" si="22"/>
        <v>16076</v>
      </c>
      <c r="N145" s="301">
        <f t="shared" ca="1" si="23"/>
        <v>59</v>
      </c>
    </row>
    <row r="146" spans="1:14" ht="15" customHeight="1" x14ac:dyDescent="0.2">
      <c r="A146" s="49" t="s">
        <v>277</v>
      </c>
      <c r="B146" s="49" t="s">
        <v>262</v>
      </c>
      <c r="C146" s="50" t="s">
        <v>278</v>
      </c>
      <c r="D146" s="301">
        <f t="shared" ca="1" si="16"/>
        <v>2363</v>
      </c>
      <c r="E146" s="301">
        <f t="shared" ca="1" si="17"/>
        <v>59</v>
      </c>
      <c r="F146" s="293"/>
      <c r="G146" s="301">
        <f t="shared" ca="1" si="18"/>
        <v>609</v>
      </c>
      <c r="H146" s="301">
        <f t="shared" ca="1" si="19"/>
        <v>16</v>
      </c>
      <c r="I146" s="293"/>
      <c r="J146" s="301">
        <f t="shared" ca="1" si="20"/>
        <v>109</v>
      </c>
      <c r="K146" s="301">
        <f t="shared" ca="1" si="21"/>
        <v>3</v>
      </c>
      <c r="L146" s="304"/>
      <c r="M146" s="301">
        <f t="shared" ca="1" si="22"/>
        <v>3087</v>
      </c>
      <c r="N146" s="301">
        <f t="shared" ca="1" si="23"/>
        <v>49</v>
      </c>
    </row>
    <row r="147" spans="1:14" ht="15" customHeight="1" x14ac:dyDescent="0.2">
      <c r="A147" s="49" t="s">
        <v>279</v>
      </c>
      <c r="B147" s="49" t="s">
        <v>262</v>
      </c>
      <c r="C147" s="50" t="s">
        <v>280</v>
      </c>
      <c r="D147" s="301">
        <f t="shared" ca="1" si="16"/>
        <v>2674</v>
      </c>
      <c r="E147" s="301">
        <f t="shared" ca="1" si="17"/>
        <v>64</v>
      </c>
      <c r="F147" s="293"/>
      <c r="G147" s="301">
        <f t="shared" ca="1" si="18"/>
        <v>440</v>
      </c>
      <c r="H147" s="301">
        <f t="shared" ca="1" si="19"/>
        <v>19</v>
      </c>
      <c r="I147" s="293"/>
      <c r="J147" s="301">
        <f t="shared" ca="1" si="20"/>
        <v>105</v>
      </c>
      <c r="K147" s="301">
        <f t="shared" ca="1" si="21"/>
        <v>10</v>
      </c>
      <c r="L147" s="304"/>
      <c r="M147" s="301">
        <f t="shared" ca="1" si="22"/>
        <v>3227</v>
      </c>
      <c r="N147" s="301">
        <f t="shared" ca="1" si="23"/>
        <v>56</v>
      </c>
    </row>
    <row r="148" spans="1:14" ht="15" customHeight="1" x14ac:dyDescent="0.2">
      <c r="A148" s="49" t="s">
        <v>281</v>
      </c>
      <c r="B148" s="49" t="s">
        <v>262</v>
      </c>
      <c r="C148" s="50" t="s">
        <v>282</v>
      </c>
      <c r="D148" s="301">
        <f t="shared" ca="1" si="16"/>
        <v>5450</v>
      </c>
      <c r="E148" s="301">
        <f t="shared" ca="1" si="17"/>
        <v>62</v>
      </c>
      <c r="F148" s="293"/>
      <c r="G148" s="301">
        <f t="shared" ca="1" si="18"/>
        <v>1043</v>
      </c>
      <c r="H148" s="301">
        <f t="shared" ca="1" si="19"/>
        <v>9</v>
      </c>
      <c r="I148" s="293"/>
      <c r="J148" s="301">
        <f t="shared" ca="1" si="20"/>
        <v>182</v>
      </c>
      <c r="K148" s="301">
        <f t="shared" ca="1" si="21"/>
        <v>6</v>
      </c>
      <c r="L148" s="304"/>
      <c r="M148" s="301">
        <f t="shared" ca="1" si="22"/>
        <v>6691</v>
      </c>
      <c r="N148" s="301">
        <f t="shared" ca="1" si="23"/>
        <v>52</v>
      </c>
    </row>
    <row r="149" spans="1:14" ht="15" customHeight="1" x14ac:dyDescent="0.2">
      <c r="A149" s="49" t="s">
        <v>283</v>
      </c>
      <c r="B149" s="49" t="s">
        <v>262</v>
      </c>
      <c r="C149" s="50" t="s">
        <v>284</v>
      </c>
      <c r="D149" s="301">
        <f t="shared" ca="1" si="16"/>
        <v>1708</v>
      </c>
      <c r="E149" s="301">
        <f t="shared" ca="1" si="17"/>
        <v>55</v>
      </c>
      <c r="F149" s="293"/>
      <c r="G149" s="301">
        <f t="shared" ca="1" si="18"/>
        <v>223</v>
      </c>
      <c r="H149" s="301">
        <f t="shared" ca="1" si="19"/>
        <v>8</v>
      </c>
      <c r="I149" s="293"/>
      <c r="J149" s="301">
        <f t="shared" ca="1" si="20"/>
        <v>72</v>
      </c>
      <c r="K149" s="301" t="str">
        <f t="shared" ca="1" si="21"/>
        <v>x</v>
      </c>
      <c r="L149" s="304"/>
      <c r="M149" s="301">
        <f t="shared" ca="1" si="22"/>
        <v>2007</v>
      </c>
      <c r="N149" s="301">
        <f t="shared" ca="1" si="23"/>
        <v>48</v>
      </c>
    </row>
    <row r="150" spans="1:14" ht="15" customHeight="1" x14ac:dyDescent="0.2">
      <c r="A150" s="49" t="s">
        <v>285</v>
      </c>
      <c r="B150" s="49" t="s">
        <v>262</v>
      </c>
      <c r="C150" s="50" t="s">
        <v>13</v>
      </c>
      <c r="D150" s="301">
        <f t="shared" ca="1" si="16"/>
        <v>1209</v>
      </c>
      <c r="E150" s="301">
        <f t="shared" ca="1" si="17"/>
        <v>64</v>
      </c>
      <c r="F150" s="293"/>
      <c r="G150" s="301">
        <f t="shared" ca="1" si="18"/>
        <v>210</v>
      </c>
      <c r="H150" s="301">
        <f t="shared" ca="1" si="19"/>
        <v>18</v>
      </c>
      <c r="I150" s="293"/>
      <c r="J150" s="301">
        <f t="shared" ca="1" si="20"/>
        <v>55</v>
      </c>
      <c r="K150" s="301">
        <f t="shared" ca="1" si="21"/>
        <v>16</v>
      </c>
      <c r="L150" s="304"/>
      <c r="M150" s="301">
        <f t="shared" ca="1" si="22"/>
        <v>1477</v>
      </c>
      <c r="N150" s="301">
        <f t="shared" ca="1" si="23"/>
        <v>56</v>
      </c>
    </row>
    <row r="151" spans="1:14" s="115" customFormat="1" ht="15" customHeight="1" x14ac:dyDescent="0.2">
      <c r="A151" s="49" t="s">
        <v>286</v>
      </c>
      <c r="B151" s="49" t="s">
        <v>262</v>
      </c>
      <c r="C151" s="50" t="s">
        <v>287</v>
      </c>
      <c r="D151" s="301">
        <f t="shared" ref="D151:D173" ca="1" si="24">VLOOKUP(TRIM($C151),INDIRECT($S$9),3+$S$10,FALSE)</f>
        <v>1614</v>
      </c>
      <c r="E151" s="301">
        <f t="shared" ref="E151:E173" ca="1" si="25">VLOOKUP(TRIM($C151),INDIRECT($S$9),4+$S$10,FALSE)</f>
        <v>63</v>
      </c>
      <c r="F151" s="293"/>
      <c r="G151" s="301">
        <f t="shared" ref="G151:G173" ca="1" si="26">VLOOKUP(TRIM($C151),INDIRECT($S$9),13+$S$10,FALSE)</f>
        <v>285</v>
      </c>
      <c r="H151" s="301">
        <f t="shared" ref="H151:H173" ca="1" si="27">VLOOKUP(TRIM($C151),INDIRECT($S$9),14+$S$10,FALSE)</f>
        <v>16</v>
      </c>
      <c r="I151" s="293"/>
      <c r="J151" s="301">
        <f t="shared" ref="J151:J173" ca="1" si="28">VLOOKUP(TRIM($C151),INDIRECT($S$9),23+$S$10,FALSE)</f>
        <v>53</v>
      </c>
      <c r="K151" s="301">
        <f t="shared" ref="K151:K173" ca="1" si="29">VLOOKUP(TRIM($C151),INDIRECT($S$9),24+$S$10,FALSE)</f>
        <v>13</v>
      </c>
      <c r="L151" s="304"/>
      <c r="M151" s="301">
        <f t="shared" ref="M151:M173" ca="1" si="30">VLOOKUP(TRIM($C151),INDIRECT($S$9),33+$S$10,FALSE)</f>
        <v>1954</v>
      </c>
      <c r="N151" s="301">
        <f t="shared" ref="N151:N173" ca="1" si="31">VLOOKUP(TRIM($C151),INDIRECT($S$9),34+$S$10,FALSE)</f>
        <v>55</v>
      </c>
    </row>
    <row r="152" spans="1:14" ht="15" customHeight="1" x14ac:dyDescent="0.2">
      <c r="A152" s="49" t="s">
        <v>288</v>
      </c>
      <c r="B152" s="49" t="s">
        <v>262</v>
      </c>
      <c r="C152" s="50" t="s">
        <v>289</v>
      </c>
      <c r="D152" s="301">
        <f t="shared" ca="1" si="24"/>
        <v>1812</v>
      </c>
      <c r="E152" s="301">
        <f t="shared" ca="1" si="25"/>
        <v>64</v>
      </c>
      <c r="F152" s="293"/>
      <c r="G152" s="301">
        <f t="shared" ca="1" si="26"/>
        <v>418</v>
      </c>
      <c r="H152" s="301">
        <f t="shared" ca="1" si="27"/>
        <v>19</v>
      </c>
      <c r="I152" s="293"/>
      <c r="J152" s="301">
        <f t="shared" ca="1" si="28"/>
        <v>66</v>
      </c>
      <c r="K152" s="301">
        <f t="shared" ca="1" si="29"/>
        <v>6</v>
      </c>
      <c r="L152" s="304"/>
      <c r="M152" s="301">
        <f t="shared" ca="1" si="30"/>
        <v>2300</v>
      </c>
      <c r="N152" s="301">
        <f t="shared" ca="1" si="31"/>
        <v>54</v>
      </c>
    </row>
    <row r="153" spans="1:14" ht="15" customHeight="1" x14ac:dyDescent="0.2">
      <c r="A153" s="49" t="s">
        <v>290</v>
      </c>
      <c r="B153" s="49" t="s">
        <v>262</v>
      </c>
      <c r="C153" s="50" t="s">
        <v>291</v>
      </c>
      <c r="D153" s="301">
        <f t="shared" ca="1" si="24"/>
        <v>9373</v>
      </c>
      <c r="E153" s="301">
        <f t="shared" ca="1" si="25"/>
        <v>68</v>
      </c>
      <c r="F153" s="293"/>
      <c r="G153" s="301">
        <f t="shared" ca="1" si="26"/>
        <v>1373</v>
      </c>
      <c r="H153" s="301">
        <f t="shared" ca="1" si="27"/>
        <v>16</v>
      </c>
      <c r="I153" s="293"/>
      <c r="J153" s="301">
        <f t="shared" ca="1" si="28"/>
        <v>356</v>
      </c>
      <c r="K153" s="301">
        <f t="shared" ca="1" si="29"/>
        <v>9</v>
      </c>
      <c r="L153" s="304"/>
      <c r="M153" s="301">
        <f t="shared" ca="1" si="30"/>
        <v>11122</v>
      </c>
      <c r="N153" s="301">
        <f t="shared" ca="1" si="31"/>
        <v>60</v>
      </c>
    </row>
    <row r="154" spans="1:14" ht="15" customHeight="1" x14ac:dyDescent="0.2">
      <c r="A154" s="49" t="s">
        <v>292</v>
      </c>
      <c r="B154" s="49" t="s">
        <v>262</v>
      </c>
      <c r="C154" s="50" t="s">
        <v>293</v>
      </c>
      <c r="D154" s="301">
        <f t="shared" ca="1" si="24"/>
        <v>1394</v>
      </c>
      <c r="E154" s="301">
        <f t="shared" ca="1" si="25"/>
        <v>64</v>
      </c>
      <c r="F154" s="293"/>
      <c r="G154" s="301">
        <f t="shared" ca="1" si="26"/>
        <v>230</v>
      </c>
      <c r="H154" s="301">
        <f t="shared" ca="1" si="27"/>
        <v>16</v>
      </c>
      <c r="I154" s="293"/>
      <c r="J154" s="301">
        <f t="shared" ca="1" si="28"/>
        <v>49</v>
      </c>
      <c r="K154" s="301">
        <f t="shared" ca="1" si="29"/>
        <v>6</v>
      </c>
      <c r="L154" s="304"/>
      <c r="M154" s="301">
        <f t="shared" ca="1" si="30"/>
        <v>1675</v>
      </c>
      <c r="N154" s="301">
        <f t="shared" ca="1" si="31"/>
        <v>56</v>
      </c>
    </row>
    <row r="155" spans="1:14" ht="15" customHeight="1" x14ac:dyDescent="0.2">
      <c r="A155" s="49" t="s">
        <v>294</v>
      </c>
      <c r="B155" s="49" t="s">
        <v>262</v>
      </c>
      <c r="C155" s="50" t="s">
        <v>295</v>
      </c>
      <c r="D155" s="301">
        <f t="shared" ca="1" si="24"/>
        <v>6782</v>
      </c>
      <c r="E155" s="301">
        <f t="shared" ca="1" si="25"/>
        <v>53</v>
      </c>
      <c r="F155" s="293"/>
      <c r="G155" s="301">
        <f t="shared" ca="1" si="26"/>
        <v>1217</v>
      </c>
      <c r="H155" s="301">
        <f t="shared" ca="1" si="27"/>
        <v>8</v>
      </c>
      <c r="I155" s="293"/>
      <c r="J155" s="301">
        <f t="shared" ca="1" si="28"/>
        <v>225</v>
      </c>
      <c r="K155" s="301">
        <f t="shared" ca="1" si="29"/>
        <v>2</v>
      </c>
      <c r="L155" s="304"/>
      <c r="M155" s="301">
        <f t="shared" ca="1" si="30"/>
        <v>8239</v>
      </c>
      <c r="N155" s="301">
        <f t="shared" ca="1" si="31"/>
        <v>45</v>
      </c>
    </row>
    <row r="156" spans="1:14" ht="15" customHeight="1" x14ac:dyDescent="0.2">
      <c r="A156" s="49" t="s">
        <v>296</v>
      </c>
      <c r="B156" s="49" t="s">
        <v>262</v>
      </c>
      <c r="C156" s="50" t="s">
        <v>297</v>
      </c>
      <c r="D156" s="301">
        <f t="shared" ca="1" si="24"/>
        <v>1079</v>
      </c>
      <c r="E156" s="301">
        <f t="shared" ca="1" si="25"/>
        <v>70</v>
      </c>
      <c r="F156" s="293"/>
      <c r="G156" s="301">
        <f t="shared" ca="1" si="26"/>
        <v>198</v>
      </c>
      <c r="H156" s="301">
        <f t="shared" ca="1" si="27"/>
        <v>15</v>
      </c>
      <c r="I156" s="293"/>
      <c r="J156" s="301">
        <f t="shared" ca="1" si="28"/>
        <v>59</v>
      </c>
      <c r="K156" s="301">
        <f t="shared" ca="1" si="29"/>
        <v>5</v>
      </c>
      <c r="L156" s="304"/>
      <c r="M156" s="301">
        <f t="shared" ca="1" si="30"/>
        <v>1340</v>
      </c>
      <c r="N156" s="301">
        <f t="shared" ca="1" si="31"/>
        <v>59</v>
      </c>
    </row>
    <row r="157" spans="1:14" ht="15" customHeight="1" x14ac:dyDescent="0.2">
      <c r="A157" s="49" t="s">
        <v>298</v>
      </c>
      <c r="B157" s="49" t="s">
        <v>262</v>
      </c>
      <c r="C157" s="50" t="s">
        <v>299</v>
      </c>
      <c r="D157" s="301">
        <f t="shared" ca="1" si="24"/>
        <v>1639</v>
      </c>
      <c r="E157" s="301">
        <f t="shared" ca="1" si="25"/>
        <v>68</v>
      </c>
      <c r="F157" s="293"/>
      <c r="G157" s="301">
        <f t="shared" ca="1" si="26"/>
        <v>172</v>
      </c>
      <c r="H157" s="301">
        <f t="shared" ca="1" si="27"/>
        <v>12</v>
      </c>
      <c r="I157" s="293"/>
      <c r="J157" s="301">
        <f t="shared" ca="1" si="28"/>
        <v>54</v>
      </c>
      <c r="K157" s="301" t="str">
        <f t="shared" ca="1" si="29"/>
        <v>x</v>
      </c>
      <c r="L157" s="304"/>
      <c r="M157" s="301">
        <f t="shared" ca="1" si="30"/>
        <v>1868</v>
      </c>
      <c r="N157" s="301">
        <f t="shared" ca="1" si="31"/>
        <v>61</v>
      </c>
    </row>
    <row r="158" spans="1:14" ht="15" customHeight="1" x14ac:dyDescent="0.2">
      <c r="A158" s="49" t="s">
        <v>302</v>
      </c>
      <c r="B158" s="49" t="s">
        <v>301</v>
      </c>
      <c r="C158" s="50" t="s">
        <v>303</v>
      </c>
      <c r="D158" s="301">
        <f t="shared" ca="1" si="24"/>
        <v>1360</v>
      </c>
      <c r="E158" s="301">
        <f t="shared" ca="1" si="25"/>
        <v>65</v>
      </c>
      <c r="F158" s="293"/>
      <c r="G158" s="301">
        <f t="shared" ca="1" si="26"/>
        <v>288</v>
      </c>
      <c r="H158" s="301">
        <f t="shared" ca="1" si="27"/>
        <v>14</v>
      </c>
      <c r="I158" s="293"/>
      <c r="J158" s="301">
        <f t="shared" ca="1" si="28"/>
        <v>67</v>
      </c>
      <c r="K158" s="301">
        <f t="shared" ca="1" si="29"/>
        <v>4</v>
      </c>
      <c r="L158" s="304"/>
      <c r="M158" s="301">
        <f t="shared" ca="1" si="30"/>
        <v>1715</v>
      </c>
      <c r="N158" s="301">
        <f t="shared" ca="1" si="31"/>
        <v>54</v>
      </c>
    </row>
    <row r="159" spans="1:14" ht="15" customHeight="1" x14ac:dyDescent="0.2">
      <c r="A159" s="49" t="s">
        <v>304</v>
      </c>
      <c r="B159" s="49" t="s">
        <v>301</v>
      </c>
      <c r="C159" s="50" t="s">
        <v>305</v>
      </c>
      <c r="D159" s="301">
        <f t="shared" ca="1" si="24"/>
        <v>1267</v>
      </c>
      <c r="E159" s="301">
        <f t="shared" ca="1" si="25"/>
        <v>64</v>
      </c>
      <c r="F159" s="293"/>
      <c r="G159" s="301">
        <f t="shared" ca="1" si="26"/>
        <v>230</v>
      </c>
      <c r="H159" s="301">
        <f t="shared" ca="1" si="27"/>
        <v>13</v>
      </c>
      <c r="I159" s="293"/>
      <c r="J159" s="301">
        <f t="shared" ca="1" si="28"/>
        <v>55</v>
      </c>
      <c r="K159" s="301" t="str">
        <f t="shared" ca="1" si="29"/>
        <v>x</v>
      </c>
      <c r="L159" s="304"/>
      <c r="M159" s="301">
        <f t="shared" ca="1" si="30"/>
        <v>1554</v>
      </c>
      <c r="N159" s="301">
        <f t="shared" ca="1" si="31"/>
        <v>54</v>
      </c>
    </row>
    <row r="160" spans="1:14" ht="15" customHeight="1" x14ac:dyDescent="0.2">
      <c r="A160" s="49" t="s">
        <v>306</v>
      </c>
      <c r="B160" s="49" t="s">
        <v>301</v>
      </c>
      <c r="C160" s="54" t="s">
        <v>307</v>
      </c>
      <c r="D160" s="301">
        <f t="shared" ca="1" si="24"/>
        <v>3498</v>
      </c>
      <c r="E160" s="301">
        <f t="shared" ca="1" si="25"/>
        <v>63</v>
      </c>
      <c r="F160" s="293"/>
      <c r="G160" s="301">
        <f t="shared" ca="1" si="26"/>
        <v>635</v>
      </c>
      <c r="H160" s="301">
        <f t="shared" ca="1" si="27"/>
        <v>17</v>
      </c>
      <c r="I160" s="293"/>
      <c r="J160" s="301">
        <f t="shared" ca="1" si="28"/>
        <v>127</v>
      </c>
      <c r="K160" s="301">
        <f t="shared" ca="1" si="29"/>
        <v>4</v>
      </c>
      <c r="L160" s="304"/>
      <c r="M160" s="301">
        <f t="shared" ca="1" si="30"/>
        <v>4267</v>
      </c>
      <c r="N160" s="301">
        <f t="shared" ca="1" si="31"/>
        <v>54</v>
      </c>
    </row>
    <row r="161" spans="1:14" ht="15" customHeight="1" x14ac:dyDescent="0.2">
      <c r="A161" s="49" t="s">
        <v>308</v>
      </c>
      <c r="B161" s="49" t="s">
        <v>301</v>
      </c>
      <c r="C161" s="50" t="s">
        <v>309</v>
      </c>
      <c r="D161" s="301">
        <f t="shared" ca="1" si="24"/>
        <v>4572</v>
      </c>
      <c r="E161" s="301">
        <f t="shared" ca="1" si="25"/>
        <v>59</v>
      </c>
      <c r="F161" s="293"/>
      <c r="G161" s="301">
        <f t="shared" ca="1" si="26"/>
        <v>771</v>
      </c>
      <c r="H161" s="301">
        <f t="shared" ca="1" si="27"/>
        <v>15</v>
      </c>
      <c r="I161" s="293"/>
      <c r="J161" s="301">
        <f t="shared" ca="1" si="28"/>
        <v>181</v>
      </c>
      <c r="K161" s="301">
        <f t="shared" ca="1" si="29"/>
        <v>7</v>
      </c>
      <c r="L161" s="304"/>
      <c r="M161" s="301">
        <f t="shared" ca="1" si="30"/>
        <v>5531</v>
      </c>
      <c r="N161" s="301">
        <f t="shared" ca="1" si="31"/>
        <v>51</v>
      </c>
    </row>
    <row r="162" spans="1:14" ht="15" customHeight="1" x14ac:dyDescent="0.2">
      <c r="A162" s="49" t="s">
        <v>310</v>
      </c>
      <c r="B162" s="49" t="s">
        <v>301</v>
      </c>
      <c r="C162" s="50" t="s">
        <v>311</v>
      </c>
      <c r="D162" s="301">
        <f t="shared" ca="1" si="24"/>
        <v>5834</v>
      </c>
      <c r="E162" s="301">
        <f t="shared" ca="1" si="25"/>
        <v>65</v>
      </c>
      <c r="F162" s="293"/>
      <c r="G162" s="301">
        <f t="shared" ca="1" si="26"/>
        <v>1367</v>
      </c>
      <c r="H162" s="301">
        <f t="shared" ca="1" si="27"/>
        <v>17</v>
      </c>
      <c r="I162" s="293"/>
      <c r="J162" s="301">
        <f t="shared" ca="1" si="28"/>
        <v>256</v>
      </c>
      <c r="K162" s="301">
        <f t="shared" ca="1" si="29"/>
        <v>10</v>
      </c>
      <c r="L162" s="304"/>
      <c r="M162" s="301">
        <f t="shared" ca="1" si="30"/>
        <v>7471</v>
      </c>
      <c r="N162" s="301">
        <f t="shared" ca="1" si="31"/>
        <v>54</v>
      </c>
    </row>
    <row r="163" spans="1:14" ht="15" customHeight="1" x14ac:dyDescent="0.2">
      <c r="A163" s="49" t="s">
        <v>312</v>
      </c>
      <c r="B163" s="49" t="s">
        <v>301</v>
      </c>
      <c r="C163" s="50" t="s">
        <v>313</v>
      </c>
      <c r="D163" s="301">
        <f t="shared" ca="1" si="24"/>
        <v>3261</v>
      </c>
      <c r="E163" s="301">
        <f t="shared" ca="1" si="25"/>
        <v>53</v>
      </c>
      <c r="F163" s="293"/>
      <c r="G163" s="301">
        <f t="shared" ca="1" si="26"/>
        <v>695</v>
      </c>
      <c r="H163" s="301">
        <f t="shared" ca="1" si="27"/>
        <v>12</v>
      </c>
      <c r="I163" s="293"/>
      <c r="J163" s="301">
        <f t="shared" ca="1" si="28"/>
        <v>90</v>
      </c>
      <c r="K163" s="301">
        <f t="shared" ca="1" si="29"/>
        <v>4</v>
      </c>
      <c r="L163" s="304"/>
      <c r="M163" s="301">
        <f t="shared" ca="1" si="30"/>
        <v>4048</v>
      </c>
      <c r="N163" s="301">
        <f t="shared" ca="1" si="31"/>
        <v>45</v>
      </c>
    </row>
    <row r="164" spans="1:14" ht="15" customHeight="1" x14ac:dyDescent="0.2">
      <c r="A164" s="49" t="s">
        <v>314</v>
      </c>
      <c r="B164" s="49" t="s">
        <v>301</v>
      </c>
      <c r="C164" s="50" t="s">
        <v>315</v>
      </c>
      <c r="D164" s="301">
        <f t="shared" ca="1" si="24"/>
        <v>4894</v>
      </c>
      <c r="E164" s="301">
        <f t="shared" ca="1" si="25"/>
        <v>64</v>
      </c>
      <c r="F164" s="293"/>
      <c r="G164" s="301">
        <f t="shared" ca="1" si="26"/>
        <v>996</v>
      </c>
      <c r="H164" s="301">
        <f t="shared" ca="1" si="27"/>
        <v>17</v>
      </c>
      <c r="I164" s="293"/>
      <c r="J164" s="301">
        <f t="shared" ca="1" si="28"/>
        <v>209</v>
      </c>
      <c r="K164" s="301">
        <f t="shared" ca="1" si="29"/>
        <v>6</v>
      </c>
      <c r="L164" s="304"/>
      <c r="M164" s="301">
        <f t="shared" ca="1" si="30"/>
        <v>6105</v>
      </c>
      <c r="N164" s="301">
        <f t="shared" ca="1" si="31"/>
        <v>54</v>
      </c>
    </row>
    <row r="165" spans="1:14" ht="15" customHeight="1" x14ac:dyDescent="0.2">
      <c r="A165" s="49" t="s">
        <v>316</v>
      </c>
      <c r="B165" s="49" t="s">
        <v>301</v>
      </c>
      <c r="C165" s="50" t="s">
        <v>429</v>
      </c>
      <c r="D165" s="301">
        <f t="shared" ca="1" si="24"/>
        <v>17</v>
      </c>
      <c r="E165" s="301">
        <f t="shared" ca="1" si="25"/>
        <v>59</v>
      </c>
      <c r="F165" s="293"/>
      <c r="G165" s="301" t="str">
        <f t="shared" ca="1" si="26"/>
        <v>x</v>
      </c>
      <c r="H165" s="301" t="str">
        <f t="shared" ca="1" si="27"/>
        <v>x</v>
      </c>
      <c r="I165" s="293"/>
      <c r="J165" s="301" t="str">
        <f t="shared" ca="1" si="28"/>
        <v>x</v>
      </c>
      <c r="K165" s="301" t="str">
        <f t="shared" ca="1" si="29"/>
        <v>x</v>
      </c>
      <c r="L165" s="304"/>
      <c r="M165" s="301">
        <f t="shared" ca="1" si="30"/>
        <v>20</v>
      </c>
      <c r="N165" s="301">
        <f t="shared" ca="1" si="31"/>
        <v>55</v>
      </c>
    </row>
    <row r="166" spans="1:14" ht="15" customHeight="1" x14ac:dyDescent="0.2">
      <c r="A166" s="49" t="s">
        <v>317</v>
      </c>
      <c r="B166" s="49" t="s">
        <v>301</v>
      </c>
      <c r="C166" s="50" t="s">
        <v>318</v>
      </c>
      <c r="D166" s="301">
        <f t="shared" ca="1" si="24"/>
        <v>1857</v>
      </c>
      <c r="E166" s="301">
        <f t="shared" ca="1" si="25"/>
        <v>63</v>
      </c>
      <c r="F166" s="293"/>
      <c r="G166" s="301">
        <f t="shared" ca="1" si="26"/>
        <v>256</v>
      </c>
      <c r="H166" s="301" t="str">
        <f t="shared" ca="1" si="27"/>
        <v>x</v>
      </c>
      <c r="I166" s="293"/>
      <c r="J166" s="301">
        <f t="shared" ca="1" si="28"/>
        <v>37</v>
      </c>
      <c r="K166" s="301" t="str">
        <f t="shared" ca="1" si="29"/>
        <v>x</v>
      </c>
      <c r="L166" s="304"/>
      <c r="M166" s="301">
        <f t="shared" ca="1" si="30"/>
        <v>2150</v>
      </c>
      <c r="N166" s="301">
        <f t="shared" ca="1" si="31"/>
        <v>57</v>
      </c>
    </row>
    <row r="167" spans="1:14" ht="15" customHeight="1" x14ac:dyDescent="0.2">
      <c r="A167" s="49" t="s">
        <v>319</v>
      </c>
      <c r="B167" s="49" t="s">
        <v>301</v>
      </c>
      <c r="C167" s="50" t="s">
        <v>320</v>
      </c>
      <c r="D167" s="301">
        <f t="shared" ca="1" si="24"/>
        <v>2152</v>
      </c>
      <c r="E167" s="301">
        <f t="shared" ca="1" si="25"/>
        <v>63</v>
      </c>
      <c r="F167" s="293"/>
      <c r="G167" s="301">
        <f t="shared" ca="1" si="26"/>
        <v>423</v>
      </c>
      <c r="H167" s="301">
        <f t="shared" ca="1" si="27"/>
        <v>19</v>
      </c>
      <c r="I167" s="293"/>
      <c r="J167" s="301">
        <f t="shared" ca="1" si="28"/>
        <v>86</v>
      </c>
      <c r="K167" s="301">
        <f t="shared" ca="1" si="29"/>
        <v>6</v>
      </c>
      <c r="L167" s="304"/>
      <c r="M167" s="301">
        <f t="shared" ca="1" si="30"/>
        <v>2665</v>
      </c>
      <c r="N167" s="301">
        <f t="shared" ca="1" si="31"/>
        <v>54</v>
      </c>
    </row>
    <row r="168" spans="1:14" ht="15" customHeight="1" x14ac:dyDescent="0.2">
      <c r="A168" s="49" t="s">
        <v>321</v>
      </c>
      <c r="B168" s="49" t="s">
        <v>301</v>
      </c>
      <c r="C168" s="50" t="s">
        <v>322</v>
      </c>
      <c r="D168" s="301">
        <f t="shared" ca="1" si="24"/>
        <v>1117</v>
      </c>
      <c r="E168" s="301">
        <f t="shared" ca="1" si="25"/>
        <v>62</v>
      </c>
      <c r="F168" s="293"/>
      <c r="G168" s="301">
        <f t="shared" ca="1" si="26"/>
        <v>154</v>
      </c>
      <c r="H168" s="301">
        <f t="shared" ca="1" si="27"/>
        <v>12</v>
      </c>
      <c r="I168" s="293"/>
      <c r="J168" s="301">
        <f t="shared" ca="1" si="28"/>
        <v>48</v>
      </c>
      <c r="K168" s="301" t="str">
        <f t="shared" ca="1" si="29"/>
        <v>x</v>
      </c>
      <c r="L168" s="304"/>
      <c r="M168" s="301">
        <f t="shared" ca="1" si="30"/>
        <v>1320</v>
      </c>
      <c r="N168" s="301">
        <f t="shared" ca="1" si="31"/>
        <v>54</v>
      </c>
    </row>
    <row r="169" spans="1:14" ht="15" customHeight="1" x14ac:dyDescent="0.2">
      <c r="A169" s="49" t="s">
        <v>323</v>
      </c>
      <c r="B169" s="49" t="s">
        <v>301</v>
      </c>
      <c r="C169" s="50" t="s">
        <v>324</v>
      </c>
      <c r="D169" s="301">
        <f t="shared" ca="1" si="24"/>
        <v>4539</v>
      </c>
      <c r="E169" s="301">
        <f t="shared" ca="1" si="25"/>
        <v>61</v>
      </c>
      <c r="F169" s="293"/>
      <c r="G169" s="301">
        <f t="shared" ca="1" si="26"/>
        <v>877</v>
      </c>
      <c r="H169" s="301">
        <f t="shared" ca="1" si="27"/>
        <v>12</v>
      </c>
      <c r="I169" s="293"/>
      <c r="J169" s="301">
        <f t="shared" ca="1" si="28"/>
        <v>52</v>
      </c>
      <c r="K169" s="301">
        <f t="shared" ca="1" si="29"/>
        <v>6</v>
      </c>
      <c r="L169" s="304"/>
      <c r="M169" s="301">
        <f t="shared" ca="1" si="30"/>
        <v>5481</v>
      </c>
      <c r="N169" s="301">
        <f t="shared" ca="1" si="31"/>
        <v>52</v>
      </c>
    </row>
    <row r="170" spans="1:14" ht="15" customHeight="1" x14ac:dyDescent="0.2">
      <c r="A170" s="49" t="s">
        <v>325</v>
      </c>
      <c r="B170" s="49" t="s">
        <v>301</v>
      </c>
      <c r="C170" s="50" t="s">
        <v>326</v>
      </c>
      <c r="D170" s="301">
        <f t="shared" ca="1" si="24"/>
        <v>2591</v>
      </c>
      <c r="E170" s="301">
        <f t="shared" ca="1" si="25"/>
        <v>61</v>
      </c>
      <c r="F170" s="293"/>
      <c r="G170" s="301">
        <f t="shared" ca="1" si="26"/>
        <v>407</v>
      </c>
      <c r="H170" s="301">
        <f t="shared" ca="1" si="27"/>
        <v>10</v>
      </c>
      <c r="I170" s="293"/>
      <c r="J170" s="301">
        <f t="shared" ca="1" si="28"/>
        <v>85</v>
      </c>
      <c r="K170" s="301">
        <f t="shared" ca="1" si="29"/>
        <v>11</v>
      </c>
      <c r="L170" s="304"/>
      <c r="M170" s="301">
        <f t="shared" ca="1" si="30"/>
        <v>3086</v>
      </c>
      <c r="N170" s="301">
        <f t="shared" ca="1" si="31"/>
        <v>53</v>
      </c>
    </row>
    <row r="171" spans="1:14" ht="15" customHeight="1" x14ac:dyDescent="0.2">
      <c r="A171" s="49" t="s">
        <v>327</v>
      </c>
      <c r="B171" s="49" t="s">
        <v>301</v>
      </c>
      <c r="C171" s="50" t="s">
        <v>328</v>
      </c>
      <c r="D171" s="301">
        <f t="shared" ca="1" si="24"/>
        <v>2068</v>
      </c>
      <c r="E171" s="301">
        <f t="shared" ca="1" si="25"/>
        <v>54</v>
      </c>
      <c r="F171" s="293"/>
      <c r="G171" s="301">
        <f t="shared" ca="1" si="26"/>
        <v>370</v>
      </c>
      <c r="H171" s="301">
        <f t="shared" ca="1" si="27"/>
        <v>8</v>
      </c>
      <c r="I171" s="293"/>
      <c r="J171" s="301">
        <f t="shared" ca="1" si="28"/>
        <v>94</v>
      </c>
      <c r="K171" s="301">
        <f t="shared" ca="1" si="29"/>
        <v>4</v>
      </c>
      <c r="L171" s="304"/>
      <c r="M171" s="301">
        <f t="shared" ca="1" si="30"/>
        <v>2535</v>
      </c>
      <c r="N171" s="301">
        <f t="shared" ca="1" si="31"/>
        <v>46</v>
      </c>
    </row>
    <row r="172" spans="1:14" ht="15" customHeight="1" x14ac:dyDescent="0.2">
      <c r="A172" s="49" t="s">
        <v>329</v>
      </c>
      <c r="B172" s="49" t="s">
        <v>301</v>
      </c>
      <c r="C172" s="50" t="s">
        <v>330</v>
      </c>
      <c r="D172" s="301">
        <f t="shared" ca="1" si="24"/>
        <v>1103</v>
      </c>
      <c r="E172" s="301">
        <f t="shared" ca="1" si="25"/>
        <v>61</v>
      </c>
      <c r="F172" s="293"/>
      <c r="G172" s="301">
        <f t="shared" ca="1" si="26"/>
        <v>204</v>
      </c>
      <c r="H172" s="301">
        <f t="shared" ca="1" si="27"/>
        <v>13</v>
      </c>
      <c r="I172" s="293"/>
      <c r="J172" s="301">
        <f t="shared" ca="1" si="28"/>
        <v>77</v>
      </c>
      <c r="K172" s="301">
        <f t="shared" ca="1" si="29"/>
        <v>9</v>
      </c>
      <c r="L172" s="304"/>
      <c r="M172" s="301">
        <f t="shared" ca="1" si="30"/>
        <v>1387</v>
      </c>
      <c r="N172" s="301">
        <f t="shared" ca="1" si="31"/>
        <v>51</v>
      </c>
    </row>
    <row r="173" spans="1:14" s="115" customFormat="1" ht="15" customHeight="1" x14ac:dyDescent="0.2">
      <c r="A173" s="55" t="s">
        <v>331</v>
      </c>
      <c r="B173" s="55" t="s">
        <v>301</v>
      </c>
      <c r="C173" s="56" t="s">
        <v>332</v>
      </c>
      <c r="D173" s="302">
        <f t="shared" ca="1" si="24"/>
        <v>3945</v>
      </c>
      <c r="E173" s="302">
        <f t="shared" ca="1" si="25"/>
        <v>64</v>
      </c>
      <c r="F173" s="303"/>
      <c r="G173" s="302">
        <f t="shared" ca="1" si="26"/>
        <v>813</v>
      </c>
      <c r="H173" s="302">
        <f t="shared" ca="1" si="27"/>
        <v>14</v>
      </c>
      <c r="I173" s="303"/>
      <c r="J173" s="302">
        <f t="shared" ca="1" si="28"/>
        <v>165</v>
      </c>
      <c r="K173" s="302">
        <f t="shared" ca="1" si="29"/>
        <v>7</v>
      </c>
      <c r="L173" s="303"/>
      <c r="M173" s="302">
        <f t="shared" ca="1" si="30"/>
        <v>4933</v>
      </c>
      <c r="N173" s="302">
        <f t="shared" ca="1" si="31"/>
        <v>54</v>
      </c>
    </row>
    <row r="174" spans="1:14" s="115" customFormat="1" ht="15" customHeight="1" x14ac:dyDescent="0.2">
      <c r="A174" s="63"/>
      <c r="B174" s="63"/>
      <c r="C174" s="50"/>
      <c r="N174" s="8" t="s">
        <v>442</v>
      </c>
    </row>
    <row r="175" spans="1:14" ht="12.75" x14ac:dyDescent="0.2">
      <c r="A175" s="116"/>
      <c r="B175" s="117"/>
      <c r="C175" s="118"/>
    </row>
    <row r="176" spans="1:14" s="129" customFormat="1" ht="15" customHeight="1" x14ac:dyDescent="0.2">
      <c r="A176" s="372" t="s">
        <v>504</v>
      </c>
      <c r="B176" s="372"/>
      <c r="C176" s="372"/>
      <c r="D176" s="372"/>
      <c r="E176" s="372"/>
      <c r="F176" s="372"/>
      <c r="G176" s="372"/>
      <c r="H176" s="372"/>
      <c r="I176" s="372"/>
      <c r="J176" s="372"/>
      <c r="K176" s="372"/>
      <c r="L176" s="372"/>
      <c r="M176" s="372"/>
      <c r="N176" s="372"/>
    </row>
    <row r="177" spans="1:14" s="129" customFormat="1" ht="15" customHeight="1" x14ac:dyDescent="0.2">
      <c r="A177" s="170" t="s">
        <v>505</v>
      </c>
      <c r="C177" s="241"/>
    </row>
    <row r="178" spans="1:14" s="129" customFormat="1" ht="13.5" customHeight="1" x14ac:dyDescent="0.2">
      <c r="A178" s="243" t="s">
        <v>506</v>
      </c>
      <c r="B178" s="244"/>
      <c r="C178" s="241"/>
    </row>
    <row r="179" spans="1:14" s="129" customFormat="1" ht="13.5" customHeight="1" x14ac:dyDescent="0.2">
      <c r="A179" s="171" t="s">
        <v>455</v>
      </c>
      <c r="B179" s="153"/>
      <c r="C179" s="153"/>
    </row>
    <row r="180" spans="1:14" s="129" customFormat="1" ht="13.5" customHeight="1" x14ac:dyDescent="0.2">
      <c r="A180" s="153" t="s">
        <v>500</v>
      </c>
      <c r="B180" s="153"/>
      <c r="C180" s="153"/>
    </row>
    <row r="181" spans="1:14" s="173" customFormat="1" ht="13.5" customHeight="1" x14ac:dyDescent="0.2">
      <c r="A181" s="172" t="s">
        <v>465</v>
      </c>
      <c r="B181" s="172"/>
      <c r="C181" s="172"/>
      <c r="D181" s="129"/>
      <c r="E181" s="129"/>
      <c r="F181" s="129"/>
      <c r="G181" s="129"/>
      <c r="H181" s="129"/>
      <c r="I181" s="129"/>
      <c r="J181" s="129"/>
      <c r="K181" s="129"/>
      <c r="L181" s="129"/>
      <c r="M181" s="129"/>
      <c r="N181" s="129"/>
    </row>
    <row r="182" spans="1:14" s="129" customFormat="1" ht="12.75" customHeight="1" x14ac:dyDescent="0.2">
      <c r="A182" s="172" t="s">
        <v>503</v>
      </c>
      <c r="B182" s="172"/>
      <c r="C182" s="172"/>
    </row>
    <row r="183" spans="1:14" s="129" customFormat="1" x14ac:dyDescent="0.2">
      <c r="A183" s="236" t="s">
        <v>466</v>
      </c>
      <c r="B183" s="236"/>
      <c r="C183" s="236"/>
      <c r="D183" s="172"/>
      <c r="E183" s="172"/>
      <c r="F183" s="172"/>
      <c r="G183" s="172"/>
    </row>
    <row r="184" spans="1:14" s="130" customFormat="1" x14ac:dyDescent="0.2">
      <c r="A184" s="16"/>
      <c r="B184" s="122"/>
      <c r="C184" s="122"/>
      <c r="D184" s="125"/>
      <c r="E184" s="125"/>
      <c r="F184" s="125"/>
      <c r="G184" s="125"/>
      <c r="H184" s="125"/>
      <c r="I184" s="125"/>
      <c r="J184" s="125"/>
      <c r="K184" s="125"/>
      <c r="L184" s="125"/>
      <c r="M184" s="125"/>
      <c r="N184" s="125"/>
    </row>
    <row r="185" spans="1:14" x14ac:dyDescent="0.2">
      <c r="A185" s="371" t="s">
        <v>463</v>
      </c>
      <c r="B185" s="371"/>
      <c r="C185" s="371"/>
      <c r="D185" s="129"/>
      <c r="E185" s="129"/>
      <c r="F185" s="129"/>
      <c r="G185" s="129"/>
      <c r="H185" s="129"/>
      <c r="I185" s="129"/>
      <c r="J185" s="129"/>
      <c r="K185" s="129"/>
      <c r="L185" s="129"/>
      <c r="M185" s="129"/>
      <c r="N185" s="129"/>
    </row>
    <row r="186" spans="1:14" x14ac:dyDescent="0.2">
      <c r="A186" s="126" t="s">
        <v>444</v>
      </c>
      <c r="B186" s="126"/>
      <c r="C186" s="126"/>
      <c r="D186" s="130"/>
      <c r="E186" s="130"/>
      <c r="F186" s="130"/>
      <c r="G186" s="130"/>
      <c r="H186" s="130"/>
      <c r="I186" s="130"/>
      <c r="J186" s="130"/>
      <c r="K186" s="130"/>
      <c r="L186" s="130"/>
      <c r="M186" s="130"/>
      <c r="N186" s="130"/>
    </row>
    <row r="187" spans="1:14" x14ac:dyDescent="0.2">
      <c r="A187" s="127"/>
      <c r="B187" s="134"/>
      <c r="C187" s="118"/>
    </row>
    <row r="188" spans="1:14" x14ac:dyDescent="0.2">
      <c r="C188" s="118"/>
    </row>
    <row r="189" spans="1:14" x14ac:dyDescent="0.2">
      <c r="C189" s="118"/>
    </row>
    <row r="195" spans="1:3" x14ac:dyDescent="0.2">
      <c r="A195" s="351"/>
      <c r="B195" s="193"/>
    </row>
    <row r="196" spans="1:3" x14ac:dyDescent="0.2">
      <c r="A196" s="351"/>
      <c r="B196" s="137"/>
    </row>
    <row r="197" spans="1:3" x14ac:dyDescent="0.2">
      <c r="A197" s="138"/>
      <c r="B197" s="139"/>
      <c r="C197" s="193"/>
    </row>
    <row r="198" spans="1:3" x14ac:dyDescent="0.2">
      <c r="A198" s="138"/>
      <c r="B198" s="139"/>
      <c r="C198" s="140"/>
    </row>
    <row r="199" spans="1:3" x14ac:dyDescent="0.2">
      <c r="A199" s="141"/>
      <c r="B199" s="139"/>
      <c r="C199" s="142"/>
    </row>
    <row r="200" spans="1:3" x14ac:dyDescent="0.2">
      <c r="A200" s="146"/>
      <c r="B200" s="139"/>
      <c r="C200" s="142"/>
    </row>
    <row r="201" spans="1:3" x14ac:dyDescent="0.2">
      <c r="A201" s="146"/>
      <c r="B201" s="139"/>
      <c r="C201" s="142"/>
    </row>
    <row r="202" spans="1:3" x14ac:dyDescent="0.2">
      <c r="A202" s="146"/>
      <c r="B202" s="139"/>
      <c r="C202" s="142"/>
    </row>
    <row r="203" spans="1:3" x14ac:dyDescent="0.2">
      <c r="A203" s="146"/>
      <c r="B203" s="139"/>
      <c r="C203" s="142"/>
    </row>
    <row r="204" spans="1:3" x14ac:dyDescent="0.2">
      <c r="A204" s="146"/>
      <c r="B204" s="139"/>
      <c r="C204" s="142"/>
    </row>
    <row r="205" spans="1:3" x14ac:dyDescent="0.2">
      <c r="A205" s="146"/>
      <c r="B205" s="139"/>
      <c r="C205" s="142"/>
    </row>
    <row r="206" spans="1:3" x14ac:dyDescent="0.2">
      <c r="A206" s="146"/>
      <c r="B206" s="139"/>
      <c r="C206" s="142"/>
    </row>
    <row r="207" spans="1:3" x14ac:dyDescent="0.2">
      <c r="A207" s="146"/>
      <c r="B207" s="139"/>
      <c r="C207" s="142"/>
    </row>
    <row r="208" spans="1:3" x14ac:dyDescent="0.2">
      <c r="A208" s="146"/>
      <c r="B208" s="139"/>
      <c r="C208" s="142"/>
    </row>
    <row r="209" spans="1:3" x14ac:dyDescent="0.2">
      <c r="A209" s="146"/>
      <c r="B209" s="139"/>
      <c r="C209" s="142"/>
    </row>
    <row r="210" spans="1:3" x14ac:dyDescent="0.2">
      <c r="A210" s="146"/>
      <c r="B210" s="139"/>
      <c r="C210" s="142"/>
    </row>
    <row r="211" spans="1:3" x14ac:dyDescent="0.2">
      <c r="A211" s="146"/>
      <c r="B211" s="139"/>
      <c r="C211" s="142"/>
    </row>
    <row r="212" spans="1:3" x14ac:dyDescent="0.2">
      <c r="A212" s="146"/>
      <c r="B212" s="139"/>
      <c r="C212" s="142"/>
    </row>
    <row r="213" spans="1:3" x14ac:dyDescent="0.2">
      <c r="A213" s="146"/>
      <c r="B213" s="139"/>
      <c r="C213" s="142"/>
    </row>
    <row r="214" spans="1:3" x14ac:dyDescent="0.2">
      <c r="A214" s="141"/>
      <c r="B214" s="139"/>
      <c r="C214" s="142"/>
    </row>
    <row r="215" spans="1:3" x14ac:dyDescent="0.2">
      <c r="A215" s="146"/>
      <c r="B215" s="139"/>
      <c r="C215" s="142"/>
    </row>
    <row r="216" spans="1:3" x14ac:dyDescent="0.2">
      <c r="A216" s="146"/>
      <c r="B216" s="139"/>
      <c r="C216" s="142"/>
    </row>
    <row r="217" spans="1:3" x14ac:dyDescent="0.2">
      <c r="A217" s="146"/>
      <c r="B217" s="139"/>
      <c r="C217" s="142"/>
    </row>
    <row r="218" spans="1:3" x14ac:dyDescent="0.2">
      <c r="A218" s="146"/>
      <c r="B218" s="139"/>
      <c r="C218" s="142"/>
    </row>
    <row r="219" spans="1:3" x14ac:dyDescent="0.2">
      <c r="A219" s="146"/>
      <c r="B219" s="139"/>
      <c r="C219" s="142"/>
    </row>
    <row r="220" spans="1:3" x14ac:dyDescent="0.2">
      <c r="A220" s="146"/>
      <c r="B220" s="139"/>
      <c r="C220" s="142"/>
    </row>
    <row r="221" spans="1:3" x14ac:dyDescent="0.2">
      <c r="A221" s="146"/>
      <c r="B221" s="139"/>
      <c r="C221" s="142"/>
    </row>
    <row r="222" spans="1:3" x14ac:dyDescent="0.2">
      <c r="A222" s="146"/>
      <c r="B222" s="139"/>
      <c r="C222" s="142"/>
    </row>
    <row r="223" spans="1:3" x14ac:dyDescent="0.2">
      <c r="A223" s="146"/>
      <c r="B223" s="139"/>
      <c r="C223" s="142"/>
    </row>
    <row r="224" spans="1:3" x14ac:dyDescent="0.2">
      <c r="A224" s="146"/>
      <c r="B224" s="139"/>
      <c r="C224" s="142"/>
    </row>
    <row r="225" spans="1:3" x14ac:dyDescent="0.2">
      <c r="A225" s="146"/>
      <c r="B225" s="139"/>
      <c r="C225" s="142"/>
    </row>
    <row r="226" spans="1:3" x14ac:dyDescent="0.2">
      <c r="A226" s="146"/>
      <c r="B226" s="139"/>
      <c r="C226" s="142"/>
    </row>
    <row r="227" spans="1:3" x14ac:dyDescent="0.2">
      <c r="A227" s="146"/>
      <c r="B227" s="139"/>
      <c r="C227" s="142"/>
    </row>
    <row r="228" spans="1:3" x14ac:dyDescent="0.2">
      <c r="A228" s="146"/>
      <c r="B228" s="139"/>
      <c r="C228" s="142"/>
    </row>
    <row r="229" spans="1:3" x14ac:dyDescent="0.2">
      <c r="A229" s="146"/>
      <c r="B229" s="139"/>
      <c r="C229" s="142"/>
    </row>
    <row r="230" spans="1:3" x14ac:dyDescent="0.2">
      <c r="A230" s="146"/>
      <c r="B230" s="139"/>
      <c r="C230" s="142"/>
    </row>
    <row r="231" spans="1:3" x14ac:dyDescent="0.2">
      <c r="A231" s="146"/>
      <c r="B231" s="139"/>
      <c r="C231" s="142"/>
    </row>
    <row r="232" spans="1:3" x14ac:dyDescent="0.2">
      <c r="A232" s="146"/>
      <c r="B232" s="139"/>
      <c r="C232" s="142"/>
    </row>
    <row r="233" spans="1:3" x14ac:dyDescent="0.2">
      <c r="A233" s="146"/>
      <c r="B233" s="139"/>
      <c r="C233" s="142"/>
    </row>
    <row r="234" spans="1:3" x14ac:dyDescent="0.2">
      <c r="A234" s="146"/>
      <c r="B234" s="139"/>
      <c r="C234" s="142"/>
    </row>
    <row r="235" spans="1:3" x14ac:dyDescent="0.2">
      <c r="A235" s="146"/>
      <c r="B235" s="139"/>
      <c r="C235" s="142"/>
    </row>
    <row r="236" spans="1:3" x14ac:dyDescent="0.2">
      <c r="A236" s="146"/>
      <c r="B236" s="139"/>
      <c r="C236" s="142"/>
    </row>
    <row r="237" spans="1:3" x14ac:dyDescent="0.2">
      <c r="A237" s="146"/>
      <c r="B237" s="139"/>
      <c r="C237" s="142"/>
    </row>
    <row r="238" spans="1:3" x14ac:dyDescent="0.2">
      <c r="A238" s="146"/>
      <c r="B238" s="139"/>
      <c r="C238" s="142"/>
    </row>
    <row r="239" spans="1:3" x14ac:dyDescent="0.2">
      <c r="A239" s="147"/>
      <c r="B239" s="139"/>
      <c r="C239" s="142"/>
    </row>
    <row r="240" spans="1:3" x14ac:dyDescent="0.2">
      <c r="A240" s="141"/>
      <c r="B240" s="139"/>
      <c r="C240" s="142"/>
    </row>
    <row r="241" spans="1:3" x14ac:dyDescent="0.2">
      <c r="A241" s="146"/>
      <c r="B241" s="139"/>
      <c r="C241" s="142"/>
    </row>
    <row r="242" spans="1:3" x14ac:dyDescent="0.2">
      <c r="A242" s="146"/>
      <c r="B242" s="139"/>
      <c r="C242" s="142"/>
    </row>
    <row r="243" spans="1:3" x14ac:dyDescent="0.2">
      <c r="A243" s="146"/>
      <c r="B243" s="139"/>
      <c r="C243" s="142"/>
    </row>
    <row r="244" spans="1:3" x14ac:dyDescent="0.2">
      <c r="A244" s="146"/>
      <c r="B244" s="139"/>
      <c r="C244" s="142"/>
    </row>
    <row r="245" spans="1:3" x14ac:dyDescent="0.2">
      <c r="A245" s="146"/>
      <c r="B245" s="139"/>
      <c r="C245" s="142"/>
    </row>
    <row r="246" spans="1:3" x14ac:dyDescent="0.2">
      <c r="A246" s="146"/>
      <c r="B246" s="139"/>
      <c r="C246" s="142"/>
    </row>
    <row r="247" spans="1:3" x14ac:dyDescent="0.2">
      <c r="A247" s="146"/>
      <c r="B247" s="139"/>
      <c r="C247" s="142"/>
    </row>
    <row r="248" spans="1:3" x14ac:dyDescent="0.2">
      <c r="A248" s="146"/>
      <c r="B248" s="139"/>
      <c r="C248" s="142"/>
    </row>
    <row r="249" spans="1:3" x14ac:dyDescent="0.2">
      <c r="A249" s="146"/>
      <c r="B249" s="139"/>
      <c r="C249" s="142"/>
    </row>
    <row r="250" spans="1:3" x14ac:dyDescent="0.2">
      <c r="A250" s="146"/>
      <c r="B250" s="139"/>
      <c r="C250" s="142"/>
    </row>
    <row r="251" spans="1:3" x14ac:dyDescent="0.2">
      <c r="A251" s="146"/>
      <c r="B251" s="139"/>
      <c r="C251" s="142"/>
    </row>
    <row r="252" spans="1:3" x14ac:dyDescent="0.2">
      <c r="A252" s="146"/>
      <c r="B252" s="139"/>
      <c r="C252" s="142"/>
    </row>
    <row r="253" spans="1:3" x14ac:dyDescent="0.2">
      <c r="A253" s="146"/>
      <c r="B253" s="139"/>
      <c r="C253" s="142"/>
    </row>
    <row r="254" spans="1:3" x14ac:dyDescent="0.2">
      <c r="A254" s="146"/>
      <c r="B254" s="139"/>
      <c r="C254" s="142"/>
    </row>
    <row r="255" spans="1:3" x14ac:dyDescent="0.2">
      <c r="A255" s="146"/>
      <c r="B255" s="139"/>
      <c r="C255" s="142"/>
    </row>
    <row r="256" spans="1:3" x14ac:dyDescent="0.2">
      <c r="A256" s="146"/>
      <c r="B256" s="139"/>
      <c r="C256" s="142"/>
    </row>
    <row r="257" spans="1:3" x14ac:dyDescent="0.2">
      <c r="A257" s="147"/>
      <c r="B257" s="139"/>
      <c r="C257" s="142"/>
    </row>
    <row r="258" spans="1:3" x14ac:dyDescent="0.2">
      <c r="A258" s="141"/>
      <c r="B258" s="139"/>
      <c r="C258" s="142"/>
    </row>
    <row r="259" spans="1:3" x14ac:dyDescent="0.2">
      <c r="A259" s="146"/>
      <c r="B259" s="139"/>
      <c r="C259" s="142"/>
    </row>
    <row r="260" spans="1:3" x14ac:dyDescent="0.2">
      <c r="A260" s="146"/>
      <c r="B260" s="139"/>
      <c r="C260" s="142"/>
    </row>
    <row r="261" spans="1:3" x14ac:dyDescent="0.2">
      <c r="A261" s="146"/>
      <c r="B261" s="139"/>
      <c r="C261" s="142"/>
    </row>
    <row r="262" spans="1:3" x14ac:dyDescent="0.2">
      <c r="A262" s="146"/>
      <c r="B262" s="139"/>
      <c r="C262" s="142"/>
    </row>
    <row r="263" spans="1:3" x14ac:dyDescent="0.2">
      <c r="A263" s="146"/>
      <c r="B263" s="139"/>
      <c r="C263" s="142"/>
    </row>
    <row r="264" spans="1:3" x14ac:dyDescent="0.2">
      <c r="A264" s="146"/>
      <c r="B264" s="139"/>
      <c r="C264" s="142"/>
    </row>
    <row r="265" spans="1:3" x14ac:dyDescent="0.2">
      <c r="A265" s="146"/>
      <c r="B265" s="139"/>
      <c r="C265" s="142"/>
    </row>
    <row r="266" spans="1:3" x14ac:dyDescent="0.2">
      <c r="A266" s="146"/>
      <c r="B266" s="139"/>
      <c r="C266" s="142"/>
    </row>
    <row r="267" spans="1:3" x14ac:dyDescent="0.2">
      <c r="A267" s="146"/>
      <c r="B267" s="139"/>
      <c r="C267" s="142"/>
    </row>
    <row r="268" spans="1:3" x14ac:dyDescent="0.2">
      <c r="A268" s="146"/>
      <c r="B268" s="139"/>
      <c r="C268" s="142"/>
    </row>
    <row r="269" spans="1:3" x14ac:dyDescent="0.2">
      <c r="A269" s="147"/>
      <c r="B269" s="139"/>
      <c r="C269" s="142"/>
    </row>
    <row r="270" spans="1:3" x14ac:dyDescent="0.2">
      <c r="A270" s="141"/>
      <c r="B270" s="139"/>
      <c r="C270" s="142"/>
    </row>
    <row r="271" spans="1:3" x14ac:dyDescent="0.2">
      <c r="A271" s="146"/>
      <c r="B271" s="139"/>
      <c r="C271" s="142"/>
    </row>
    <row r="272" spans="1:3" x14ac:dyDescent="0.2">
      <c r="A272" s="146"/>
      <c r="B272" s="139"/>
      <c r="C272" s="142"/>
    </row>
    <row r="273" spans="1:3" x14ac:dyDescent="0.2">
      <c r="A273" s="146"/>
      <c r="B273" s="139"/>
      <c r="C273" s="142"/>
    </row>
    <row r="274" spans="1:3" x14ac:dyDescent="0.2">
      <c r="A274" s="146"/>
      <c r="B274" s="139"/>
      <c r="C274" s="142"/>
    </row>
    <row r="275" spans="1:3" x14ac:dyDescent="0.2">
      <c r="A275" s="146"/>
      <c r="B275" s="139"/>
      <c r="C275" s="142"/>
    </row>
    <row r="276" spans="1:3" x14ac:dyDescent="0.2">
      <c r="A276" s="146"/>
      <c r="B276" s="139"/>
      <c r="C276" s="142"/>
    </row>
    <row r="277" spans="1:3" x14ac:dyDescent="0.2">
      <c r="A277" s="146"/>
      <c r="B277" s="139"/>
      <c r="C277" s="142"/>
    </row>
    <row r="278" spans="1:3" x14ac:dyDescent="0.2">
      <c r="A278" s="146"/>
      <c r="B278" s="139"/>
      <c r="C278" s="142"/>
    </row>
    <row r="279" spans="1:3" x14ac:dyDescent="0.2">
      <c r="A279" s="146"/>
      <c r="B279" s="139"/>
      <c r="C279" s="142"/>
    </row>
    <row r="280" spans="1:3" x14ac:dyDescent="0.2">
      <c r="A280" s="146"/>
      <c r="B280" s="139"/>
      <c r="C280" s="142"/>
    </row>
    <row r="281" spans="1:3" x14ac:dyDescent="0.2">
      <c r="A281" s="146"/>
      <c r="B281" s="139"/>
      <c r="C281" s="142"/>
    </row>
    <row r="282" spans="1:3" x14ac:dyDescent="0.2">
      <c r="A282" s="146"/>
      <c r="B282" s="139"/>
      <c r="C282" s="142"/>
    </row>
    <row r="283" spans="1:3" x14ac:dyDescent="0.2">
      <c r="A283" s="146"/>
      <c r="B283" s="139"/>
      <c r="C283" s="142"/>
    </row>
    <row r="284" spans="1:3" x14ac:dyDescent="0.2">
      <c r="A284" s="146"/>
      <c r="B284" s="139"/>
      <c r="C284" s="142"/>
    </row>
    <row r="285" spans="1:3" x14ac:dyDescent="0.2">
      <c r="A285" s="146"/>
      <c r="B285" s="139"/>
      <c r="C285" s="142"/>
    </row>
    <row r="286" spans="1:3" x14ac:dyDescent="0.2">
      <c r="A286" s="147"/>
      <c r="B286" s="139"/>
      <c r="C286" s="142"/>
    </row>
    <row r="287" spans="1:3" x14ac:dyDescent="0.2">
      <c r="A287" s="141"/>
      <c r="B287" s="139"/>
      <c r="C287" s="142"/>
    </row>
    <row r="288" spans="1:3" x14ac:dyDescent="0.2">
      <c r="A288" s="141"/>
      <c r="B288" s="139"/>
      <c r="C288" s="142"/>
    </row>
    <row r="289" spans="1:3" x14ac:dyDescent="0.2">
      <c r="A289" s="146"/>
      <c r="B289" s="139"/>
      <c r="C289" s="142"/>
    </row>
    <row r="290" spans="1:3" x14ac:dyDescent="0.2">
      <c r="A290" s="146"/>
      <c r="B290" s="139"/>
      <c r="C290" s="142"/>
    </row>
    <row r="291" spans="1:3" x14ac:dyDescent="0.2">
      <c r="A291" s="146"/>
      <c r="B291" s="139"/>
      <c r="C291" s="142"/>
    </row>
    <row r="292" spans="1:3" x14ac:dyDescent="0.2">
      <c r="A292" s="146"/>
      <c r="B292" s="139"/>
      <c r="C292" s="142"/>
    </row>
    <row r="293" spans="1:3" x14ac:dyDescent="0.2">
      <c r="A293" s="146"/>
      <c r="B293" s="139"/>
      <c r="C293" s="142"/>
    </row>
    <row r="294" spans="1:3" x14ac:dyDescent="0.2">
      <c r="A294" s="146"/>
      <c r="B294" s="139"/>
      <c r="C294" s="142"/>
    </row>
    <row r="295" spans="1:3" x14ac:dyDescent="0.2">
      <c r="A295" s="146"/>
      <c r="B295" s="139"/>
      <c r="C295" s="142"/>
    </row>
    <row r="296" spans="1:3" x14ac:dyDescent="0.2">
      <c r="A296" s="146"/>
      <c r="B296" s="139"/>
      <c r="C296" s="142"/>
    </row>
    <row r="297" spans="1:3" x14ac:dyDescent="0.2">
      <c r="A297" s="146"/>
      <c r="B297" s="139"/>
      <c r="C297" s="142"/>
    </row>
    <row r="298" spans="1:3" x14ac:dyDescent="0.2">
      <c r="A298" s="146"/>
      <c r="B298" s="139"/>
      <c r="C298" s="142"/>
    </row>
    <row r="299" spans="1:3" x14ac:dyDescent="0.2">
      <c r="A299" s="146"/>
      <c r="B299" s="139"/>
      <c r="C299" s="142"/>
    </row>
    <row r="300" spans="1:3" x14ac:dyDescent="0.2">
      <c r="A300" s="147"/>
      <c r="B300" s="139"/>
      <c r="C300" s="142"/>
    </row>
    <row r="301" spans="1:3" x14ac:dyDescent="0.2">
      <c r="A301" s="148"/>
      <c r="B301" s="139"/>
      <c r="C301" s="142"/>
    </row>
    <row r="302" spans="1:3" x14ac:dyDescent="0.2">
      <c r="A302" s="148"/>
      <c r="B302" s="139"/>
      <c r="C302" s="142"/>
    </row>
    <row r="303" spans="1:3" x14ac:dyDescent="0.2">
      <c r="A303" s="9"/>
      <c r="B303" s="139"/>
      <c r="C303" s="142"/>
    </row>
    <row r="304" spans="1:3" x14ac:dyDescent="0.2">
      <c r="A304" s="149"/>
      <c r="B304" s="139"/>
      <c r="C304" s="142"/>
    </row>
    <row r="305" spans="1:3" x14ac:dyDescent="0.2">
      <c r="A305" s="150"/>
      <c r="B305" s="139"/>
      <c r="C305" s="142"/>
    </row>
    <row r="306" spans="1:3" x14ac:dyDescent="0.2">
      <c r="A306" s="151"/>
      <c r="B306" s="139"/>
      <c r="C306" s="142"/>
    </row>
    <row r="307" spans="1:3" x14ac:dyDescent="0.2">
      <c r="A307" s="149"/>
      <c r="B307" s="139"/>
      <c r="C307" s="142"/>
    </row>
    <row r="308" spans="1:3" x14ac:dyDescent="0.2">
      <c r="A308" s="151"/>
      <c r="B308" s="139"/>
      <c r="C308" s="142"/>
    </row>
    <row r="309" spans="1:3" x14ac:dyDescent="0.2">
      <c r="A309" s="151"/>
      <c r="B309" s="139"/>
      <c r="C309" s="142"/>
    </row>
    <row r="310" spans="1:3" x14ac:dyDescent="0.2">
      <c r="A310" s="151"/>
      <c r="B310" s="139"/>
      <c r="C310" s="142"/>
    </row>
    <row r="311" spans="1:3" x14ac:dyDescent="0.2">
      <c r="A311" s="151"/>
      <c r="B311" s="139"/>
      <c r="C311" s="142"/>
    </row>
    <row r="312" spans="1:3" x14ac:dyDescent="0.2">
      <c r="A312" s="151"/>
      <c r="B312" s="139"/>
      <c r="C312" s="142"/>
    </row>
    <row r="313" spans="1:3" x14ac:dyDescent="0.2">
      <c r="A313" s="151"/>
      <c r="B313" s="139"/>
      <c r="C313" s="142"/>
    </row>
    <row r="314" spans="1:3" x14ac:dyDescent="0.2">
      <c r="A314" s="151"/>
      <c r="B314" s="139"/>
      <c r="C314" s="142"/>
    </row>
    <row r="315" spans="1:3" x14ac:dyDescent="0.2">
      <c r="A315" s="151"/>
      <c r="B315" s="139"/>
      <c r="C315" s="142"/>
    </row>
    <row r="316" spans="1:3" x14ac:dyDescent="0.2">
      <c r="A316" s="151"/>
      <c r="B316" s="139"/>
      <c r="C316" s="142"/>
    </row>
    <row r="317" spans="1:3" x14ac:dyDescent="0.2">
      <c r="A317" s="151"/>
      <c r="B317" s="139"/>
      <c r="C317" s="142"/>
    </row>
    <row r="318" spans="1:3" x14ac:dyDescent="0.2">
      <c r="A318" s="151"/>
      <c r="B318" s="139"/>
      <c r="C318" s="142"/>
    </row>
    <row r="319" spans="1:3" x14ac:dyDescent="0.2">
      <c r="A319" s="9"/>
      <c r="B319" s="139"/>
      <c r="C319" s="142"/>
    </row>
    <row r="320" spans="1:3" x14ac:dyDescent="0.2">
      <c r="A320" s="151"/>
      <c r="B320" s="139"/>
      <c r="C320" s="142"/>
    </row>
    <row r="321" spans="1:3" x14ac:dyDescent="0.2">
      <c r="A321" s="151"/>
      <c r="B321" s="139"/>
      <c r="C321" s="142"/>
    </row>
    <row r="322" spans="1:3" x14ac:dyDescent="0.2">
      <c r="A322" s="151"/>
      <c r="B322" s="139"/>
      <c r="C322" s="142"/>
    </row>
    <row r="323" spans="1:3" x14ac:dyDescent="0.2">
      <c r="A323" s="151"/>
      <c r="B323" s="139"/>
      <c r="C323" s="142"/>
    </row>
    <row r="324" spans="1:3" x14ac:dyDescent="0.2">
      <c r="A324" s="151"/>
      <c r="B324" s="139"/>
      <c r="C324" s="142"/>
    </row>
    <row r="325" spans="1:3" x14ac:dyDescent="0.2">
      <c r="A325" s="151"/>
      <c r="B325" s="139"/>
      <c r="C325" s="142"/>
    </row>
    <row r="326" spans="1:3" x14ac:dyDescent="0.2">
      <c r="A326" s="151"/>
      <c r="B326" s="139"/>
      <c r="C326" s="142"/>
    </row>
    <row r="327" spans="1:3" x14ac:dyDescent="0.2">
      <c r="A327" s="151"/>
      <c r="B327" s="139"/>
      <c r="C327" s="142"/>
    </row>
    <row r="328" spans="1:3" x14ac:dyDescent="0.2">
      <c r="A328" s="151"/>
      <c r="B328" s="139"/>
      <c r="C328" s="142"/>
    </row>
    <row r="329" spans="1:3" x14ac:dyDescent="0.2">
      <c r="A329" s="149"/>
      <c r="B329" s="139"/>
      <c r="C329" s="142"/>
    </row>
    <row r="330" spans="1:3" x14ac:dyDescent="0.2">
      <c r="A330" s="151"/>
      <c r="B330" s="139"/>
      <c r="C330" s="142"/>
    </row>
    <row r="331" spans="1:3" x14ac:dyDescent="0.2">
      <c r="A331" s="151"/>
      <c r="B331" s="139"/>
      <c r="C331" s="142"/>
    </row>
    <row r="332" spans="1:3" x14ac:dyDescent="0.2">
      <c r="A332" s="151"/>
      <c r="B332" s="139"/>
      <c r="C332" s="142"/>
    </row>
    <row r="333" spans="1:3" x14ac:dyDescent="0.2">
      <c r="A333" s="151"/>
      <c r="B333" s="139"/>
      <c r="C333" s="142"/>
    </row>
    <row r="334" spans="1:3" x14ac:dyDescent="0.2">
      <c r="A334" s="151"/>
      <c r="B334" s="139"/>
      <c r="C334" s="142"/>
    </row>
    <row r="335" spans="1:3" x14ac:dyDescent="0.2">
      <c r="A335" s="151"/>
      <c r="B335" s="139"/>
      <c r="C335" s="142"/>
    </row>
    <row r="336" spans="1:3" x14ac:dyDescent="0.2">
      <c r="A336" s="151"/>
      <c r="B336" s="139"/>
      <c r="C336" s="142"/>
    </row>
    <row r="337" spans="1:3" x14ac:dyDescent="0.2">
      <c r="A337" s="151"/>
      <c r="B337" s="139"/>
      <c r="C337" s="142"/>
    </row>
    <row r="338" spans="1:3" x14ac:dyDescent="0.2">
      <c r="A338" s="151"/>
      <c r="B338" s="139"/>
      <c r="C338" s="142"/>
    </row>
    <row r="339" spans="1:3" x14ac:dyDescent="0.2">
      <c r="A339" s="151"/>
      <c r="B339" s="139"/>
      <c r="C339" s="142"/>
    </row>
    <row r="340" spans="1:3" x14ac:dyDescent="0.2">
      <c r="A340" s="141"/>
      <c r="B340" s="139"/>
      <c r="C340" s="142"/>
    </row>
    <row r="341" spans="1:3" x14ac:dyDescent="0.2">
      <c r="A341" s="146"/>
      <c r="B341" s="139"/>
      <c r="C341" s="142"/>
    </row>
    <row r="342" spans="1:3" x14ac:dyDescent="0.2">
      <c r="A342" s="146"/>
      <c r="B342" s="139"/>
      <c r="C342" s="142"/>
    </row>
    <row r="343" spans="1:3" x14ac:dyDescent="0.2">
      <c r="A343" s="146"/>
      <c r="B343" s="139"/>
      <c r="C343" s="142"/>
    </row>
    <row r="344" spans="1:3" x14ac:dyDescent="0.2">
      <c r="A344" s="146"/>
      <c r="B344" s="139"/>
      <c r="C344" s="142"/>
    </row>
    <row r="345" spans="1:3" x14ac:dyDescent="0.2">
      <c r="A345" s="146"/>
      <c r="B345" s="139"/>
      <c r="C345" s="142"/>
    </row>
    <row r="346" spans="1:3" x14ac:dyDescent="0.2">
      <c r="A346" s="146"/>
      <c r="B346" s="139"/>
      <c r="C346" s="142"/>
    </row>
    <row r="347" spans="1:3" x14ac:dyDescent="0.2">
      <c r="A347" s="146"/>
      <c r="B347" s="139"/>
      <c r="C347" s="142"/>
    </row>
    <row r="348" spans="1:3" x14ac:dyDescent="0.2">
      <c r="A348" s="146"/>
      <c r="B348" s="139"/>
      <c r="C348" s="142"/>
    </row>
    <row r="349" spans="1:3" x14ac:dyDescent="0.2">
      <c r="A349" s="146"/>
      <c r="B349" s="139"/>
      <c r="C349" s="142"/>
    </row>
    <row r="350" spans="1:3" x14ac:dyDescent="0.2">
      <c r="A350" s="146"/>
      <c r="B350" s="139"/>
      <c r="C350" s="142"/>
    </row>
    <row r="351" spans="1:3" x14ac:dyDescent="0.2">
      <c r="A351" s="146"/>
      <c r="B351" s="139"/>
      <c r="C351" s="142"/>
    </row>
    <row r="352" spans="1:3" x14ac:dyDescent="0.2">
      <c r="A352" s="146"/>
      <c r="B352" s="139"/>
      <c r="C352" s="142"/>
    </row>
    <row r="353" spans="1:3" x14ac:dyDescent="0.2">
      <c r="A353" s="146"/>
      <c r="B353" s="139"/>
      <c r="C353" s="142"/>
    </row>
    <row r="354" spans="1:3" x14ac:dyDescent="0.2">
      <c r="A354" s="146"/>
      <c r="B354" s="139"/>
      <c r="C354" s="142"/>
    </row>
    <row r="355" spans="1:3" x14ac:dyDescent="0.2">
      <c r="A355" s="146"/>
      <c r="B355" s="139"/>
      <c r="C355" s="142"/>
    </row>
    <row r="356" spans="1:3" x14ac:dyDescent="0.2">
      <c r="A356" s="146"/>
      <c r="B356" s="139"/>
      <c r="C356" s="142"/>
    </row>
    <row r="357" spans="1:3" x14ac:dyDescent="0.2">
      <c r="A357" s="146"/>
      <c r="B357" s="139"/>
      <c r="C357" s="142"/>
    </row>
    <row r="358" spans="1:3" x14ac:dyDescent="0.2">
      <c r="A358" s="146"/>
      <c r="B358" s="139"/>
      <c r="C358" s="142"/>
    </row>
    <row r="359" spans="1:3" x14ac:dyDescent="0.2">
      <c r="A359" s="146"/>
      <c r="B359" s="139"/>
      <c r="C359" s="142"/>
    </row>
    <row r="360" spans="1:3" x14ac:dyDescent="0.2">
      <c r="A360" s="146"/>
      <c r="B360" s="139"/>
      <c r="C360" s="142"/>
    </row>
    <row r="361" spans="1:3" x14ac:dyDescent="0.2">
      <c r="A361" s="147"/>
      <c r="B361" s="139"/>
      <c r="C361" s="142"/>
    </row>
    <row r="362" spans="1:3" x14ac:dyDescent="0.2">
      <c r="A362" s="141"/>
      <c r="B362" s="139"/>
      <c r="C362" s="142"/>
    </row>
    <row r="363" spans="1:3" x14ac:dyDescent="0.2">
      <c r="A363" s="146"/>
      <c r="B363" s="139"/>
      <c r="C363" s="142"/>
    </row>
    <row r="364" spans="1:3" x14ac:dyDescent="0.2">
      <c r="A364" s="146"/>
      <c r="B364" s="139"/>
      <c r="C364" s="142"/>
    </row>
    <row r="365" spans="1:3" x14ac:dyDescent="0.2">
      <c r="A365" s="146"/>
      <c r="B365" s="139"/>
      <c r="C365" s="142"/>
    </row>
    <row r="366" spans="1:3" x14ac:dyDescent="0.2">
      <c r="A366" s="146"/>
      <c r="B366" s="139"/>
      <c r="C366" s="142"/>
    </row>
    <row r="367" spans="1:3" x14ac:dyDescent="0.2">
      <c r="A367" s="146"/>
      <c r="B367" s="139"/>
      <c r="C367" s="142"/>
    </row>
    <row r="368" spans="1:3" x14ac:dyDescent="0.2">
      <c r="A368" s="146"/>
      <c r="B368" s="139"/>
      <c r="C368" s="142"/>
    </row>
    <row r="369" spans="1:3" x14ac:dyDescent="0.2">
      <c r="A369" s="146"/>
      <c r="B369" s="139"/>
      <c r="C369" s="142"/>
    </row>
    <row r="370" spans="1:3" x14ac:dyDescent="0.2">
      <c r="A370" s="146"/>
      <c r="B370" s="139"/>
      <c r="C370" s="142"/>
    </row>
    <row r="371" spans="1:3" x14ac:dyDescent="0.2">
      <c r="A371" s="146"/>
      <c r="B371" s="139"/>
      <c r="C371" s="142"/>
    </row>
    <row r="372" spans="1:3" x14ac:dyDescent="0.2">
      <c r="A372" s="146"/>
      <c r="B372" s="139"/>
      <c r="C372" s="142"/>
    </row>
    <row r="373" spans="1:3" x14ac:dyDescent="0.2">
      <c r="A373" s="146"/>
      <c r="B373" s="139"/>
      <c r="C373" s="142"/>
    </row>
    <row r="374" spans="1:3" x14ac:dyDescent="0.2">
      <c r="A374" s="146"/>
      <c r="B374" s="139"/>
      <c r="C374" s="142"/>
    </row>
    <row r="375" spans="1:3" x14ac:dyDescent="0.2">
      <c r="A375" s="146"/>
      <c r="B375" s="139"/>
      <c r="C375" s="142"/>
    </row>
    <row r="376" spans="1:3" x14ac:dyDescent="0.2">
      <c r="A376" s="146"/>
      <c r="B376" s="139"/>
      <c r="C376" s="142"/>
    </row>
    <row r="377" spans="1:3" x14ac:dyDescent="0.2">
      <c r="A377" s="146"/>
      <c r="B377" s="139"/>
      <c r="C377" s="142"/>
    </row>
    <row r="378" spans="1:3" x14ac:dyDescent="0.2">
      <c r="A378" s="146"/>
      <c r="B378" s="139"/>
      <c r="C378" s="142"/>
    </row>
    <row r="379" spans="1:3" x14ac:dyDescent="0.2">
      <c r="A379" s="146"/>
      <c r="B379" s="139"/>
      <c r="C379" s="142"/>
    </row>
    <row r="380" spans="1:3" x14ac:dyDescent="0.2">
      <c r="C380" s="142"/>
    </row>
    <row r="381" spans="1:3" x14ac:dyDescent="0.2">
      <c r="C381" s="142"/>
    </row>
  </sheetData>
  <mergeCells count="26">
    <mergeCell ref="B8:C8"/>
    <mergeCell ref="B10:C10"/>
    <mergeCell ref="B18:C18"/>
    <mergeCell ref="B19:C19"/>
    <mergeCell ref="B20:C20"/>
    <mergeCell ref="B15:C15"/>
    <mergeCell ref="B11:C11"/>
    <mergeCell ref="B12:C12"/>
    <mergeCell ref="B13:C13"/>
    <mergeCell ref="B14:C14"/>
    <mergeCell ref="A185:C185"/>
    <mergeCell ref="A195:A196"/>
    <mergeCell ref="K3:N3"/>
    <mergeCell ref="L4:N4"/>
    <mergeCell ref="A176:N176"/>
    <mergeCell ref="A6:A7"/>
    <mergeCell ref="B6:B7"/>
    <mergeCell ref="D6:E6"/>
    <mergeCell ref="F6:F7"/>
    <mergeCell ref="G6:H6"/>
    <mergeCell ref="I6:I7"/>
    <mergeCell ref="J6:K6"/>
    <mergeCell ref="L6:L7"/>
    <mergeCell ref="M6:N6"/>
    <mergeCell ref="B16:C16"/>
    <mergeCell ref="B17:C17"/>
  </mergeCells>
  <conditionalFormatting sqref="B197:B379 C199:C381">
    <cfRule type="cellIs" dxfId="6" priority="30" stopIfTrue="1" operator="equal">
      <formula>"x"</formula>
    </cfRule>
  </conditionalFormatting>
  <conditionalFormatting sqref="C159">
    <cfRule type="cellIs" dxfId="5" priority="29" stopIfTrue="1" operator="equal">
      <formula>"x"</formula>
    </cfRule>
  </conditionalFormatting>
  <dataValidations count="1">
    <dataValidation type="list" allowBlank="1" showInputMessage="1" showErrorMessage="1" sqref="L4:N4">
      <formula1>$S$1:$S$5</formula1>
    </dataValidation>
  </dataValidations>
  <hyperlinks>
    <hyperlink ref="E179" r:id="rId1" display="SEND code of practice: 0 to 25"/>
    <hyperlink ref="A178" r:id="rId2" display="SEND code of practice: 0 to 25"/>
  </hyperlinks>
  <pageMargins left="0.70866141732283472" right="0.70866141732283472" top="0.74803149606299213" bottom="0.74803149606299213" header="0.31496062992125984" footer="0.31496062992125984"/>
  <pageSetup paperSize="9" scale="47" orientation="landscape" horizontalDpi="30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6"/>
  <sheetViews>
    <sheetView topLeftCell="A151" workbookViewId="0">
      <selection activeCell="K191" sqref="K191"/>
    </sheetView>
  </sheetViews>
  <sheetFormatPr defaultRowHeight="15" x14ac:dyDescent="0.25"/>
  <sheetData>
    <row r="1" spans="1:62" x14ac:dyDescent="0.4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row>
    <row r="2" spans="1:62" x14ac:dyDescent="0.45">
      <c r="C2">
        <v>0</v>
      </c>
      <c r="D2">
        <v>1</v>
      </c>
      <c r="E2">
        <v>2</v>
      </c>
      <c r="F2">
        <v>3</v>
      </c>
      <c r="G2">
        <v>4</v>
      </c>
      <c r="H2">
        <v>5</v>
      </c>
      <c r="I2">
        <v>6</v>
      </c>
      <c r="J2">
        <v>7</v>
      </c>
      <c r="K2">
        <v>8</v>
      </c>
      <c r="L2">
        <v>9</v>
      </c>
      <c r="M2">
        <v>10</v>
      </c>
      <c r="N2">
        <v>11</v>
      </c>
      <c r="O2">
        <v>12</v>
      </c>
      <c r="P2">
        <v>13</v>
      </c>
      <c r="Q2">
        <v>14</v>
      </c>
      <c r="R2">
        <v>15</v>
      </c>
      <c r="S2">
        <v>16</v>
      </c>
      <c r="T2">
        <v>17</v>
      </c>
      <c r="U2">
        <v>18</v>
      </c>
      <c r="V2">
        <v>19</v>
      </c>
      <c r="W2">
        <v>20</v>
      </c>
      <c r="X2">
        <v>21</v>
      </c>
      <c r="Y2">
        <v>22</v>
      </c>
      <c r="Z2">
        <v>23</v>
      </c>
      <c r="AA2">
        <v>24</v>
      </c>
      <c r="AB2">
        <v>25</v>
      </c>
      <c r="AC2">
        <v>26</v>
      </c>
      <c r="AD2">
        <v>27</v>
      </c>
      <c r="AE2">
        <v>28</v>
      </c>
      <c r="AF2">
        <v>29</v>
      </c>
      <c r="AG2">
        <v>30</v>
      </c>
      <c r="AH2">
        <v>31</v>
      </c>
      <c r="AI2">
        <v>32</v>
      </c>
      <c r="AJ2">
        <v>33</v>
      </c>
      <c r="AK2">
        <v>34</v>
      </c>
      <c r="AL2">
        <v>35</v>
      </c>
      <c r="AM2">
        <v>36</v>
      </c>
      <c r="AN2">
        <v>37</v>
      </c>
      <c r="AO2">
        <v>38</v>
      </c>
      <c r="AP2">
        <v>39</v>
      </c>
      <c r="AQ2">
        <v>40</v>
      </c>
      <c r="AR2">
        <v>41</v>
      </c>
      <c r="AS2">
        <v>42</v>
      </c>
      <c r="AT2">
        <v>43</v>
      </c>
      <c r="AU2">
        <v>44</v>
      </c>
      <c r="AV2">
        <v>45</v>
      </c>
      <c r="AW2">
        <v>46</v>
      </c>
      <c r="AX2">
        <v>47</v>
      </c>
      <c r="AY2">
        <v>48</v>
      </c>
      <c r="AZ2">
        <v>49</v>
      </c>
      <c r="BA2">
        <v>50</v>
      </c>
      <c r="BB2">
        <v>51</v>
      </c>
      <c r="BC2">
        <v>52</v>
      </c>
      <c r="BD2">
        <v>53</v>
      </c>
      <c r="BE2">
        <v>54</v>
      </c>
      <c r="BF2">
        <v>55</v>
      </c>
      <c r="BG2">
        <v>56</v>
      </c>
      <c r="BH2">
        <v>57</v>
      </c>
      <c r="BI2">
        <v>58</v>
      </c>
      <c r="BJ2">
        <v>59</v>
      </c>
    </row>
    <row r="3" spans="1:62" x14ac:dyDescent="0.45">
      <c r="A3">
        <v>1</v>
      </c>
      <c r="B3">
        <v>2</v>
      </c>
      <c r="C3">
        <v>3</v>
      </c>
      <c r="D3">
        <v>6</v>
      </c>
      <c r="E3">
        <v>9</v>
      </c>
      <c r="F3">
        <v>12</v>
      </c>
      <c r="G3">
        <v>15</v>
      </c>
      <c r="H3">
        <v>18</v>
      </c>
      <c r="I3">
        <v>21</v>
      </c>
      <c r="J3">
        <v>24</v>
      </c>
      <c r="K3">
        <v>27</v>
      </c>
      <c r="L3">
        <v>30</v>
      </c>
      <c r="M3">
        <v>33</v>
      </c>
      <c r="N3">
        <v>36</v>
      </c>
      <c r="O3">
        <v>39</v>
      </c>
      <c r="P3">
        <v>42</v>
      </c>
      <c r="Q3">
        <v>45</v>
      </c>
      <c r="R3">
        <v>48</v>
      </c>
      <c r="S3">
        <v>51</v>
      </c>
      <c r="T3">
        <v>54</v>
      </c>
      <c r="U3">
        <v>57</v>
      </c>
      <c r="V3">
        <v>60</v>
      </c>
      <c r="W3">
        <v>63</v>
      </c>
      <c r="X3">
        <v>66</v>
      </c>
      <c r="Y3">
        <v>69</v>
      </c>
      <c r="Z3">
        <v>72</v>
      </c>
      <c r="AA3">
        <v>75</v>
      </c>
      <c r="AB3">
        <v>78</v>
      </c>
      <c r="AC3">
        <v>81</v>
      </c>
      <c r="AD3">
        <v>84</v>
      </c>
      <c r="AE3">
        <v>87</v>
      </c>
      <c r="AF3">
        <v>90</v>
      </c>
      <c r="AG3">
        <v>93</v>
      </c>
      <c r="AH3">
        <v>96</v>
      </c>
      <c r="AI3">
        <v>99</v>
      </c>
      <c r="AJ3">
        <v>102</v>
      </c>
      <c r="AK3">
        <v>105</v>
      </c>
      <c r="AL3">
        <v>108</v>
      </c>
      <c r="AM3">
        <v>111</v>
      </c>
      <c r="AN3">
        <v>114</v>
      </c>
      <c r="AO3">
        <v>117</v>
      </c>
      <c r="AP3">
        <v>120</v>
      </c>
      <c r="AQ3">
        <v>123</v>
      </c>
      <c r="AR3">
        <v>126</v>
      </c>
      <c r="AS3">
        <v>129</v>
      </c>
      <c r="AT3">
        <v>132</v>
      </c>
      <c r="AU3">
        <v>135</v>
      </c>
      <c r="AV3">
        <v>138</v>
      </c>
      <c r="AW3">
        <v>141</v>
      </c>
      <c r="AX3">
        <v>144</v>
      </c>
      <c r="AY3">
        <v>147</v>
      </c>
      <c r="AZ3">
        <v>150</v>
      </c>
      <c r="BA3">
        <v>153</v>
      </c>
      <c r="BB3">
        <v>156</v>
      </c>
      <c r="BC3">
        <v>159</v>
      </c>
      <c r="BD3">
        <v>162</v>
      </c>
      <c r="BE3">
        <v>165</v>
      </c>
      <c r="BF3">
        <v>168</v>
      </c>
      <c r="BG3">
        <v>171</v>
      </c>
      <c r="BH3">
        <v>174</v>
      </c>
      <c r="BI3">
        <v>177</v>
      </c>
      <c r="BJ3">
        <v>180</v>
      </c>
    </row>
    <row r="4" spans="1:62" x14ac:dyDescent="0.45">
      <c r="A4" t="s">
        <v>563</v>
      </c>
      <c r="C4" t="s">
        <v>468</v>
      </c>
      <c r="M4" t="s">
        <v>469</v>
      </c>
      <c r="W4" t="s">
        <v>470</v>
      </c>
      <c r="AG4" t="s">
        <v>471</v>
      </c>
      <c r="AQ4" t="s">
        <v>472</v>
      </c>
      <c r="BA4" t="s">
        <v>380</v>
      </c>
    </row>
    <row r="5" spans="1:62" x14ac:dyDescent="0.45">
      <c r="C5" t="s">
        <v>529</v>
      </c>
      <c r="E5" t="s">
        <v>530</v>
      </c>
      <c r="G5" t="s">
        <v>531</v>
      </c>
      <c r="I5" t="s">
        <v>532</v>
      </c>
      <c r="K5" t="s">
        <v>558</v>
      </c>
      <c r="M5" t="s">
        <v>529</v>
      </c>
      <c r="O5" t="s">
        <v>530</v>
      </c>
      <c r="Q5" t="s">
        <v>531</v>
      </c>
      <c r="S5" t="s">
        <v>532</v>
      </c>
      <c r="U5" t="s">
        <v>558</v>
      </c>
      <c r="W5" t="s">
        <v>529</v>
      </c>
      <c r="Y5" t="s">
        <v>530</v>
      </c>
      <c r="AA5" t="s">
        <v>531</v>
      </c>
      <c r="AC5" t="s">
        <v>532</v>
      </c>
      <c r="AE5" t="s">
        <v>558</v>
      </c>
      <c r="AG5" t="s">
        <v>529</v>
      </c>
      <c r="AI5" t="s">
        <v>530</v>
      </c>
      <c r="AK5" t="s">
        <v>531</v>
      </c>
      <c r="AM5" t="s">
        <v>532</v>
      </c>
      <c r="AO5" t="s">
        <v>558</v>
      </c>
      <c r="AQ5" t="s">
        <v>529</v>
      </c>
      <c r="AS5" t="s">
        <v>530</v>
      </c>
      <c r="AU5" t="s">
        <v>531</v>
      </c>
      <c r="AW5" t="s">
        <v>532</v>
      </c>
      <c r="AY5" t="s">
        <v>558</v>
      </c>
      <c r="BA5" t="s">
        <v>529</v>
      </c>
      <c r="BC5" t="s">
        <v>530</v>
      </c>
      <c r="BE5" t="s">
        <v>531</v>
      </c>
      <c r="BG5" t="s">
        <v>532</v>
      </c>
      <c r="BI5" t="s">
        <v>558</v>
      </c>
      <c r="BJ5" t="s">
        <v>534</v>
      </c>
    </row>
    <row r="6" spans="1:62" x14ac:dyDescent="0.45">
      <c r="A6" t="s">
        <v>564</v>
      </c>
      <c r="C6">
        <v>1</v>
      </c>
      <c r="E6">
        <v>1</v>
      </c>
      <c r="G6">
        <v>1</v>
      </c>
      <c r="I6">
        <v>1</v>
      </c>
      <c r="K6">
        <v>1</v>
      </c>
      <c r="M6">
        <v>1</v>
      </c>
      <c r="O6">
        <v>1</v>
      </c>
      <c r="Q6">
        <v>1</v>
      </c>
      <c r="S6">
        <v>1</v>
      </c>
      <c r="U6">
        <v>1</v>
      </c>
      <c r="W6">
        <v>1</v>
      </c>
      <c r="Y6">
        <v>1</v>
      </c>
      <c r="AA6">
        <v>1</v>
      </c>
      <c r="AC6">
        <v>1</v>
      </c>
      <c r="AE6">
        <v>1</v>
      </c>
      <c r="AG6">
        <v>1</v>
      </c>
      <c r="AI6">
        <v>1</v>
      </c>
      <c r="AK6">
        <v>1</v>
      </c>
      <c r="AM6">
        <v>1</v>
      </c>
      <c r="AO6">
        <v>1</v>
      </c>
      <c r="AQ6">
        <v>1</v>
      </c>
      <c r="AS6">
        <v>1</v>
      </c>
      <c r="AU6">
        <v>1</v>
      </c>
      <c r="AW6">
        <v>1</v>
      </c>
      <c r="AY6">
        <v>1</v>
      </c>
      <c r="BA6">
        <v>1</v>
      </c>
      <c r="BC6">
        <v>1</v>
      </c>
      <c r="BE6">
        <v>1</v>
      </c>
      <c r="BG6">
        <v>1</v>
      </c>
      <c r="BI6">
        <v>1</v>
      </c>
    </row>
    <row r="7" spans="1:62" x14ac:dyDescent="0.45">
      <c r="A7" t="s">
        <v>22</v>
      </c>
      <c r="C7" t="s">
        <v>535</v>
      </c>
      <c r="E7" t="s">
        <v>536</v>
      </c>
      <c r="G7" t="s">
        <v>537</v>
      </c>
      <c r="I7" t="s">
        <v>538</v>
      </c>
      <c r="K7" t="s">
        <v>560</v>
      </c>
      <c r="M7" t="s">
        <v>535</v>
      </c>
      <c r="O7" t="s">
        <v>536</v>
      </c>
      <c r="Q7" t="s">
        <v>537</v>
      </c>
      <c r="S7" t="s">
        <v>538</v>
      </c>
      <c r="U7" t="s">
        <v>560</v>
      </c>
      <c r="W7" t="s">
        <v>535</v>
      </c>
      <c r="Y7" t="s">
        <v>536</v>
      </c>
      <c r="AA7" t="s">
        <v>537</v>
      </c>
      <c r="AC7" t="s">
        <v>538</v>
      </c>
      <c r="AE7" t="s">
        <v>560</v>
      </c>
      <c r="AG7" t="s">
        <v>535</v>
      </c>
      <c r="AI7" t="s">
        <v>536</v>
      </c>
      <c r="AK7" t="s">
        <v>537</v>
      </c>
      <c r="AM7" t="s">
        <v>538</v>
      </c>
      <c r="AO7" t="s">
        <v>560</v>
      </c>
      <c r="AQ7" t="s">
        <v>535</v>
      </c>
      <c r="AS7" t="s">
        <v>536</v>
      </c>
      <c r="AU7" t="s">
        <v>537</v>
      </c>
      <c r="AW7" t="s">
        <v>538</v>
      </c>
      <c r="AY7" t="s">
        <v>560</v>
      </c>
      <c r="BA7" t="s">
        <v>535</v>
      </c>
      <c r="BC7" t="s">
        <v>536</v>
      </c>
      <c r="BE7" t="s">
        <v>537</v>
      </c>
      <c r="BG7" t="s">
        <v>538</v>
      </c>
      <c r="BI7" t="s">
        <v>560</v>
      </c>
    </row>
    <row r="8" spans="1:62" x14ac:dyDescent="0.45">
      <c r="C8" t="s">
        <v>380</v>
      </c>
      <c r="D8">
        <v>1</v>
      </c>
      <c r="E8" t="s">
        <v>380</v>
      </c>
      <c r="F8">
        <v>1</v>
      </c>
      <c r="G8" t="s">
        <v>380</v>
      </c>
      <c r="H8">
        <v>1</v>
      </c>
      <c r="I8" t="s">
        <v>380</v>
      </c>
      <c r="J8">
        <v>1</v>
      </c>
      <c r="K8" t="s">
        <v>380</v>
      </c>
      <c r="L8">
        <v>1</v>
      </c>
      <c r="M8" t="s">
        <v>380</v>
      </c>
      <c r="N8">
        <v>1</v>
      </c>
      <c r="O8" t="s">
        <v>380</v>
      </c>
      <c r="P8">
        <v>1</v>
      </c>
      <c r="Q8" t="s">
        <v>380</v>
      </c>
      <c r="R8">
        <v>1</v>
      </c>
      <c r="S8" t="s">
        <v>380</v>
      </c>
      <c r="T8">
        <v>1</v>
      </c>
      <c r="U8" t="s">
        <v>380</v>
      </c>
      <c r="V8">
        <v>1</v>
      </c>
      <c r="W8" t="s">
        <v>380</v>
      </c>
      <c r="X8">
        <v>1</v>
      </c>
      <c r="Y8" t="s">
        <v>380</v>
      </c>
      <c r="Z8">
        <v>1</v>
      </c>
      <c r="AA8" t="s">
        <v>380</v>
      </c>
      <c r="AB8">
        <v>1</v>
      </c>
      <c r="AC8" t="s">
        <v>380</v>
      </c>
      <c r="AD8">
        <v>1</v>
      </c>
      <c r="AE8" t="s">
        <v>380</v>
      </c>
      <c r="AF8">
        <v>1</v>
      </c>
      <c r="AG8" t="s">
        <v>380</v>
      </c>
      <c r="AH8">
        <v>1</v>
      </c>
      <c r="AI8" t="s">
        <v>380</v>
      </c>
      <c r="AJ8">
        <v>1</v>
      </c>
      <c r="AK8" t="s">
        <v>380</v>
      </c>
      <c r="AL8">
        <v>1</v>
      </c>
      <c r="AM8" t="s">
        <v>380</v>
      </c>
      <c r="AN8">
        <v>1</v>
      </c>
      <c r="AO8" t="s">
        <v>380</v>
      </c>
      <c r="AP8">
        <v>1</v>
      </c>
      <c r="AQ8" t="s">
        <v>380</v>
      </c>
      <c r="AR8">
        <v>1</v>
      </c>
      <c r="AS8" t="s">
        <v>380</v>
      </c>
      <c r="AT8">
        <v>1</v>
      </c>
      <c r="AU8" t="s">
        <v>380</v>
      </c>
      <c r="AV8">
        <v>1</v>
      </c>
      <c r="AW8" t="s">
        <v>380</v>
      </c>
      <c r="AX8">
        <v>1</v>
      </c>
      <c r="AY8" t="s">
        <v>380</v>
      </c>
      <c r="AZ8">
        <v>1</v>
      </c>
      <c r="BA8" t="s">
        <v>380</v>
      </c>
      <c r="BB8">
        <v>1</v>
      </c>
      <c r="BC8" t="s">
        <v>380</v>
      </c>
      <c r="BD8">
        <v>1</v>
      </c>
      <c r="BE8" t="s">
        <v>380</v>
      </c>
      <c r="BF8">
        <v>1</v>
      </c>
      <c r="BG8" t="s">
        <v>380</v>
      </c>
      <c r="BH8">
        <v>1</v>
      </c>
      <c r="BI8" t="s">
        <v>380</v>
      </c>
      <c r="BJ8">
        <v>1</v>
      </c>
    </row>
    <row r="9" spans="1:62" x14ac:dyDescent="0.45">
      <c r="C9" t="s">
        <v>561</v>
      </c>
      <c r="D9" t="s">
        <v>561</v>
      </c>
      <c r="E9" t="s">
        <v>561</v>
      </c>
      <c r="F9" t="s">
        <v>561</v>
      </c>
      <c r="G9" t="s">
        <v>561</v>
      </c>
      <c r="H9" t="s">
        <v>561</v>
      </c>
      <c r="I9" t="s">
        <v>561</v>
      </c>
      <c r="J9" t="s">
        <v>561</v>
      </c>
      <c r="K9" t="s">
        <v>561</v>
      </c>
      <c r="L9" t="s">
        <v>561</v>
      </c>
      <c r="M9" t="s">
        <v>561</v>
      </c>
      <c r="N9" t="s">
        <v>561</v>
      </c>
      <c r="O9" t="s">
        <v>561</v>
      </c>
      <c r="P9" t="s">
        <v>561</v>
      </c>
      <c r="Q9" t="s">
        <v>561</v>
      </c>
      <c r="R9" t="s">
        <v>561</v>
      </c>
      <c r="S9" t="s">
        <v>561</v>
      </c>
      <c r="T9" t="s">
        <v>561</v>
      </c>
      <c r="U9" t="s">
        <v>561</v>
      </c>
      <c r="V9" t="s">
        <v>561</v>
      </c>
      <c r="W9" t="s">
        <v>561</v>
      </c>
      <c r="X9" t="s">
        <v>561</v>
      </c>
      <c r="Y9" t="s">
        <v>561</v>
      </c>
      <c r="Z9" t="s">
        <v>561</v>
      </c>
      <c r="AA9" t="s">
        <v>561</v>
      </c>
      <c r="AB9" t="s">
        <v>561</v>
      </c>
      <c r="AC9" t="s">
        <v>561</v>
      </c>
      <c r="AD9" t="s">
        <v>561</v>
      </c>
      <c r="AE9" t="s">
        <v>561</v>
      </c>
      <c r="AF9" t="s">
        <v>561</v>
      </c>
      <c r="AG9" t="s">
        <v>561</v>
      </c>
      <c r="AH9" t="s">
        <v>561</v>
      </c>
      <c r="AI9" t="s">
        <v>561</v>
      </c>
      <c r="AJ9" t="s">
        <v>561</v>
      </c>
      <c r="AK9" t="s">
        <v>561</v>
      </c>
      <c r="AL9" t="s">
        <v>561</v>
      </c>
      <c r="AM9" t="s">
        <v>561</v>
      </c>
      <c r="AN9" t="s">
        <v>561</v>
      </c>
      <c r="AO9" t="s">
        <v>561</v>
      </c>
      <c r="AP9" t="s">
        <v>561</v>
      </c>
      <c r="AQ9" t="s">
        <v>561</v>
      </c>
      <c r="AR9" t="s">
        <v>561</v>
      </c>
      <c r="AS9" t="s">
        <v>561</v>
      </c>
      <c r="AT9" t="s">
        <v>561</v>
      </c>
      <c r="AU9" t="s">
        <v>561</v>
      </c>
      <c r="AV9" t="s">
        <v>561</v>
      </c>
      <c r="AW9" t="s">
        <v>561</v>
      </c>
      <c r="AX9" t="s">
        <v>561</v>
      </c>
      <c r="AY9" t="s">
        <v>561</v>
      </c>
      <c r="AZ9" t="s">
        <v>561</v>
      </c>
      <c r="BA9" t="s">
        <v>561</v>
      </c>
      <c r="BB9" t="s">
        <v>561</v>
      </c>
      <c r="BC9" t="s">
        <v>561</v>
      </c>
      <c r="BD9" t="s">
        <v>561</v>
      </c>
      <c r="BE9" t="s">
        <v>561</v>
      </c>
      <c r="BF9" t="s">
        <v>561</v>
      </c>
      <c r="BG9" t="s">
        <v>561</v>
      </c>
      <c r="BH9" t="s">
        <v>561</v>
      </c>
      <c r="BI9" t="s">
        <v>561</v>
      </c>
      <c r="BJ9" t="s">
        <v>561</v>
      </c>
    </row>
    <row r="10" spans="1:62" x14ac:dyDescent="0.45">
      <c r="C10" t="s">
        <v>380</v>
      </c>
      <c r="D10" t="s">
        <v>380</v>
      </c>
      <c r="E10" t="s">
        <v>380</v>
      </c>
      <c r="F10" t="s">
        <v>380</v>
      </c>
      <c r="G10" t="s">
        <v>380</v>
      </c>
      <c r="H10" t="s">
        <v>380</v>
      </c>
      <c r="I10" t="s">
        <v>380</v>
      </c>
      <c r="J10" t="s">
        <v>380</v>
      </c>
      <c r="K10" t="s">
        <v>380</v>
      </c>
      <c r="L10" t="s">
        <v>380</v>
      </c>
      <c r="M10" t="s">
        <v>380</v>
      </c>
      <c r="N10" t="s">
        <v>380</v>
      </c>
      <c r="O10" t="s">
        <v>380</v>
      </c>
      <c r="P10" t="s">
        <v>380</v>
      </c>
      <c r="Q10" t="s">
        <v>380</v>
      </c>
      <c r="R10" t="s">
        <v>380</v>
      </c>
      <c r="S10" t="s">
        <v>380</v>
      </c>
      <c r="T10" t="s">
        <v>380</v>
      </c>
      <c r="U10" t="s">
        <v>380</v>
      </c>
      <c r="V10" t="s">
        <v>380</v>
      </c>
      <c r="W10" t="s">
        <v>380</v>
      </c>
      <c r="X10" t="s">
        <v>380</v>
      </c>
      <c r="Y10" t="s">
        <v>380</v>
      </c>
      <c r="Z10" t="s">
        <v>380</v>
      </c>
      <c r="AA10" t="s">
        <v>380</v>
      </c>
      <c r="AB10" t="s">
        <v>380</v>
      </c>
      <c r="AC10" t="s">
        <v>380</v>
      </c>
      <c r="AD10" t="s">
        <v>380</v>
      </c>
      <c r="AE10" t="s">
        <v>380</v>
      </c>
      <c r="AF10" t="s">
        <v>380</v>
      </c>
      <c r="AG10" t="s">
        <v>380</v>
      </c>
      <c r="AH10" t="s">
        <v>380</v>
      </c>
      <c r="AI10" t="s">
        <v>380</v>
      </c>
      <c r="AJ10" t="s">
        <v>380</v>
      </c>
      <c r="AK10" t="s">
        <v>380</v>
      </c>
      <c r="AL10" t="s">
        <v>380</v>
      </c>
      <c r="AM10" t="s">
        <v>380</v>
      </c>
      <c r="AN10" t="s">
        <v>380</v>
      </c>
      <c r="AO10" t="s">
        <v>380</v>
      </c>
      <c r="AP10" t="s">
        <v>380</v>
      </c>
      <c r="AQ10" t="s">
        <v>380</v>
      </c>
      <c r="AR10" t="s">
        <v>380</v>
      </c>
      <c r="AS10" t="s">
        <v>380</v>
      </c>
      <c r="AT10" t="s">
        <v>380</v>
      </c>
      <c r="AU10" t="s">
        <v>380</v>
      </c>
      <c r="AV10" t="s">
        <v>380</v>
      </c>
      <c r="AW10" t="s">
        <v>380</v>
      </c>
      <c r="AX10" t="s">
        <v>380</v>
      </c>
      <c r="AY10" t="s">
        <v>380</v>
      </c>
      <c r="AZ10" t="s">
        <v>380</v>
      </c>
      <c r="BA10" t="s">
        <v>380</v>
      </c>
      <c r="BB10" t="s">
        <v>380</v>
      </c>
      <c r="BC10" t="s">
        <v>380</v>
      </c>
      <c r="BD10" t="s">
        <v>380</v>
      </c>
      <c r="BE10" t="s">
        <v>380</v>
      </c>
      <c r="BF10" t="s">
        <v>380</v>
      </c>
      <c r="BG10" t="s">
        <v>380</v>
      </c>
      <c r="BH10" t="s">
        <v>380</v>
      </c>
      <c r="BI10" t="s">
        <v>380</v>
      </c>
      <c r="BJ10" t="s">
        <v>380</v>
      </c>
    </row>
    <row r="11" spans="1:62" x14ac:dyDescent="0.45">
      <c r="C11" t="s">
        <v>540</v>
      </c>
      <c r="D11" t="s">
        <v>540</v>
      </c>
      <c r="E11" t="s">
        <v>540</v>
      </c>
      <c r="F11" t="s">
        <v>540</v>
      </c>
      <c r="G11" t="s">
        <v>540</v>
      </c>
      <c r="H11" t="s">
        <v>540</v>
      </c>
      <c r="I11" t="s">
        <v>540</v>
      </c>
      <c r="J11" t="s">
        <v>540</v>
      </c>
      <c r="K11" t="s">
        <v>540</v>
      </c>
      <c r="L11" t="s">
        <v>540</v>
      </c>
      <c r="M11" t="s">
        <v>540</v>
      </c>
      <c r="N11" t="s">
        <v>540</v>
      </c>
      <c r="O11" t="s">
        <v>540</v>
      </c>
      <c r="P11" t="s">
        <v>540</v>
      </c>
      <c r="Q11" t="s">
        <v>540</v>
      </c>
      <c r="R11" t="s">
        <v>540</v>
      </c>
      <c r="S11" t="s">
        <v>540</v>
      </c>
      <c r="T11" t="s">
        <v>540</v>
      </c>
      <c r="U11" t="s">
        <v>540</v>
      </c>
      <c r="V11" t="s">
        <v>540</v>
      </c>
      <c r="W11" t="s">
        <v>540</v>
      </c>
      <c r="X11" t="s">
        <v>540</v>
      </c>
      <c r="Y11" t="s">
        <v>540</v>
      </c>
      <c r="Z11" t="s">
        <v>540</v>
      </c>
      <c r="AA11" t="s">
        <v>540</v>
      </c>
      <c r="AB11" t="s">
        <v>540</v>
      </c>
      <c r="AC11" t="s">
        <v>540</v>
      </c>
      <c r="AD11" t="s">
        <v>540</v>
      </c>
      <c r="AE11" t="s">
        <v>540</v>
      </c>
      <c r="AF11" t="s">
        <v>540</v>
      </c>
      <c r="AG11" t="s">
        <v>540</v>
      </c>
      <c r="AH11" t="s">
        <v>540</v>
      </c>
      <c r="AI11" t="s">
        <v>540</v>
      </c>
      <c r="AJ11" t="s">
        <v>540</v>
      </c>
      <c r="AK11" t="s">
        <v>540</v>
      </c>
      <c r="AL11" t="s">
        <v>540</v>
      </c>
      <c r="AM11" t="s">
        <v>540</v>
      </c>
      <c r="AN11" t="s">
        <v>540</v>
      </c>
      <c r="AO11" t="s">
        <v>540</v>
      </c>
      <c r="AP11" t="s">
        <v>540</v>
      </c>
      <c r="AQ11" t="s">
        <v>540</v>
      </c>
      <c r="AR11" t="s">
        <v>540</v>
      </c>
      <c r="AS11" t="s">
        <v>540</v>
      </c>
      <c r="AT11" t="s">
        <v>540</v>
      </c>
      <c r="AU11" t="s">
        <v>540</v>
      </c>
      <c r="AV11" t="s">
        <v>540</v>
      </c>
      <c r="AW11" t="s">
        <v>540</v>
      </c>
      <c r="AX11" t="s">
        <v>540</v>
      </c>
      <c r="AY11" t="s">
        <v>540</v>
      </c>
      <c r="AZ11" t="s">
        <v>540</v>
      </c>
      <c r="BA11" t="s">
        <v>540</v>
      </c>
      <c r="BB11" t="s">
        <v>540</v>
      </c>
      <c r="BC11" t="s">
        <v>540</v>
      </c>
      <c r="BD11" t="s">
        <v>540</v>
      </c>
      <c r="BE11" t="s">
        <v>540</v>
      </c>
      <c r="BF11" t="s">
        <v>540</v>
      </c>
      <c r="BG11" t="s">
        <v>540</v>
      </c>
      <c r="BH11" t="s">
        <v>540</v>
      </c>
      <c r="BI11" t="s">
        <v>540</v>
      </c>
      <c r="BJ11" t="s">
        <v>540</v>
      </c>
    </row>
    <row r="12" spans="1:62" x14ac:dyDescent="0.45">
      <c r="A12" t="s">
        <v>27</v>
      </c>
      <c r="B12" t="s">
        <v>27</v>
      </c>
      <c r="C12">
        <v>1044</v>
      </c>
      <c r="D12">
        <v>66</v>
      </c>
      <c r="E12">
        <v>1044</v>
      </c>
      <c r="F12">
        <v>76</v>
      </c>
      <c r="G12">
        <v>1044</v>
      </c>
      <c r="H12">
        <v>71</v>
      </c>
      <c r="I12">
        <v>1044</v>
      </c>
      <c r="J12">
        <v>74</v>
      </c>
      <c r="K12">
        <v>1044</v>
      </c>
      <c r="L12">
        <v>53</v>
      </c>
      <c r="M12">
        <v>11</v>
      </c>
      <c r="N12">
        <v>73</v>
      </c>
      <c r="O12">
        <v>11</v>
      </c>
      <c r="P12" t="s">
        <v>543</v>
      </c>
      <c r="Q12">
        <v>11</v>
      </c>
      <c r="R12" t="s">
        <v>543</v>
      </c>
      <c r="S12">
        <v>11</v>
      </c>
      <c r="T12" t="s">
        <v>543</v>
      </c>
      <c r="U12">
        <v>11</v>
      </c>
      <c r="V12">
        <v>73</v>
      </c>
      <c r="W12">
        <v>26</v>
      </c>
      <c r="X12">
        <v>62</v>
      </c>
      <c r="Y12">
        <v>26</v>
      </c>
      <c r="Z12">
        <v>88</v>
      </c>
      <c r="AA12">
        <v>26</v>
      </c>
      <c r="AB12">
        <v>88</v>
      </c>
      <c r="AC12">
        <v>26</v>
      </c>
      <c r="AD12">
        <v>85</v>
      </c>
      <c r="AE12">
        <v>26</v>
      </c>
      <c r="AF12">
        <v>62</v>
      </c>
      <c r="AG12">
        <v>6</v>
      </c>
      <c r="AH12" t="s">
        <v>543</v>
      </c>
      <c r="AI12">
        <v>6</v>
      </c>
      <c r="AJ12">
        <v>50</v>
      </c>
      <c r="AK12">
        <v>6</v>
      </c>
      <c r="AL12">
        <v>50</v>
      </c>
      <c r="AM12">
        <v>6</v>
      </c>
      <c r="AN12" t="s">
        <v>543</v>
      </c>
      <c r="AO12">
        <v>6</v>
      </c>
      <c r="AP12" t="s">
        <v>543</v>
      </c>
      <c r="AQ12">
        <v>6</v>
      </c>
      <c r="AR12">
        <v>50</v>
      </c>
      <c r="AS12">
        <v>6</v>
      </c>
      <c r="AT12" t="s">
        <v>543</v>
      </c>
      <c r="AU12">
        <v>6</v>
      </c>
      <c r="AV12" t="s">
        <v>543</v>
      </c>
      <c r="AW12">
        <v>6</v>
      </c>
      <c r="AX12" t="s">
        <v>543</v>
      </c>
      <c r="AY12">
        <v>6</v>
      </c>
      <c r="AZ12">
        <v>50</v>
      </c>
      <c r="BA12">
        <v>1094</v>
      </c>
      <c r="BB12">
        <v>66</v>
      </c>
      <c r="BC12">
        <v>1094</v>
      </c>
      <c r="BD12">
        <v>76</v>
      </c>
      <c r="BE12">
        <v>1094</v>
      </c>
      <c r="BF12">
        <v>72</v>
      </c>
      <c r="BG12">
        <v>1094</v>
      </c>
      <c r="BH12">
        <v>74</v>
      </c>
      <c r="BI12">
        <v>1094</v>
      </c>
      <c r="BJ12">
        <v>53</v>
      </c>
    </row>
    <row r="13" spans="1:62" x14ac:dyDescent="0.45">
      <c r="A13" t="s">
        <v>29</v>
      </c>
      <c r="B13" t="s">
        <v>29</v>
      </c>
      <c r="C13">
        <v>1415</v>
      </c>
      <c r="D13">
        <v>63</v>
      </c>
      <c r="E13">
        <v>1415</v>
      </c>
      <c r="F13">
        <v>68</v>
      </c>
      <c r="G13">
        <v>1415</v>
      </c>
      <c r="H13">
        <v>71</v>
      </c>
      <c r="I13">
        <v>1415</v>
      </c>
      <c r="J13">
        <v>68</v>
      </c>
      <c r="K13">
        <v>1415</v>
      </c>
      <c r="L13">
        <v>50</v>
      </c>
      <c r="M13">
        <v>67</v>
      </c>
      <c r="N13">
        <v>66</v>
      </c>
      <c r="O13">
        <v>67</v>
      </c>
      <c r="P13">
        <v>76</v>
      </c>
      <c r="Q13">
        <v>67</v>
      </c>
      <c r="R13">
        <v>69</v>
      </c>
      <c r="S13">
        <v>67</v>
      </c>
      <c r="T13">
        <v>75</v>
      </c>
      <c r="U13">
        <v>67</v>
      </c>
      <c r="V13">
        <v>54</v>
      </c>
      <c r="W13">
        <v>192</v>
      </c>
      <c r="X13">
        <v>56</v>
      </c>
      <c r="Y13">
        <v>192</v>
      </c>
      <c r="Z13">
        <v>68</v>
      </c>
      <c r="AA13">
        <v>192</v>
      </c>
      <c r="AB13">
        <v>67</v>
      </c>
      <c r="AC13">
        <v>192</v>
      </c>
      <c r="AD13">
        <v>76</v>
      </c>
      <c r="AE13">
        <v>192</v>
      </c>
      <c r="AF13">
        <v>44</v>
      </c>
      <c r="AG13">
        <v>17</v>
      </c>
      <c r="AH13">
        <v>71</v>
      </c>
      <c r="AI13">
        <v>17</v>
      </c>
      <c r="AJ13">
        <v>76</v>
      </c>
      <c r="AK13">
        <v>17</v>
      </c>
      <c r="AL13">
        <v>82</v>
      </c>
      <c r="AM13">
        <v>17</v>
      </c>
      <c r="AN13" t="s">
        <v>543</v>
      </c>
      <c r="AO13">
        <v>17</v>
      </c>
      <c r="AP13">
        <v>65</v>
      </c>
      <c r="AQ13" t="s">
        <v>543</v>
      </c>
      <c r="AR13" t="s">
        <v>543</v>
      </c>
      <c r="AS13" t="s">
        <v>543</v>
      </c>
      <c r="AT13" t="s">
        <v>543</v>
      </c>
      <c r="AU13" t="s">
        <v>543</v>
      </c>
      <c r="AV13" t="s">
        <v>543</v>
      </c>
      <c r="AW13" t="s">
        <v>543</v>
      </c>
      <c r="AX13" t="s">
        <v>543</v>
      </c>
      <c r="AY13" t="s">
        <v>543</v>
      </c>
      <c r="AZ13" t="s">
        <v>543</v>
      </c>
      <c r="BA13">
        <v>1741</v>
      </c>
      <c r="BB13">
        <v>62</v>
      </c>
      <c r="BC13">
        <v>1741</v>
      </c>
      <c r="BD13">
        <v>69</v>
      </c>
      <c r="BE13">
        <v>1741</v>
      </c>
      <c r="BF13">
        <v>71</v>
      </c>
      <c r="BG13">
        <v>1741</v>
      </c>
      <c r="BH13">
        <v>70</v>
      </c>
      <c r="BI13">
        <v>1741</v>
      </c>
      <c r="BJ13">
        <v>49</v>
      </c>
    </row>
    <row r="14" spans="1:62" x14ac:dyDescent="0.45">
      <c r="A14" t="s">
        <v>36</v>
      </c>
      <c r="B14" t="s">
        <v>36</v>
      </c>
      <c r="C14">
        <v>1486</v>
      </c>
      <c r="D14">
        <v>72</v>
      </c>
      <c r="E14">
        <v>1486</v>
      </c>
      <c r="F14">
        <v>79</v>
      </c>
      <c r="G14">
        <v>1486</v>
      </c>
      <c r="H14">
        <v>78</v>
      </c>
      <c r="I14">
        <v>1486</v>
      </c>
      <c r="J14">
        <v>78</v>
      </c>
      <c r="K14">
        <v>1486</v>
      </c>
      <c r="L14">
        <v>59</v>
      </c>
      <c r="M14">
        <v>28</v>
      </c>
      <c r="N14">
        <v>82</v>
      </c>
      <c r="O14">
        <v>28</v>
      </c>
      <c r="P14" t="s">
        <v>543</v>
      </c>
      <c r="Q14">
        <v>28</v>
      </c>
      <c r="R14">
        <v>89</v>
      </c>
      <c r="S14">
        <v>28</v>
      </c>
      <c r="T14">
        <v>79</v>
      </c>
      <c r="U14">
        <v>28</v>
      </c>
      <c r="V14">
        <v>79</v>
      </c>
      <c r="W14">
        <v>18</v>
      </c>
      <c r="X14">
        <v>72</v>
      </c>
      <c r="Y14">
        <v>18</v>
      </c>
      <c r="Z14" t="s">
        <v>543</v>
      </c>
      <c r="AA14">
        <v>18</v>
      </c>
      <c r="AB14" t="s">
        <v>543</v>
      </c>
      <c r="AC14">
        <v>18</v>
      </c>
      <c r="AD14" t="s">
        <v>543</v>
      </c>
      <c r="AE14">
        <v>18</v>
      </c>
      <c r="AF14">
        <v>56</v>
      </c>
      <c r="AG14">
        <v>3</v>
      </c>
      <c r="AH14" t="s">
        <v>543</v>
      </c>
      <c r="AI14">
        <v>3</v>
      </c>
      <c r="AJ14" t="s">
        <v>543</v>
      </c>
      <c r="AK14">
        <v>3</v>
      </c>
      <c r="AL14" t="s">
        <v>543</v>
      </c>
      <c r="AM14">
        <v>3</v>
      </c>
      <c r="AN14" t="s">
        <v>543</v>
      </c>
      <c r="AO14">
        <v>3</v>
      </c>
      <c r="AP14" t="s">
        <v>543</v>
      </c>
      <c r="AQ14">
        <v>4</v>
      </c>
      <c r="AR14" t="s">
        <v>543</v>
      </c>
      <c r="AS14">
        <v>4</v>
      </c>
      <c r="AT14" t="s">
        <v>543</v>
      </c>
      <c r="AU14">
        <v>4</v>
      </c>
      <c r="AV14" t="s">
        <v>543</v>
      </c>
      <c r="AW14">
        <v>4</v>
      </c>
      <c r="AX14" t="s">
        <v>543</v>
      </c>
      <c r="AY14">
        <v>4</v>
      </c>
      <c r="AZ14" t="s">
        <v>543</v>
      </c>
      <c r="BA14">
        <v>1542</v>
      </c>
      <c r="BB14">
        <v>72</v>
      </c>
      <c r="BC14">
        <v>1541</v>
      </c>
      <c r="BD14">
        <v>79</v>
      </c>
      <c r="BE14">
        <v>1542</v>
      </c>
      <c r="BF14">
        <v>78</v>
      </c>
      <c r="BG14">
        <v>1542</v>
      </c>
      <c r="BH14">
        <v>77</v>
      </c>
      <c r="BI14">
        <v>1541</v>
      </c>
      <c r="BJ14">
        <v>60</v>
      </c>
    </row>
    <row r="15" spans="1:62" x14ac:dyDescent="0.45">
      <c r="A15" t="s">
        <v>40</v>
      </c>
      <c r="B15" t="s">
        <v>40</v>
      </c>
      <c r="C15">
        <v>1997</v>
      </c>
      <c r="D15">
        <v>65</v>
      </c>
      <c r="E15">
        <v>1997</v>
      </c>
      <c r="F15">
        <v>76</v>
      </c>
      <c r="G15">
        <v>1997</v>
      </c>
      <c r="H15">
        <v>72</v>
      </c>
      <c r="I15">
        <v>1997</v>
      </c>
      <c r="J15">
        <v>75</v>
      </c>
      <c r="K15">
        <v>1997</v>
      </c>
      <c r="L15">
        <v>54</v>
      </c>
      <c r="M15">
        <v>58</v>
      </c>
      <c r="N15">
        <v>76</v>
      </c>
      <c r="O15">
        <v>58</v>
      </c>
      <c r="P15">
        <v>88</v>
      </c>
      <c r="Q15">
        <v>58</v>
      </c>
      <c r="R15">
        <v>71</v>
      </c>
      <c r="S15">
        <v>58</v>
      </c>
      <c r="T15">
        <v>81</v>
      </c>
      <c r="U15">
        <v>58</v>
      </c>
      <c r="V15">
        <v>60</v>
      </c>
      <c r="W15">
        <v>115</v>
      </c>
      <c r="X15">
        <v>57</v>
      </c>
      <c r="Y15">
        <v>115</v>
      </c>
      <c r="Z15">
        <v>77</v>
      </c>
      <c r="AA15">
        <v>115</v>
      </c>
      <c r="AB15">
        <v>75</v>
      </c>
      <c r="AC15">
        <v>115</v>
      </c>
      <c r="AD15">
        <v>80</v>
      </c>
      <c r="AE15">
        <v>115</v>
      </c>
      <c r="AF15">
        <v>49</v>
      </c>
      <c r="AG15">
        <v>41</v>
      </c>
      <c r="AH15">
        <v>78</v>
      </c>
      <c r="AI15">
        <v>41</v>
      </c>
      <c r="AJ15">
        <v>83</v>
      </c>
      <c r="AK15">
        <v>41</v>
      </c>
      <c r="AL15">
        <v>73</v>
      </c>
      <c r="AM15">
        <v>41</v>
      </c>
      <c r="AN15">
        <v>83</v>
      </c>
      <c r="AO15">
        <v>41</v>
      </c>
      <c r="AP15">
        <v>71</v>
      </c>
      <c r="AQ15">
        <v>8</v>
      </c>
      <c r="AR15">
        <v>100</v>
      </c>
      <c r="AS15">
        <v>8</v>
      </c>
      <c r="AT15" t="s">
        <v>543</v>
      </c>
      <c r="AU15">
        <v>8</v>
      </c>
      <c r="AV15">
        <v>100</v>
      </c>
      <c r="AW15">
        <v>8</v>
      </c>
      <c r="AX15" t="s">
        <v>543</v>
      </c>
      <c r="AY15">
        <v>8</v>
      </c>
      <c r="AZ15" t="s">
        <v>543</v>
      </c>
      <c r="BA15">
        <v>2253</v>
      </c>
      <c r="BB15">
        <v>66</v>
      </c>
      <c r="BC15">
        <v>2253</v>
      </c>
      <c r="BD15">
        <v>76</v>
      </c>
      <c r="BE15">
        <v>2253</v>
      </c>
      <c r="BF15">
        <v>72</v>
      </c>
      <c r="BG15">
        <v>2253</v>
      </c>
      <c r="BH15">
        <v>76</v>
      </c>
      <c r="BI15">
        <v>2253</v>
      </c>
      <c r="BJ15">
        <v>54</v>
      </c>
    </row>
    <row r="16" spans="1:62" x14ac:dyDescent="0.45">
      <c r="A16" t="s">
        <v>24</v>
      </c>
      <c r="B16" t="s">
        <v>24</v>
      </c>
      <c r="C16">
        <v>1133</v>
      </c>
      <c r="D16">
        <v>68</v>
      </c>
      <c r="E16">
        <v>1133</v>
      </c>
      <c r="F16">
        <v>74</v>
      </c>
      <c r="G16">
        <v>1133</v>
      </c>
      <c r="H16">
        <v>74</v>
      </c>
      <c r="I16">
        <v>1133</v>
      </c>
      <c r="J16">
        <v>74</v>
      </c>
      <c r="K16">
        <v>1133</v>
      </c>
      <c r="L16">
        <v>56</v>
      </c>
      <c r="M16">
        <v>21</v>
      </c>
      <c r="N16">
        <v>76</v>
      </c>
      <c r="O16">
        <v>21</v>
      </c>
      <c r="P16">
        <v>86</v>
      </c>
      <c r="Q16">
        <v>21</v>
      </c>
      <c r="R16">
        <v>71</v>
      </c>
      <c r="S16">
        <v>21</v>
      </c>
      <c r="T16">
        <v>86</v>
      </c>
      <c r="U16">
        <v>21</v>
      </c>
      <c r="V16">
        <v>57</v>
      </c>
      <c r="W16">
        <v>33</v>
      </c>
      <c r="X16">
        <v>73</v>
      </c>
      <c r="Y16">
        <v>33</v>
      </c>
      <c r="Z16">
        <v>79</v>
      </c>
      <c r="AA16">
        <v>33</v>
      </c>
      <c r="AB16">
        <v>82</v>
      </c>
      <c r="AC16">
        <v>33</v>
      </c>
      <c r="AD16">
        <v>82</v>
      </c>
      <c r="AE16">
        <v>33</v>
      </c>
      <c r="AF16">
        <v>73</v>
      </c>
      <c r="AG16" t="s">
        <v>543</v>
      </c>
      <c r="AH16" t="s">
        <v>543</v>
      </c>
      <c r="AI16" t="s">
        <v>543</v>
      </c>
      <c r="AJ16" t="s">
        <v>543</v>
      </c>
      <c r="AK16" t="s">
        <v>543</v>
      </c>
      <c r="AL16" t="s">
        <v>543</v>
      </c>
      <c r="AM16" t="s">
        <v>543</v>
      </c>
      <c r="AN16" t="s">
        <v>543</v>
      </c>
      <c r="AO16" t="s">
        <v>543</v>
      </c>
      <c r="AP16" t="s">
        <v>543</v>
      </c>
      <c r="AQ16" t="s">
        <v>543</v>
      </c>
      <c r="AR16" t="s">
        <v>543</v>
      </c>
      <c r="AS16" t="s">
        <v>543</v>
      </c>
      <c r="AT16" t="s">
        <v>543</v>
      </c>
      <c r="AU16" t="s">
        <v>543</v>
      </c>
      <c r="AV16" t="s">
        <v>543</v>
      </c>
      <c r="AW16" t="s">
        <v>543</v>
      </c>
      <c r="AX16" t="s">
        <v>543</v>
      </c>
      <c r="AY16" t="s">
        <v>543</v>
      </c>
      <c r="AZ16" t="s">
        <v>543</v>
      </c>
      <c r="BA16">
        <v>1229</v>
      </c>
      <c r="BB16">
        <v>69</v>
      </c>
      <c r="BC16">
        <v>1229</v>
      </c>
      <c r="BD16">
        <v>74</v>
      </c>
      <c r="BE16">
        <v>1229</v>
      </c>
      <c r="BF16">
        <v>74</v>
      </c>
      <c r="BG16">
        <v>1229</v>
      </c>
      <c r="BH16">
        <v>75</v>
      </c>
      <c r="BI16">
        <v>1229</v>
      </c>
      <c r="BJ16">
        <v>56</v>
      </c>
    </row>
    <row r="17" spans="1:62" x14ac:dyDescent="0.45">
      <c r="A17" t="s">
        <v>60</v>
      </c>
      <c r="B17" t="s">
        <v>60</v>
      </c>
      <c r="C17">
        <v>1419</v>
      </c>
      <c r="D17">
        <v>64</v>
      </c>
      <c r="E17">
        <v>1419</v>
      </c>
      <c r="F17">
        <v>66</v>
      </c>
      <c r="G17">
        <v>1419</v>
      </c>
      <c r="H17">
        <v>65</v>
      </c>
      <c r="I17">
        <v>1419</v>
      </c>
      <c r="J17">
        <v>70</v>
      </c>
      <c r="K17">
        <v>1419</v>
      </c>
      <c r="L17">
        <v>47</v>
      </c>
      <c r="M17">
        <v>41</v>
      </c>
      <c r="N17">
        <v>66</v>
      </c>
      <c r="O17">
        <v>41</v>
      </c>
      <c r="P17">
        <v>68</v>
      </c>
      <c r="Q17">
        <v>41</v>
      </c>
      <c r="R17">
        <v>68</v>
      </c>
      <c r="S17">
        <v>41</v>
      </c>
      <c r="T17">
        <v>76</v>
      </c>
      <c r="U17">
        <v>41</v>
      </c>
      <c r="V17">
        <v>59</v>
      </c>
      <c r="W17" t="s">
        <v>543</v>
      </c>
      <c r="X17" t="s">
        <v>543</v>
      </c>
      <c r="Y17" t="s">
        <v>543</v>
      </c>
      <c r="Z17" t="s">
        <v>543</v>
      </c>
      <c r="AA17" t="s">
        <v>543</v>
      </c>
      <c r="AB17" t="s">
        <v>543</v>
      </c>
      <c r="AC17" t="s">
        <v>543</v>
      </c>
      <c r="AD17" t="s">
        <v>543</v>
      </c>
      <c r="AE17" t="s">
        <v>543</v>
      </c>
      <c r="AF17" t="s">
        <v>543</v>
      </c>
      <c r="AG17">
        <v>3</v>
      </c>
      <c r="AH17" t="s">
        <v>543</v>
      </c>
      <c r="AI17">
        <v>3</v>
      </c>
      <c r="AJ17" t="s">
        <v>543</v>
      </c>
      <c r="AK17">
        <v>3</v>
      </c>
      <c r="AL17" t="s">
        <v>543</v>
      </c>
      <c r="AM17">
        <v>3</v>
      </c>
      <c r="AN17" t="s">
        <v>543</v>
      </c>
      <c r="AO17">
        <v>3</v>
      </c>
      <c r="AP17" t="s">
        <v>543</v>
      </c>
      <c r="AQ17" t="s">
        <v>543</v>
      </c>
      <c r="AR17" t="s">
        <v>543</v>
      </c>
      <c r="AS17" t="s">
        <v>543</v>
      </c>
      <c r="AT17" t="s">
        <v>543</v>
      </c>
      <c r="AU17" t="s">
        <v>543</v>
      </c>
      <c r="AV17" t="s">
        <v>543</v>
      </c>
      <c r="AW17" t="s">
        <v>543</v>
      </c>
      <c r="AX17" t="s">
        <v>543</v>
      </c>
      <c r="AY17" t="s">
        <v>543</v>
      </c>
      <c r="AZ17" t="s">
        <v>543</v>
      </c>
      <c r="BA17">
        <v>1477</v>
      </c>
      <c r="BB17">
        <v>63</v>
      </c>
      <c r="BC17">
        <v>1477</v>
      </c>
      <c r="BD17">
        <v>66</v>
      </c>
      <c r="BE17">
        <v>1477</v>
      </c>
      <c r="BF17">
        <v>65</v>
      </c>
      <c r="BG17">
        <v>1477</v>
      </c>
      <c r="BH17">
        <v>70</v>
      </c>
      <c r="BI17">
        <v>1477</v>
      </c>
      <c r="BJ17">
        <v>47</v>
      </c>
    </row>
    <row r="18" spans="1:62" x14ac:dyDescent="0.45">
      <c r="A18" t="s">
        <v>85</v>
      </c>
      <c r="B18" t="s">
        <v>85</v>
      </c>
      <c r="C18">
        <v>2196</v>
      </c>
      <c r="D18">
        <v>71</v>
      </c>
      <c r="E18">
        <v>2196</v>
      </c>
      <c r="F18">
        <v>80</v>
      </c>
      <c r="G18">
        <v>2196</v>
      </c>
      <c r="H18">
        <v>75</v>
      </c>
      <c r="I18">
        <v>2196</v>
      </c>
      <c r="J18">
        <v>76</v>
      </c>
      <c r="K18">
        <v>2196</v>
      </c>
      <c r="L18">
        <v>60</v>
      </c>
      <c r="M18">
        <v>75</v>
      </c>
      <c r="N18">
        <v>80</v>
      </c>
      <c r="O18">
        <v>75</v>
      </c>
      <c r="P18">
        <v>89</v>
      </c>
      <c r="Q18">
        <v>75</v>
      </c>
      <c r="R18">
        <v>87</v>
      </c>
      <c r="S18">
        <v>75</v>
      </c>
      <c r="T18">
        <v>83</v>
      </c>
      <c r="U18">
        <v>75</v>
      </c>
      <c r="V18">
        <v>76</v>
      </c>
      <c r="W18">
        <v>68</v>
      </c>
      <c r="X18">
        <v>72</v>
      </c>
      <c r="Y18">
        <v>68</v>
      </c>
      <c r="Z18">
        <v>85</v>
      </c>
      <c r="AA18">
        <v>68</v>
      </c>
      <c r="AB18">
        <v>76</v>
      </c>
      <c r="AC18">
        <v>68</v>
      </c>
      <c r="AD18">
        <v>82</v>
      </c>
      <c r="AE18">
        <v>68</v>
      </c>
      <c r="AF18">
        <v>68</v>
      </c>
      <c r="AG18">
        <v>11</v>
      </c>
      <c r="AH18" t="s">
        <v>543</v>
      </c>
      <c r="AI18">
        <v>11</v>
      </c>
      <c r="AJ18" t="s">
        <v>543</v>
      </c>
      <c r="AK18">
        <v>11</v>
      </c>
      <c r="AL18">
        <v>55</v>
      </c>
      <c r="AM18">
        <v>11</v>
      </c>
      <c r="AN18">
        <v>45</v>
      </c>
      <c r="AO18">
        <v>11</v>
      </c>
      <c r="AP18">
        <v>45</v>
      </c>
      <c r="AQ18">
        <v>11</v>
      </c>
      <c r="AR18" t="s">
        <v>543</v>
      </c>
      <c r="AS18">
        <v>11</v>
      </c>
      <c r="AT18">
        <v>100</v>
      </c>
      <c r="AU18">
        <v>11</v>
      </c>
      <c r="AV18">
        <v>100</v>
      </c>
      <c r="AW18">
        <v>11</v>
      </c>
      <c r="AX18">
        <v>100</v>
      </c>
      <c r="AY18">
        <v>11</v>
      </c>
      <c r="AZ18" t="s">
        <v>543</v>
      </c>
      <c r="BA18">
        <v>2384</v>
      </c>
      <c r="BB18">
        <v>71</v>
      </c>
      <c r="BC18">
        <v>2384</v>
      </c>
      <c r="BD18">
        <v>80</v>
      </c>
      <c r="BE18">
        <v>2384</v>
      </c>
      <c r="BF18">
        <v>76</v>
      </c>
      <c r="BG18">
        <v>2384</v>
      </c>
      <c r="BH18">
        <v>76</v>
      </c>
      <c r="BI18">
        <v>2384</v>
      </c>
      <c r="BJ18">
        <v>61</v>
      </c>
    </row>
    <row r="19" spans="1:62" x14ac:dyDescent="0.45">
      <c r="A19" t="s">
        <v>46</v>
      </c>
      <c r="B19" t="s">
        <v>46</v>
      </c>
      <c r="C19">
        <v>1102</v>
      </c>
      <c r="D19">
        <v>64</v>
      </c>
      <c r="E19">
        <v>1098</v>
      </c>
      <c r="F19">
        <v>74</v>
      </c>
      <c r="G19">
        <v>1101</v>
      </c>
      <c r="H19">
        <v>73</v>
      </c>
      <c r="I19">
        <v>1101</v>
      </c>
      <c r="J19">
        <v>70</v>
      </c>
      <c r="K19">
        <v>1098</v>
      </c>
      <c r="L19">
        <v>52</v>
      </c>
      <c r="M19">
        <v>60</v>
      </c>
      <c r="N19">
        <v>68</v>
      </c>
      <c r="O19">
        <v>60</v>
      </c>
      <c r="P19">
        <v>65</v>
      </c>
      <c r="Q19">
        <v>60</v>
      </c>
      <c r="R19">
        <v>77</v>
      </c>
      <c r="S19">
        <v>60</v>
      </c>
      <c r="T19">
        <v>82</v>
      </c>
      <c r="U19">
        <v>60</v>
      </c>
      <c r="V19">
        <v>50</v>
      </c>
      <c r="W19">
        <v>895</v>
      </c>
      <c r="X19">
        <v>60</v>
      </c>
      <c r="Y19">
        <v>895</v>
      </c>
      <c r="Z19">
        <v>75</v>
      </c>
      <c r="AA19">
        <v>895</v>
      </c>
      <c r="AB19">
        <v>73</v>
      </c>
      <c r="AC19">
        <v>895</v>
      </c>
      <c r="AD19">
        <v>78</v>
      </c>
      <c r="AE19">
        <v>895</v>
      </c>
      <c r="AF19">
        <v>50</v>
      </c>
      <c r="AG19">
        <v>23</v>
      </c>
      <c r="AH19">
        <v>70</v>
      </c>
      <c r="AI19">
        <v>23</v>
      </c>
      <c r="AJ19">
        <v>83</v>
      </c>
      <c r="AK19">
        <v>23</v>
      </c>
      <c r="AL19">
        <v>87</v>
      </c>
      <c r="AM19">
        <v>23</v>
      </c>
      <c r="AN19">
        <v>83</v>
      </c>
      <c r="AO19">
        <v>23</v>
      </c>
      <c r="AP19">
        <v>65</v>
      </c>
      <c r="AQ19">
        <v>5</v>
      </c>
      <c r="AR19" t="s">
        <v>543</v>
      </c>
      <c r="AS19">
        <v>5</v>
      </c>
      <c r="AT19" t="s">
        <v>543</v>
      </c>
      <c r="AU19">
        <v>5</v>
      </c>
      <c r="AV19" t="s">
        <v>543</v>
      </c>
      <c r="AW19">
        <v>5</v>
      </c>
      <c r="AX19" t="s">
        <v>543</v>
      </c>
      <c r="AY19">
        <v>5</v>
      </c>
      <c r="AZ19" t="s">
        <v>543</v>
      </c>
      <c r="BA19">
        <v>2104</v>
      </c>
      <c r="BB19">
        <v>62</v>
      </c>
      <c r="BC19">
        <v>2100</v>
      </c>
      <c r="BD19">
        <v>74</v>
      </c>
      <c r="BE19">
        <v>2103</v>
      </c>
      <c r="BF19">
        <v>73</v>
      </c>
      <c r="BG19">
        <v>2103</v>
      </c>
      <c r="BH19">
        <v>74</v>
      </c>
      <c r="BI19">
        <v>2100</v>
      </c>
      <c r="BJ19">
        <v>51</v>
      </c>
    </row>
    <row r="20" spans="1:62" x14ac:dyDescent="0.45">
      <c r="A20" t="s">
        <v>48</v>
      </c>
      <c r="B20" t="s">
        <v>48</v>
      </c>
      <c r="C20">
        <v>1577</v>
      </c>
      <c r="D20">
        <v>60</v>
      </c>
      <c r="E20">
        <v>1577</v>
      </c>
      <c r="F20">
        <v>76</v>
      </c>
      <c r="G20">
        <v>1577</v>
      </c>
      <c r="H20">
        <v>69</v>
      </c>
      <c r="I20">
        <v>1577</v>
      </c>
      <c r="J20">
        <v>68</v>
      </c>
      <c r="K20">
        <v>1577</v>
      </c>
      <c r="L20">
        <v>48</v>
      </c>
      <c r="M20">
        <v>43</v>
      </c>
      <c r="N20">
        <v>70</v>
      </c>
      <c r="O20">
        <v>43</v>
      </c>
      <c r="P20">
        <v>88</v>
      </c>
      <c r="Q20">
        <v>43</v>
      </c>
      <c r="R20">
        <v>79</v>
      </c>
      <c r="S20">
        <v>43</v>
      </c>
      <c r="T20">
        <v>72</v>
      </c>
      <c r="U20">
        <v>43</v>
      </c>
      <c r="V20">
        <v>58</v>
      </c>
      <c r="W20">
        <v>30</v>
      </c>
      <c r="X20">
        <v>73</v>
      </c>
      <c r="Y20">
        <v>30</v>
      </c>
      <c r="Z20">
        <v>87</v>
      </c>
      <c r="AA20">
        <v>30</v>
      </c>
      <c r="AB20">
        <v>83</v>
      </c>
      <c r="AC20">
        <v>30</v>
      </c>
      <c r="AD20">
        <v>90</v>
      </c>
      <c r="AE20">
        <v>30</v>
      </c>
      <c r="AF20">
        <v>70</v>
      </c>
      <c r="AG20">
        <v>5</v>
      </c>
      <c r="AH20" t="s">
        <v>543</v>
      </c>
      <c r="AI20">
        <v>5</v>
      </c>
      <c r="AJ20" t="s">
        <v>543</v>
      </c>
      <c r="AK20">
        <v>5</v>
      </c>
      <c r="AL20" t="s">
        <v>543</v>
      </c>
      <c r="AM20">
        <v>5</v>
      </c>
      <c r="AN20" t="s">
        <v>543</v>
      </c>
      <c r="AO20">
        <v>5</v>
      </c>
      <c r="AP20" t="s">
        <v>543</v>
      </c>
      <c r="AQ20">
        <v>4</v>
      </c>
      <c r="AR20" t="s">
        <v>543</v>
      </c>
      <c r="AS20">
        <v>4</v>
      </c>
      <c r="AT20" t="s">
        <v>543</v>
      </c>
      <c r="AU20">
        <v>4</v>
      </c>
      <c r="AV20" t="s">
        <v>543</v>
      </c>
      <c r="AW20">
        <v>4</v>
      </c>
      <c r="AX20" t="s">
        <v>543</v>
      </c>
      <c r="AY20">
        <v>4</v>
      </c>
      <c r="AZ20" t="s">
        <v>543</v>
      </c>
      <c r="BA20">
        <v>1669</v>
      </c>
      <c r="BB20">
        <v>61</v>
      </c>
      <c r="BC20">
        <v>1669</v>
      </c>
      <c r="BD20">
        <v>77</v>
      </c>
      <c r="BE20">
        <v>1669</v>
      </c>
      <c r="BF20">
        <v>69</v>
      </c>
      <c r="BG20">
        <v>1669</v>
      </c>
      <c r="BH20">
        <v>69</v>
      </c>
      <c r="BI20">
        <v>1669</v>
      </c>
      <c r="BJ20">
        <v>48</v>
      </c>
    </row>
    <row r="21" spans="1:62" x14ac:dyDescent="0.45">
      <c r="A21" t="s">
        <v>541</v>
      </c>
      <c r="B21" t="s">
        <v>541</v>
      </c>
      <c r="C21">
        <v>2553</v>
      </c>
      <c r="D21">
        <v>64</v>
      </c>
      <c r="E21">
        <v>2552</v>
      </c>
      <c r="F21">
        <v>79</v>
      </c>
      <c r="G21">
        <v>2553</v>
      </c>
      <c r="H21">
        <v>69</v>
      </c>
      <c r="I21">
        <v>2553</v>
      </c>
      <c r="J21">
        <v>70</v>
      </c>
      <c r="K21">
        <v>2552</v>
      </c>
      <c r="L21">
        <v>53</v>
      </c>
      <c r="M21">
        <v>107</v>
      </c>
      <c r="N21">
        <v>67</v>
      </c>
      <c r="O21">
        <v>107</v>
      </c>
      <c r="P21">
        <v>81</v>
      </c>
      <c r="Q21">
        <v>107</v>
      </c>
      <c r="R21">
        <v>75</v>
      </c>
      <c r="S21">
        <v>107</v>
      </c>
      <c r="T21">
        <v>74</v>
      </c>
      <c r="U21">
        <v>107</v>
      </c>
      <c r="V21">
        <v>59</v>
      </c>
      <c r="W21">
        <v>45</v>
      </c>
      <c r="X21">
        <v>80</v>
      </c>
      <c r="Y21">
        <v>45</v>
      </c>
      <c r="Z21">
        <v>93</v>
      </c>
      <c r="AA21">
        <v>45</v>
      </c>
      <c r="AB21">
        <v>84</v>
      </c>
      <c r="AC21">
        <v>45</v>
      </c>
      <c r="AD21">
        <v>91</v>
      </c>
      <c r="AE21">
        <v>45</v>
      </c>
      <c r="AF21">
        <v>71</v>
      </c>
      <c r="AG21">
        <v>44</v>
      </c>
      <c r="AH21">
        <v>59</v>
      </c>
      <c r="AI21">
        <v>44</v>
      </c>
      <c r="AJ21">
        <v>61</v>
      </c>
      <c r="AK21">
        <v>44</v>
      </c>
      <c r="AL21">
        <v>64</v>
      </c>
      <c r="AM21">
        <v>44</v>
      </c>
      <c r="AN21">
        <v>70</v>
      </c>
      <c r="AO21">
        <v>44</v>
      </c>
      <c r="AP21">
        <v>45</v>
      </c>
      <c r="AQ21" t="s">
        <v>543</v>
      </c>
      <c r="AR21" t="s">
        <v>543</v>
      </c>
      <c r="AS21" t="s">
        <v>543</v>
      </c>
      <c r="AT21" t="s">
        <v>543</v>
      </c>
      <c r="AU21" t="s">
        <v>543</v>
      </c>
      <c r="AV21" t="s">
        <v>543</v>
      </c>
      <c r="AW21" t="s">
        <v>543</v>
      </c>
      <c r="AX21" t="s">
        <v>543</v>
      </c>
      <c r="AY21" t="s">
        <v>543</v>
      </c>
      <c r="AZ21" t="s">
        <v>543</v>
      </c>
      <c r="BA21">
        <v>2834</v>
      </c>
      <c r="BB21">
        <v>64</v>
      </c>
      <c r="BC21">
        <v>2833</v>
      </c>
      <c r="BD21">
        <v>79</v>
      </c>
      <c r="BE21">
        <v>2834</v>
      </c>
      <c r="BF21">
        <v>69</v>
      </c>
      <c r="BG21">
        <v>2834</v>
      </c>
      <c r="BH21">
        <v>70</v>
      </c>
      <c r="BI21">
        <v>2833</v>
      </c>
      <c r="BJ21">
        <v>53</v>
      </c>
    </row>
    <row r="22" spans="1:62" x14ac:dyDescent="0.45">
      <c r="A22" t="s">
        <v>100</v>
      </c>
      <c r="B22" t="s">
        <v>100</v>
      </c>
      <c r="C22">
        <v>3349</v>
      </c>
      <c r="D22">
        <v>66</v>
      </c>
      <c r="E22">
        <v>3349</v>
      </c>
      <c r="F22">
        <v>76</v>
      </c>
      <c r="G22">
        <v>3349</v>
      </c>
      <c r="H22">
        <v>68</v>
      </c>
      <c r="I22">
        <v>3349</v>
      </c>
      <c r="J22">
        <v>71</v>
      </c>
      <c r="K22">
        <v>3349</v>
      </c>
      <c r="L22">
        <v>53</v>
      </c>
      <c r="M22">
        <v>69</v>
      </c>
      <c r="N22">
        <v>58</v>
      </c>
      <c r="O22">
        <v>69</v>
      </c>
      <c r="P22">
        <v>78</v>
      </c>
      <c r="Q22">
        <v>69</v>
      </c>
      <c r="R22">
        <v>70</v>
      </c>
      <c r="S22">
        <v>69</v>
      </c>
      <c r="T22">
        <v>74</v>
      </c>
      <c r="U22">
        <v>69</v>
      </c>
      <c r="V22">
        <v>48</v>
      </c>
      <c r="W22">
        <v>18</v>
      </c>
      <c r="X22">
        <v>83</v>
      </c>
      <c r="Y22">
        <v>18</v>
      </c>
      <c r="Z22" t="s">
        <v>543</v>
      </c>
      <c r="AA22">
        <v>18</v>
      </c>
      <c r="AB22" t="s">
        <v>543</v>
      </c>
      <c r="AC22">
        <v>18</v>
      </c>
      <c r="AD22">
        <v>100</v>
      </c>
      <c r="AE22">
        <v>18</v>
      </c>
      <c r="AF22">
        <v>83</v>
      </c>
      <c r="AG22">
        <v>5</v>
      </c>
      <c r="AH22" t="s">
        <v>543</v>
      </c>
      <c r="AI22">
        <v>5</v>
      </c>
      <c r="AJ22" t="s">
        <v>543</v>
      </c>
      <c r="AK22">
        <v>5</v>
      </c>
      <c r="AL22" t="s">
        <v>543</v>
      </c>
      <c r="AM22">
        <v>5</v>
      </c>
      <c r="AN22" t="s">
        <v>543</v>
      </c>
      <c r="AO22">
        <v>5</v>
      </c>
      <c r="AP22" t="s">
        <v>543</v>
      </c>
      <c r="AQ22">
        <v>5</v>
      </c>
      <c r="AR22" t="s">
        <v>543</v>
      </c>
      <c r="AS22">
        <v>5</v>
      </c>
      <c r="AT22" t="s">
        <v>543</v>
      </c>
      <c r="AU22">
        <v>5</v>
      </c>
      <c r="AV22" t="s">
        <v>543</v>
      </c>
      <c r="AW22">
        <v>5</v>
      </c>
      <c r="AX22" t="s">
        <v>543</v>
      </c>
      <c r="AY22">
        <v>5</v>
      </c>
      <c r="AZ22" t="s">
        <v>543</v>
      </c>
      <c r="BA22">
        <v>3473</v>
      </c>
      <c r="BB22">
        <v>66</v>
      </c>
      <c r="BC22">
        <v>3473</v>
      </c>
      <c r="BD22">
        <v>76</v>
      </c>
      <c r="BE22">
        <v>3473</v>
      </c>
      <c r="BF22">
        <v>68</v>
      </c>
      <c r="BG22">
        <v>3473</v>
      </c>
      <c r="BH22">
        <v>71</v>
      </c>
      <c r="BI22">
        <v>3473</v>
      </c>
      <c r="BJ22">
        <v>53</v>
      </c>
    </row>
    <row r="23" spans="1:62" x14ac:dyDescent="0.45">
      <c r="A23" t="s">
        <v>108</v>
      </c>
      <c r="B23" t="s">
        <v>108</v>
      </c>
      <c r="C23">
        <v>1788</v>
      </c>
      <c r="D23">
        <v>59</v>
      </c>
      <c r="E23">
        <v>1788</v>
      </c>
      <c r="F23">
        <v>79</v>
      </c>
      <c r="G23">
        <v>1788</v>
      </c>
      <c r="H23">
        <v>69</v>
      </c>
      <c r="I23">
        <v>1788</v>
      </c>
      <c r="J23">
        <v>71</v>
      </c>
      <c r="K23">
        <v>1788</v>
      </c>
      <c r="L23">
        <v>50</v>
      </c>
      <c r="M23">
        <v>42</v>
      </c>
      <c r="N23">
        <v>69</v>
      </c>
      <c r="O23">
        <v>41</v>
      </c>
      <c r="P23">
        <v>85</v>
      </c>
      <c r="Q23">
        <v>42</v>
      </c>
      <c r="R23">
        <v>74</v>
      </c>
      <c r="S23">
        <v>42</v>
      </c>
      <c r="T23">
        <v>79</v>
      </c>
      <c r="U23">
        <v>41</v>
      </c>
      <c r="V23">
        <v>63</v>
      </c>
      <c r="W23">
        <v>16</v>
      </c>
      <c r="X23">
        <v>63</v>
      </c>
      <c r="Y23">
        <v>16</v>
      </c>
      <c r="Z23">
        <v>69</v>
      </c>
      <c r="AA23">
        <v>16</v>
      </c>
      <c r="AB23">
        <v>75</v>
      </c>
      <c r="AC23">
        <v>16</v>
      </c>
      <c r="AD23">
        <v>69</v>
      </c>
      <c r="AE23">
        <v>16</v>
      </c>
      <c r="AF23">
        <v>56</v>
      </c>
      <c r="AG23">
        <v>3</v>
      </c>
      <c r="AH23" t="s">
        <v>543</v>
      </c>
      <c r="AI23">
        <v>3</v>
      </c>
      <c r="AJ23" t="s">
        <v>543</v>
      </c>
      <c r="AK23">
        <v>3</v>
      </c>
      <c r="AL23" t="s">
        <v>543</v>
      </c>
      <c r="AM23">
        <v>3</v>
      </c>
      <c r="AN23" t="s">
        <v>543</v>
      </c>
      <c r="AO23">
        <v>3</v>
      </c>
      <c r="AP23" t="s">
        <v>543</v>
      </c>
      <c r="AQ23" t="s">
        <v>543</v>
      </c>
      <c r="AR23" t="s">
        <v>543</v>
      </c>
      <c r="AS23" t="s">
        <v>543</v>
      </c>
      <c r="AT23" t="s">
        <v>543</v>
      </c>
      <c r="AU23" t="s">
        <v>543</v>
      </c>
      <c r="AV23" t="s">
        <v>543</v>
      </c>
      <c r="AW23" t="s">
        <v>543</v>
      </c>
      <c r="AX23" t="s">
        <v>543</v>
      </c>
      <c r="AY23" t="s">
        <v>543</v>
      </c>
      <c r="AZ23" t="s">
        <v>543</v>
      </c>
      <c r="BA23">
        <v>1870</v>
      </c>
      <c r="BB23">
        <v>59</v>
      </c>
      <c r="BC23">
        <v>1869</v>
      </c>
      <c r="BD23">
        <v>80</v>
      </c>
      <c r="BE23">
        <v>1870</v>
      </c>
      <c r="BF23">
        <v>69</v>
      </c>
      <c r="BG23">
        <v>1870</v>
      </c>
      <c r="BH23">
        <v>71</v>
      </c>
      <c r="BI23">
        <v>1869</v>
      </c>
      <c r="BJ23">
        <v>51</v>
      </c>
    </row>
    <row r="24" spans="1:62" x14ac:dyDescent="0.45">
      <c r="A24" t="s">
        <v>110</v>
      </c>
      <c r="B24" t="s">
        <v>110</v>
      </c>
      <c r="C24">
        <v>1741</v>
      </c>
      <c r="D24">
        <v>58</v>
      </c>
      <c r="E24">
        <v>1740</v>
      </c>
      <c r="F24">
        <v>77</v>
      </c>
      <c r="G24">
        <v>1741</v>
      </c>
      <c r="H24">
        <v>68</v>
      </c>
      <c r="I24">
        <v>1741</v>
      </c>
      <c r="J24">
        <v>69</v>
      </c>
      <c r="K24">
        <v>1740</v>
      </c>
      <c r="L24">
        <v>48</v>
      </c>
      <c r="M24">
        <v>42</v>
      </c>
      <c r="N24">
        <v>50</v>
      </c>
      <c r="O24">
        <v>42</v>
      </c>
      <c r="P24">
        <v>81</v>
      </c>
      <c r="Q24">
        <v>42</v>
      </c>
      <c r="R24">
        <v>81</v>
      </c>
      <c r="S24">
        <v>42</v>
      </c>
      <c r="T24">
        <v>76</v>
      </c>
      <c r="U24">
        <v>42</v>
      </c>
      <c r="V24">
        <v>48</v>
      </c>
      <c r="W24">
        <v>77</v>
      </c>
      <c r="X24">
        <v>58</v>
      </c>
      <c r="Y24">
        <v>77</v>
      </c>
      <c r="Z24">
        <v>86</v>
      </c>
      <c r="AA24">
        <v>77</v>
      </c>
      <c r="AB24">
        <v>64</v>
      </c>
      <c r="AC24">
        <v>77</v>
      </c>
      <c r="AD24">
        <v>84</v>
      </c>
      <c r="AE24">
        <v>77</v>
      </c>
      <c r="AF24">
        <v>44</v>
      </c>
      <c r="AG24">
        <v>11</v>
      </c>
      <c r="AH24">
        <v>45</v>
      </c>
      <c r="AI24">
        <v>11</v>
      </c>
      <c r="AJ24">
        <v>64</v>
      </c>
      <c r="AK24">
        <v>11</v>
      </c>
      <c r="AL24">
        <v>45</v>
      </c>
      <c r="AM24">
        <v>11</v>
      </c>
      <c r="AN24">
        <v>45</v>
      </c>
      <c r="AO24">
        <v>11</v>
      </c>
      <c r="AP24">
        <v>45</v>
      </c>
      <c r="AQ24">
        <v>6</v>
      </c>
      <c r="AR24" t="s">
        <v>543</v>
      </c>
      <c r="AS24">
        <v>6</v>
      </c>
      <c r="AT24">
        <v>100</v>
      </c>
      <c r="AU24">
        <v>6</v>
      </c>
      <c r="AV24" t="s">
        <v>543</v>
      </c>
      <c r="AW24">
        <v>6</v>
      </c>
      <c r="AX24">
        <v>100</v>
      </c>
      <c r="AY24">
        <v>6</v>
      </c>
      <c r="AZ24" t="s">
        <v>543</v>
      </c>
      <c r="BA24">
        <v>1895</v>
      </c>
      <c r="BB24">
        <v>57</v>
      </c>
      <c r="BC24">
        <v>1894</v>
      </c>
      <c r="BD24">
        <v>78</v>
      </c>
      <c r="BE24">
        <v>1895</v>
      </c>
      <c r="BF24">
        <v>67</v>
      </c>
      <c r="BG24">
        <v>1895</v>
      </c>
      <c r="BH24">
        <v>70</v>
      </c>
      <c r="BI24">
        <v>1894</v>
      </c>
      <c r="BJ24">
        <v>48</v>
      </c>
    </row>
    <row r="25" spans="1:62" x14ac:dyDescent="0.45">
      <c r="A25" t="s">
        <v>120</v>
      </c>
      <c r="B25" t="s">
        <v>120</v>
      </c>
      <c r="C25">
        <v>1724</v>
      </c>
      <c r="D25">
        <v>65</v>
      </c>
      <c r="E25">
        <v>1724</v>
      </c>
      <c r="F25">
        <v>70</v>
      </c>
      <c r="G25">
        <v>1724</v>
      </c>
      <c r="H25">
        <v>69</v>
      </c>
      <c r="I25">
        <v>1724</v>
      </c>
      <c r="J25">
        <v>69</v>
      </c>
      <c r="K25">
        <v>1724</v>
      </c>
      <c r="L25">
        <v>51</v>
      </c>
      <c r="M25">
        <v>37</v>
      </c>
      <c r="N25">
        <v>76</v>
      </c>
      <c r="O25">
        <v>37</v>
      </c>
      <c r="P25">
        <v>86</v>
      </c>
      <c r="Q25">
        <v>37</v>
      </c>
      <c r="R25">
        <v>81</v>
      </c>
      <c r="S25">
        <v>37</v>
      </c>
      <c r="T25">
        <v>84</v>
      </c>
      <c r="U25">
        <v>37</v>
      </c>
      <c r="V25">
        <v>62</v>
      </c>
      <c r="W25">
        <v>29</v>
      </c>
      <c r="X25">
        <v>79</v>
      </c>
      <c r="Y25">
        <v>29</v>
      </c>
      <c r="Z25">
        <v>83</v>
      </c>
      <c r="AA25">
        <v>29</v>
      </c>
      <c r="AB25">
        <v>83</v>
      </c>
      <c r="AC25">
        <v>29</v>
      </c>
      <c r="AD25">
        <v>83</v>
      </c>
      <c r="AE25">
        <v>29</v>
      </c>
      <c r="AF25">
        <v>76</v>
      </c>
      <c r="AG25">
        <v>6</v>
      </c>
      <c r="AH25" t="s">
        <v>543</v>
      </c>
      <c r="AI25">
        <v>6</v>
      </c>
      <c r="AJ25" t="s">
        <v>543</v>
      </c>
      <c r="AK25">
        <v>6</v>
      </c>
      <c r="AL25" t="s">
        <v>543</v>
      </c>
      <c r="AM25">
        <v>6</v>
      </c>
      <c r="AN25" t="s">
        <v>543</v>
      </c>
      <c r="AO25">
        <v>6</v>
      </c>
      <c r="AP25" t="s">
        <v>543</v>
      </c>
      <c r="AQ25">
        <v>9</v>
      </c>
      <c r="AR25">
        <v>67</v>
      </c>
      <c r="AS25">
        <v>9</v>
      </c>
      <c r="AT25" t="s">
        <v>543</v>
      </c>
      <c r="AU25">
        <v>9</v>
      </c>
      <c r="AV25" t="s">
        <v>543</v>
      </c>
      <c r="AW25">
        <v>9</v>
      </c>
      <c r="AX25" t="s">
        <v>543</v>
      </c>
      <c r="AY25">
        <v>9</v>
      </c>
      <c r="AZ25">
        <v>67</v>
      </c>
      <c r="BA25">
        <v>1821</v>
      </c>
      <c r="BB25">
        <v>66</v>
      </c>
      <c r="BC25">
        <v>1821</v>
      </c>
      <c r="BD25">
        <v>71</v>
      </c>
      <c r="BE25">
        <v>1821</v>
      </c>
      <c r="BF25">
        <v>69</v>
      </c>
      <c r="BG25">
        <v>1821</v>
      </c>
      <c r="BH25">
        <v>70</v>
      </c>
      <c r="BI25">
        <v>1821</v>
      </c>
      <c r="BJ25">
        <v>52</v>
      </c>
    </row>
    <row r="26" spans="1:62" x14ac:dyDescent="0.45">
      <c r="A26" t="s">
        <v>124</v>
      </c>
      <c r="B26" t="s">
        <v>124</v>
      </c>
      <c r="C26">
        <v>2009</v>
      </c>
      <c r="D26">
        <v>60</v>
      </c>
      <c r="E26">
        <v>2009</v>
      </c>
      <c r="F26">
        <v>69</v>
      </c>
      <c r="G26">
        <v>2009</v>
      </c>
      <c r="H26">
        <v>63</v>
      </c>
      <c r="I26">
        <v>2009</v>
      </c>
      <c r="J26">
        <v>66</v>
      </c>
      <c r="K26">
        <v>2009</v>
      </c>
      <c r="L26">
        <v>48</v>
      </c>
      <c r="M26">
        <v>210</v>
      </c>
      <c r="N26">
        <v>70</v>
      </c>
      <c r="O26">
        <v>210</v>
      </c>
      <c r="P26">
        <v>79</v>
      </c>
      <c r="Q26">
        <v>210</v>
      </c>
      <c r="R26">
        <v>68</v>
      </c>
      <c r="S26">
        <v>210</v>
      </c>
      <c r="T26">
        <v>71</v>
      </c>
      <c r="U26">
        <v>210</v>
      </c>
      <c r="V26">
        <v>53</v>
      </c>
      <c r="W26">
        <v>516</v>
      </c>
      <c r="X26">
        <v>59</v>
      </c>
      <c r="Y26">
        <v>516</v>
      </c>
      <c r="Z26">
        <v>76</v>
      </c>
      <c r="AA26">
        <v>516</v>
      </c>
      <c r="AB26">
        <v>68</v>
      </c>
      <c r="AC26">
        <v>516</v>
      </c>
      <c r="AD26">
        <v>76</v>
      </c>
      <c r="AE26">
        <v>516</v>
      </c>
      <c r="AF26">
        <v>49</v>
      </c>
      <c r="AG26">
        <v>104</v>
      </c>
      <c r="AH26">
        <v>58</v>
      </c>
      <c r="AI26">
        <v>104</v>
      </c>
      <c r="AJ26">
        <v>77</v>
      </c>
      <c r="AK26">
        <v>104</v>
      </c>
      <c r="AL26">
        <v>60</v>
      </c>
      <c r="AM26">
        <v>104</v>
      </c>
      <c r="AN26">
        <v>80</v>
      </c>
      <c r="AO26">
        <v>104</v>
      </c>
      <c r="AP26">
        <v>43</v>
      </c>
      <c r="AQ26">
        <v>11</v>
      </c>
      <c r="AR26">
        <v>64</v>
      </c>
      <c r="AS26">
        <v>11</v>
      </c>
      <c r="AT26" t="s">
        <v>543</v>
      </c>
      <c r="AU26">
        <v>11</v>
      </c>
      <c r="AV26">
        <v>100</v>
      </c>
      <c r="AW26">
        <v>11</v>
      </c>
      <c r="AX26">
        <v>100</v>
      </c>
      <c r="AY26">
        <v>11</v>
      </c>
      <c r="AZ26">
        <v>55</v>
      </c>
      <c r="BA26">
        <v>2916</v>
      </c>
      <c r="BB26">
        <v>61</v>
      </c>
      <c r="BC26">
        <v>2916</v>
      </c>
      <c r="BD26">
        <v>72</v>
      </c>
      <c r="BE26">
        <v>2916</v>
      </c>
      <c r="BF26">
        <v>64</v>
      </c>
      <c r="BG26">
        <v>2916</v>
      </c>
      <c r="BH26">
        <v>69</v>
      </c>
      <c r="BI26">
        <v>2916</v>
      </c>
      <c r="BJ26">
        <v>48</v>
      </c>
    </row>
    <row r="27" spans="1:62" x14ac:dyDescent="0.45">
      <c r="A27" t="s">
        <v>128</v>
      </c>
      <c r="B27" t="s">
        <v>128</v>
      </c>
      <c r="C27">
        <v>1520</v>
      </c>
      <c r="D27">
        <v>56</v>
      </c>
      <c r="E27">
        <v>1519</v>
      </c>
      <c r="F27">
        <v>73</v>
      </c>
      <c r="G27">
        <v>1520</v>
      </c>
      <c r="H27">
        <v>64</v>
      </c>
      <c r="I27">
        <v>1520</v>
      </c>
      <c r="J27">
        <v>64</v>
      </c>
      <c r="K27">
        <v>1519</v>
      </c>
      <c r="L27">
        <v>46</v>
      </c>
      <c r="M27">
        <v>279</v>
      </c>
      <c r="N27">
        <v>60</v>
      </c>
      <c r="O27">
        <v>279</v>
      </c>
      <c r="P27">
        <v>75</v>
      </c>
      <c r="Q27">
        <v>279</v>
      </c>
      <c r="R27">
        <v>65</v>
      </c>
      <c r="S27">
        <v>279</v>
      </c>
      <c r="T27">
        <v>72</v>
      </c>
      <c r="U27">
        <v>279</v>
      </c>
      <c r="V27">
        <v>48</v>
      </c>
      <c r="W27">
        <v>1620</v>
      </c>
      <c r="X27">
        <v>63</v>
      </c>
      <c r="Y27">
        <v>1620</v>
      </c>
      <c r="Z27">
        <v>82</v>
      </c>
      <c r="AA27">
        <v>1620</v>
      </c>
      <c r="AB27">
        <v>77</v>
      </c>
      <c r="AC27">
        <v>1620</v>
      </c>
      <c r="AD27">
        <v>79</v>
      </c>
      <c r="AE27">
        <v>1620</v>
      </c>
      <c r="AF27">
        <v>56</v>
      </c>
      <c r="AG27">
        <v>452</v>
      </c>
      <c r="AH27">
        <v>58</v>
      </c>
      <c r="AI27">
        <v>452</v>
      </c>
      <c r="AJ27">
        <v>80</v>
      </c>
      <c r="AK27">
        <v>452</v>
      </c>
      <c r="AL27">
        <v>71</v>
      </c>
      <c r="AM27">
        <v>452</v>
      </c>
      <c r="AN27">
        <v>75</v>
      </c>
      <c r="AO27">
        <v>452</v>
      </c>
      <c r="AP27">
        <v>49</v>
      </c>
      <c r="AQ27">
        <v>9</v>
      </c>
      <c r="AR27">
        <v>56</v>
      </c>
      <c r="AS27">
        <v>9</v>
      </c>
      <c r="AT27" t="s">
        <v>543</v>
      </c>
      <c r="AU27">
        <v>9</v>
      </c>
      <c r="AV27">
        <v>100</v>
      </c>
      <c r="AW27">
        <v>9</v>
      </c>
      <c r="AX27" t="s">
        <v>543</v>
      </c>
      <c r="AY27">
        <v>9</v>
      </c>
      <c r="AZ27">
        <v>56</v>
      </c>
      <c r="BA27">
        <v>3969</v>
      </c>
      <c r="BB27">
        <v>59</v>
      </c>
      <c r="BC27">
        <v>3968</v>
      </c>
      <c r="BD27">
        <v>78</v>
      </c>
      <c r="BE27">
        <v>3969</v>
      </c>
      <c r="BF27">
        <v>71</v>
      </c>
      <c r="BG27">
        <v>3969</v>
      </c>
      <c r="BH27">
        <v>72</v>
      </c>
      <c r="BI27">
        <v>3968</v>
      </c>
      <c r="BJ27">
        <v>51</v>
      </c>
    </row>
    <row r="28" spans="1:62" x14ac:dyDescent="0.45">
      <c r="A28" t="s">
        <v>140</v>
      </c>
      <c r="B28" t="s">
        <v>140</v>
      </c>
      <c r="C28">
        <v>356</v>
      </c>
      <c r="D28">
        <v>71</v>
      </c>
      <c r="E28">
        <v>356</v>
      </c>
      <c r="F28">
        <v>73</v>
      </c>
      <c r="G28">
        <v>356</v>
      </c>
      <c r="H28">
        <v>68</v>
      </c>
      <c r="I28">
        <v>356</v>
      </c>
      <c r="J28">
        <v>75</v>
      </c>
      <c r="K28">
        <v>356</v>
      </c>
      <c r="L28">
        <v>53</v>
      </c>
      <c r="M28">
        <v>12</v>
      </c>
      <c r="N28">
        <v>75</v>
      </c>
      <c r="O28">
        <v>12</v>
      </c>
      <c r="P28" t="s">
        <v>543</v>
      </c>
      <c r="Q28">
        <v>12</v>
      </c>
      <c r="R28">
        <v>58</v>
      </c>
      <c r="S28">
        <v>12</v>
      </c>
      <c r="T28">
        <v>67</v>
      </c>
      <c r="U28">
        <v>12</v>
      </c>
      <c r="V28">
        <v>58</v>
      </c>
      <c r="W28" t="s">
        <v>543</v>
      </c>
      <c r="X28" t="s">
        <v>543</v>
      </c>
      <c r="Y28" t="s">
        <v>543</v>
      </c>
      <c r="Z28" t="s">
        <v>543</v>
      </c>
      <c r="AA28" t="s">
        <v>543</v>
      </c>
      <c r="AB28" t="s">
        <v>543</v>
      </c>
      <c r="AC28" t="s">
        <v>543</v>
      </c>
      <c r="AD28" t="s">
        <v>543</v>
      </c>
      <c r="AE28" t="s">
        <v>543</v>
      </c>
      <c r="AF28" t="s">
        <v>543</v>
      </c>
      <c r="AG28">
        <v>3</v>
      </c>
      <c r="AH28" t="s">
        <v>543</v>
      </c>
      <c r="AI28">
        <v>3</v>
      </c>
      <c r="AJ28" t="s">
        <v>543</v>
      </c>
      <c r="AK28">
        <v>3</v>
      </c>
      <c r="AL28" t="s">
        <v>543</v>
      </c>
      <c r="AM28">
        <v>3</v>
      </c>
      <c r="AN28" t="s">
        <v>543</v>
      </c>
      <c r="AO28">
        <v>3</v>
      </c>
      <c r="AP28" t="s">
        <v>543</v>
      </c>
      <c r="AQ28">
        <v>0</v>
      </c>
      <c r="AR28" t="s">
        <v>552</v>
      </c>
      <c r="AS28">
        <v>0</v>
      </c>
      <c r="AT28" t="s">
        <v>552</v>
      </c>
      <c r="AU28">
        <v>0</v>
      </c>
      <c r="AV28" t="s">
        <v>552</v>
      </c>
      <c r="AW28">
        <v>0</v>
      </c>
      <c r="AX28" t="s">
        <v>552</v>
      </c>
      <c r="AY28">
        <v>0</v>
      </c>
      <c r="AZ28" t="s">
        <v>552</v>
      </c>
      <c r="BA28">
        <v>375</v>
      </c>
      <c r="BB28">
        <v>71</v>
      </c>
      <c r="BC28">
        <v>375</v>
      </c>
      <c r="BD28">
        <v>74</v>
      </c>
      <c r="BE28">
        <v>375</v>
      </c>
      <c r="BF28">
        <v>68</v>
      </c>
      <c r="BG28">
        <v>375</v>
      </c>
      <c r="BH28">
        <v>75</v>
      </c>
      <c r="BI28">
        <v>375</v>
      </c>
      <c r="BJ28">
        <v>53</v>
      </c>
    </row>
    <row r="29" spans="1:62" x14ac:dyDescent="0.45">
      <c r="A29" t="s">
        <v>136</v>
      </c>
      <c r="B29" t="s">
        <v>136</v>
      </c>
      <c r="C29">
        <v>1767</v>
      </c>
      <c r="D29">
        <v>62</v>
      </c>
      <c r="E29">
        <v>1766</v>
      </c>
      <c r="F29">
        <v>70</v>
      </c>
      <c r="G29">
        <v>1767</v>
      </c>
      <c r="H29">
        <v>68</v>
      </c>
      <c r="I29">
        <v>1767</v>
      </c>
      <c r="J29">
        <v>68</v>
      </c>
      <c r="K29">
        <v>1766</v>
      </c>
      <c r="L29">
        <v>49</v>
      </c>
      <c r="M29">
        <v>366</v>
      </c>
      <c r="N29">
        <v>60</v>
      </c>
      <c r="O29">
        <v>366</v>
      </c>
      <c r="P29">
        <v>72</v>
      </c>
      <c r="Q29">
        <v>366</v>
      </c>
      <c r="R29">
        <v>67</v>
      </c>
      <c r="S29">
        <v>366</v>
      </c>
      <c r="T29">
        <v>68</v>
      </c>
      <c r="U29">
        <v>366</v>
      </c>
      <c r="V29">
        <v>48</v>
      </c>
      <c r="W29">
        <v>521</v>
      </c>
      <c r="X29">
        <v>62</v>
      </c>
      <c r="Y29">
        <v>521</v>
      </c>
      <c r="Z29">
        <v>78</v>
      </c>
      <c r="AA29">
        <v>521</v>
      </c>
      <c r="AB29">
        <v>75</v>
      </c>
      <c r="AC29">
        <v>521</v>
      </c>
      <c r="AD29">
        <v>76</v>
      </c>
      <c r="AE29">
        <v>521</v>
      </c>
      <c r="AF29">
        <v>53</v>
      </c>
      <c r="AG29">
        <v>345</v>
      </c>
      <c r="AH29">
        <v>63</v>
      </c>
      <c r="AI29">
        <v>344</v>
      </c>
      <c r="AJ29">
        <v>76</v>
      </c>
      <c r="AK29">
        <v>345</v>
      </c>
      <c r="AL29">
        <v>69</v>
      </c>
      <c r="AM29">
        <v>345</v>
      </c>
      <c r="AN29">
        <v>75</v>
      </c>
      <c r="AO29">
        <v>344</v>
      </c>
      <c r="AP29">
        <v>53</v>
      </c>
      <c r="AQ29">
        <v>17</v>
      </c>
      <c r="AR29">
        <v>76</v>
      </c>
      <c r="AS29">
        <v>17</v>
      </c>
      <c r="AT29" t="s">
        <v>543</v>
      </c>
      <c r="AU29">
        <v>17</v>
      </c>
      <c r="AV29">
        <v>100</v>
      </c>
      <c r="AW29">
        <v>17</v>
      </c>
      <c r="AX29">
        <v>100</v>
      </c>
      <c r="AY29">
        <v>17</v>
      </c>
      <c r="AZ29">
        <v>71</v>
      </c>
      <c r="BA29">
        <v>3108</v>
      </c>
      <c r="BB29">
        <v>61</v>
      </c>
      <c r="BC29">
        <v>3106</v>
      </c>
      <c r="BD29">
        <v>72</v>
      </c>
      <c r="BE29">
        <v>3108</v>
      </c>
      <c r="BF29">
        <v>70</v>
      </c>
      <c r="BG29">
        <v>3108</v>
      </c>
      <c r="BH29">
        <v>70</v>
      </c>
      <c r="BI29">
        <v>3106</v>
      </c>
      <c r="BJ29">
        <v>50</v>
      </c>
    </row>
    <row r="30" spans="1:62" x14ac:dyDescent="0.45">
      <c r="A30" t="s">
        <v>148</v>
      </c>
      <c r="B30" t="s">
        <v>551</v>
      </c>
      <c r="C30">
        <v>1694</v>
      </c>
      <c r="D30">
        <v>68</v>
      </c>
      <c r="E30">
        <v>1693</v>
      </c>
      <c r="F30">
        <v>74</v>
      </c>
      <c r="G30">
        <v>1694</v>
      </c>
      <c r="H30">
        <v>67</v>
      </c>
      <c r="I30">
        <v>1694</v>
      </c>
      <c r="J30">
        <v>74</v>
      </c>
      <c r="K30">
        <v>1693</v>
      </c>
      <c r="L30">
        <v>52</v>
      </c>
      <c r="M30">
        <v>53</v>
      </c>
      <c r="N30">
        <v>68</v>
      </c>
      <c r="O30">
        <v>53</v>
      </c>
      <c r="P30">
        <v>77</v>
      </c>
      <c r="Q30">
        <v>53</v>
      </c>
      <c r="R30">
        <v>66</v>
      </c>
      <c r="S30">
        <v>53</v>
      </c>
      <c r="T30">
        <v>77</v>
      </c>
      <c r="U30">
        <v>53</v>
      </c>
      <c r="V30">
        <v>53</v>
      </c>
      <c r="W30">
        <v>7</v>
      </c>
      <c r="X30" t="s">
        <v>543</v>
      </c>
      <c r="Y30">
        <v>7</v>
      </c>
      <c r="Z30" t="s">
        <v>543</v>
      </c>
      <c r="AA30">
        <v>7</v>
      </c>
      <c r="AB30" t="s">
        <v>543</v>
      </c>
      <c r="AC30">
        <v>7</v>
      </c>
      <c r="AD30">
        <v>100</v>
      </c>
      <c r="AE30">
        <v>7</v>
      </c>
      <c r="AF30">
        <v>57</v>
      </c>
      <c r="AG30">
        <v>5</v>
      </c>
      <c r="AH30" t="s">
        <v>543</v>
      </c>
      <c r="AI30">
        <v>5</v>
      </c>
      <c r="AJ30" t="s">
        <v>543</v>
      </c>
      <c r="AK30">
        <v>5</v>
      </c>
      <c r="AL30" t="s">
        <v>543</v>
      </c>
      <c r="AM30">
        <v>5</v>
      </c>
      <c r="AN30" t="s">
        <v>543</v>
      </c>
      <c r="AO30">
        <v>5</v>
      </c>
      <c r="AP30" t="s">
        <v>543</v>
      </c>
      <c r="AQ30" t="s">
        <v>543</v>
      </c>
      <c r="AR30" t="s">
        <v>543</v>
      </c>
      <c r="AS30" t="s">
        <v>543</v>
      </c>
      <c r="AT30" t="s">
        <v>543</v>
      </c>
      <c r="AU30" t="s">
        <v>543</v>
      </c>
      <c r="AV30" t="s">
        <v>543</v>
      </c>
      <c r="AW30" t="s">
        <v>543</v>
      </c>
      <c r="AX30" t="s">
        <v>543</v>
      </c>
      <c r="AY30" t="s">
        <v>543</v>
      </c>
      <c r="AZ30" t="s">
        <v>543</v>
      </c>
      <c r="BA30">
        <v>1775</v>
      </c>
      <c r="BB30">
        <v>68</v>
      </c>
      <c r="BC30">
        <v>1774</v>
      </c>
      <c r="BD30">
        <v>74</v>
      </c>
      <c r="BE30">
        <v>1775</v>
      </c>
      <c r="BF30">
        <v>67</v>
      </c>
      <c r="BG30">
        <v>1775</v>
      </c>
      <c r="BH30">
        <v>74</v>
      </c>
      <c r="BI30">
        <v>1774</v>
      </c>
      <c r="BJ30">
        <v>52</v>
      </c>
    </row>
    <row r="31" spans="1:62" x14ac:dyDescent="0.45">
      <c r="A31" t="s">
        <v>160</v>
      </c>
      <c r="B31" t="s">
        <v>160</v>
      </c>
      <c r="C31">
        <v>1769</v>
      </c>
      <c r="D31">
        <v>71</v>
      </c>
      <c r="E31">
        <v>1768</v>
      </c>
      <c r="F31">
        <v>74</v>
      </c>
      <c r="G31">
        <v>1769</v>
      </c>
      <c r="H31">
        <v>71</v>
      </c>
      <c r="I31">
        <v>1769</v>
      </c>
      <c r="J31">
        <v>77</v>
      </c>
      <c r="K31">
        <v>1768</v>
      </c>
      <c r="L31">
        <v>56</v>
      </c>
      <c r="M31">
        <v>100</v>
      </c>
      <c r="N31">
        <v>66</v>
      </c>
      <c r="O31">
        <v>100</v>
      </c>
      <c r="P31">
        <v>71</v>
      </c>
      <c r="Q31">
        <v>100</v>
      </c>
      <c r="R31">
        <v>70</v>
      </c>
      <c r="S31">
        <v>100</v>
      </c>
      <c r="T31">
        <v>78</v>
      </c>
      <c r="U31">
        <v>100</v>
      </c>
      <c r="V31">
        <v>51</v>
      </c>
      <c r="W31">
        <v>141</v>
      </c>
      <c r="X31">
        <v>64</v>
      </c>
      <c r="Y31">
        <v>141</v>
      </c>
      <c r="Z31">
        <v>70</v>
      </c>
      <c r="AA31">
        <v>141</v>
      </c>
      <c r="AB31">
        <v>72</v>
      </c>
      <c r="AC31">
        <v>141</v>
      </c>
      <c r="AD31">
        <v>77</v>
      </c>
      <c r="AE31">
        <v>141</v>
      </c>
      <c r="AF31">
        <v>52</v>
      </c>
      <c r="AG31">
        <v>49</v>
      </c>
      <c r="AH31">
        <v>59</v>
      </c>
      <c r="AI31">
        <v>49</v>
      </c>
      <c r="AJ31">
        <v>69</v>
      </c>
      <c r="AK31">
        <v>49</v>
      </c>
      <c r="AL31">
        <v>61</v>
      </c>
      <c r="AM31">
        <v>49</v>
      </c>
      <c r="AN31">
        <v>76</v>
      </c>
      <c r="AO31">
        <v>49</v>
      </c>
      <c r="AP31">
        <v>45</v>
      </c>
      <c r="AQ31">
        <v>5</v>
      </c>
      <c r="AR31" t="s">
        <v>543</v>
      </c>
      <c r="AS31">
        <v>5</v>
      </c>
      <c r="AT31" t="s">
        <v>543</v>
      </c>
      <c r="AU31">
        <v>5</v>
      </c>
      <c r="AV31" t="s">
        <v>543</v>
      </c>
      <c r="AW31">
        <v>5</v>
      </c>
      <c r="AX31" t="s">
        <v>543</v>
      </c>
      <c r="AY31">
        <v>5</v>
      </c>
      <c r="AZ31" t="s">
        <v>543</v>
      </c>
      <c r="BA31">
        <v>2079</v>
      </c>
      <c r="BB31">
        <v>70</v>
      </c>
      <c r="BC31">
        <v>2078</v>
      </c>
      <c r="BD31">
        <v>74</v>
      </c>
      <c r="BE31">
        <v>2079</v>
      </c>
      <c r="BF31">
        <v>71</v>
      </c>
      <c r="BG31">
        <v>2079</v>
      </c>
      <c r="BH31">
        <v>77</v>
      </c>
      <c r="BI31">
        <v>2078</v>
      </c>
      <c r="BJ31">
        <v>56</v>
      </c>
    </row>
    <row r="32" spans="1:62" x14ac:dyDescent="0.45">
      <c r="A32" t="s">
        <v>158</v>
      </c>
      <c r="B32" t="s">
        <v>158</v>
      </c>
      <c r="C32">
        <v>2178</v>
      </c>
      <c r="D32">
        <v>59</v>
      </c>
      <c r="E32">
        <v>2177</v>
      </c>
      <c r="F32">
        <v>71</v>
      </c>
      <c r="G32">
        <v>2178</v>
      </c>
      <c r="H32">
        <v>63</v>
      </c>
      <c r="I32">
        <v>2178</v>
      </c>
      <c r="J32">
        <v>66</v>
      </c>
      <c r="K32">
        <v>2177</v>
      </c>
      <c r="L32">
        <v>46</v>
      </c>
      <c r="M32">
        <v>140</v>
      </c>
      <c r="N32">
        <v>53</v>
      </c>
      <c r="O32">
        <v>140</v>
      </c>
      <c r="P32">
        <v>66</v>
      </c>
      <c r="Q32">
        <v>140</v>
      </c>
      <c r="R32">
        <v>67</v>
      </c>
      <c r="S32">
        <v>140</v>
      </c>
      <c r="T32">
        <v>64</v>
      </c>
      <c r="U32">
        <v>140</v>
      </c>
      <c r="V32">
        <v>44</v>
      </c>
      <c r="W32">
        <v>428</v>
      </c>
      <c r="X32">
        <v>57</v>
      </c>
      <c r="Y32">
        <v>428</v>
      </c>
      <c r="Z32">
        <v>66</v>
      </c>
      <c r="AA32">
        <v>428</v>
      </c>
      <c r="AB32">
        <v>66</v>
      </c>
      <c r="AC32">
        <v>428</v>
      </c>
      <c r="AD32">
        <v>75</v>
      </c>
      <c r="AE32">
        <v>428</v>
      </c>
      <c r="AF32">
        <v>45</v>
      </c>
      <c r="AG32">
        <v>90</v>
      </c>
      <c r="AH32">
        <v>57</v>
      </c>
      <c r="AI32">
        <v>90</v>
      </c>
      <c r="AJ32">
        <v>68</v>
      </c>
      <c r="AK32">
        <v>90</v>
      </c>
      <c r="AL32">
        <v>62</v>
      </c>
      <c r="AM32">
        <v>90</v>
      </c>
      <c r="AN32">
        <v>66</v>
      </c>
      <c r="AO32">
        <v>90</v>
      </c>
      <c r="AP32">
        <v>42</v>
      </c>
      <c r="AQ32">
        <v>11</v>
      </c>
      <c r="AR32" t="s">
        <v>543</v>
      </c>
      <c r="AS32">
        <v>11</v>
      </c>
      <c r="AT32" t="s">
        <v>543</v>
      </c>
      <c r="AU32">
        <v>11</v>
      </c>
      <c r="AV32">
        <v>100</v>
      </c>
      <c r="AW32">
        <v>11</v>
      </c>
      <c r="AX32" t="s">
        <v>543</v>
      </c>
      <c r="AY32">
        <v>11</v>
      </c>
      <c r="AZ32" t="s">
        <v>543</v>
      </c>
      <c r="BA32">
        <v>2898</v>
      </c>
      <c r="BB32">
        <v>59</v>
      </c>
      <c r="BC32">
        <v>2897</v>
      </c>
      <c r="BD32">
        <v>70</v>
      </c>
      <c r="BE32">
        <v>2898</v>
      </c>
      <c r="BF32">
        <v>63</v>
      </c>
      <c r="BG32">
        <v>2898</v>
      </c>
      <c r="BH32">
        <v>67</v>
      </c>
      <c r="BI32">
        <v>2897</v>
      </c>
      <c r="BJ32">
        <v>45</v>
      </c>
    </row>
    <row r="33" spans="1:62" x14ac:dyDescent="0.45">
      <c r="A33" t="s">
        <v>303</v>
      </c>
      <c r="B33" t="s">
        <v>303</v>
      </c>
      <c r="C33">
        <v>1560</v>
      </c>
      <c r="D33">
        <v>71</v>
      </c>
      <c r="E33">
        <v>1560</v>
      </c>
      <c r="F33">
        <v>71</v>
      </c>
      <c r="G33">
        <v>1560</v>
      </c>
      <c r="H33">
        <v>68</v>
      </c>
      <c r="I33">
        <v>1560</v>
      </c>
      <c r="J33">
        <v>72</v>
      </c>
      <c r="K33">
        <v>1560</v>
      </c>
      <c r="L33">
        <v>54</v>
      </c>
      <c r="M33">
        <v>89</v>
      </c>
      <c r="N33">
        <v>76</v>
      </c>
      <c r="O33">
        <v>89</v>
      </c>
      <c r="P33">
        <v>71</v>
      </c>
      <c r="Q33">
        <v>89</v>
      </c>
      <c r="R33">
        <v>74</v>
      </c>
      <c r="S33">
        <v>89</v>
      </c>
      <c r="T33">
        <v>73</v>
      </c>
      <c r="U33">
        <v>89</v>
      </c>
      <c r="V33">
        <v>60</v>
      </c>
      <c r="W33">
        <v>27</v>
      </c>
      <c r="X33">
        <v>74</v>
      </c>
      <c r="Y33">
        <v>27</v>
      </c>
      <c r="Z33">
        <v>85</v>
      </c>
      <c r="AA33">
        <v>27</v>
      </c>
      <c r="AB33">
        <v>78</v>
      </c>
      <c r="AC33">
        <v>27</v>
      </c>
      <c r="AD33">
        <v>89</v>
      </c>
      <c r="AE33">
        <v>27</v>
      </c>
      <c r="AF33">
        <v>67</v>
      </c>
      <c r="AG33">
        <v>14</v>
      </c>
      <c r="AH33">
        <v>57</v>
      </c>
      <c r="AI33">
        <v>14</v>
      </c>
      <c r="AJ33">
        <v>50</v>
      </c>
      <c r="AK33">
        <v>14</v>
      </c>
      <c r="AL33">
        <v>43</v>
      </c>
      <c r="AM33">
        <v>14</v>
      </c>
      <c r="AN33">
        <v>71</v>
      </c>
      <c r="AO33">
        <v>14</v>
      </c>
      <c r="AP33">
        <v>29</v>
      </c>
      <c r="AQ33">
        <v>8</v>
      </c>
      <c r="AR33" t="s">
        <v>543</v>
      </c>
      <c r="AS33">
        <v>8</v>
      </c>
      <c r="AT33" t="s">
        <v>543</v>
      </c>
      <c r="AU33">
        <v>8</v>
      </c>
      <c r="AV33" t="s">
        <v>543</v>
      </c>
      <c r="AW33">
        <v>8</v>
      </c>
      <c r="AX33" t="s">
        <v>543</v>
      </c>
      <c r="AY33">
        <v>8</v>
      </c>
      <c r="AZ33" t="s">
        <v>543</v>
      </c>
      <c r="BA33">
        <v>1715</v>
      </c>
      <c r="BB33">
        <v>71</v>
      </c>
      <c r="BC33">
        <v>1715</v>
      </c>
      <c r="BD33">
        <v>71</v>
      </c>
      <c r="BE33">
        <v>1715</v>
      </c>
      <c r="BF33">
        <v>68</v>
      </c>
      <c r="BG33">
        <v>1715</v>
      </c>
      <c r="BH33">
        <v>73</v>
      </c>
      <c r="BI33">
        <v>1715</v>
      </c>
      <c r="BJ33">
        <v>54</v>
      </c>
    </row>
    <row r="34" spans="1:62" x14ac:dyDescent="0.45">
      <c r="A34" t="s">
        <v>307</v>
      </c>
      <c r="B34" t="s">
        <v>307</v>
      </c>
      <c r="C34">
        <v>3008</v>
      </c>
      <c r="D34">
        <v>70</v>
      </c>
      <c r="E34">
        <v>3008</v>
      </c>
      <c r="F34">
        <v>76</v>
      </c>
      <c r="G34">
        <v>3008</v>
      </c>
      <c r="H34">
        <v>71</v>
      </c>
      <c r="I34">
        <v>3008</v>
      </c>
      <c r="J34">
        <v>72</v>
      </c>
      <c r="K34">
        <v>3008</v>
      </c>
      <c r="L34">
        <v>57</v>
      </c>
      <c r="M34">
        <v>377</v>
      </c>
      <c r="N34">
        <v>66</v>
      </c>
      <c r="O34">
        <v>377</v>
      </c>
      <c r="P34">
        <v>71</v>
      </c>
      <c r="Q34">
        <v>377</v>
      </c>
      <c r="R34">
        <v>64</v>
      </c>
      <c r="S34">
        <v>377</v>
      </c>
      <c r="T34">
        <v>69</v>
      </c>
      <c r="U34">
        <v>377</v>
      </c>
      <c r="V34">
        <v>50</v>
      </c>
      <c r="W34">
        <v>320</v>
      </c>
      <c r="X34">
        <v>63</v>
      </c>
      <c r="Y34">
        <v>320</v>
      </c>
      <c r="Z34">
        <v>77</v>
      </c>
      <c r="AA34">
        <v>320</v>
      </c>
      <c r="AB34">
        <v>70</v>
      </c>
      <c r="AC34">
        <v>320</v>
      </c>
      <c r="AD34">
        <v>76</v>
      </c>
      <c r="AE34">
        <v>320</v>
      </c>
      <c r="AF34">
        <v>54</v>
      </c>
      <c r="AG34">
        <v>477</v>
      </c>
      <c r="AH34">
        <v>52</v>
      </c>
      <c r="AI34">
        <v>477</v>
      </c>
      <c r="AJ34">
        <v>64</v>
      </c>
      <c r="AK34">
        <v>477</v>
      </c>
      <c r="AL34">
        <v>55</v>
      </c>
      <c r="AM34">
        <v>477</v>
      </c>
      <c r="AN34">
        <v>65</v>
      </c>
      <c r="AO34">
        <v>477</v>
      </c>
      <c r="AP34">
        <v>38</v>
      </c>
      <c r="AQ34">
        <v>16</v>
      </c>
      <c r="AR34">
        <v>63</v>
      </c>
      <c r="AS34">
        <v>16</v>
      </c>
      <c r="AT34">
        <v>75</v>
      </c>
      <c r="AU34">
        <v>16</v>
      </c>
      <c r="AV34">
        <v>81</v>
      </c>
      <c r="AW34">
        <v>16</v>
      </c>
      <c r="AX34">
        <v>69</v>
      </c>
      <c r="AY34">
        <v>16</v>
      </c>
      <c r="AZ34">
        <v>56</v>
      </c>
      <c r="BA34">
        <v>4267</v>
      </c>
      <c r="BB34">
        <v>67</v>
      </c>
      <c r="BC34">
        <v>4267</v>
      </c>
      <c r="BD34">
        <v>74</v>
      </c>
      <c r="BE34">
        <v>4267</v>
      </c>
      <c r="BF34">
        <v>68</v>
      </c>
      <c r="BG34">
        <v>4267</v>
      </c>
      <c r="BH34">
        <v>72</v>
      </c>
      <c r="BI34">
        <v>4267</v>
      </c>
      <c r="BJ34">
        <v>54</v>
      </c>
    </row>
    <row r="35" spans="1:62" x14ac:dyDescent="0.45">
      <c r="A35" t="s">
        <v>318</v>
      </c>
      <c r="B35" t="s">
        <v>318</v>
      </c>
      <c r="C35">
        <v>2038</v>
      </c>
      <c r="D35">
        <v>71</v>
      </c>
      <c r="E35">
        <v>2038</v>
      </c>
      <c r="F35">
        <v>76</v>
      </c>
      <c r="G35">
        <v>2038</v>
      </c>
      <c r="H35">
        <v>70</v>
      </c>
      <c r="I35">
        <v>2038</v>
      </c>
      <c r="J35">
        <v>73</v>
      </c>
      <c r="K35">
        <v>2038</v>
      </c>
      <c r="L35">
        <v>57</v>
      </c>
      <c r="M35">
        <v>64</v>
      </c>
      <c r="N35">
        <v>67</v>
      </c>
      <c r="O35">
        <v>64</v>
      </c>
      <c r="P35">
        <v>81</v>
      </c>
      <c r="Q35">
        <v>64</v>
      </c>
      <c r="R35">
        <v>69</v>
      </c>
      <c r="S35">
        <v>64</v>
      </c>
      <c r="T35">
        <v>72</v>
      </c>
      <c r="U35">
        <v>64</v>
      </c>
      <c r="V35">
        <v>56</v>
      </c>
      <c r="W35">
        <v>30</v>
      </c>
      <c r="X35">
        <v>77</v>
      </c>
      <c r="Y35">
        <v>30</v>
      </c>
      <c r="Z35">
        <v>77</v>
      </c>
      <c r="AA35">
        <v>30</v>
      </c>
      <c r="AB35">
        <v>83</v>
      </c>
      <c r="AC35">
        <v>30</v>
      </c>
      <c r="AD35">
        <v>80</v>
      </c>
      <c r="AE35">
        <v>30</v>
      </c>
      <c r="AF35">
        <v>67</v>
      </c>
      <c r="AG35">
        <v>7</v>
      </c>
      <c r="AH35" t="s">
        <v>543</v>
      </c>
      <c r="AI35">
        <v>7</v>
      </c>
      <c r="AJ35">
        <v>57</v>
      </c>
      <c r="AK35">
        <v>7</v>
      </c>
      <c r="AL35">
        <v>57</v>
      </c>
      <c r="AM35">
        <v>7</v>
      </c>
      <c r="AN35">
        <v>57</v>
      </c>
      <c r="AO35">
        <v>7</v>
      </c>
      <c r="AP35" t="s">
        <v>543</v>
      </c>
      <c r="AQ35">
        <v>5</v>
      </c>
      <c r="AR35" t="s">
        <v>543</v>
      </c>
      <c r="AS35">
        <v>5</v>
      </c>
      <c r="AT35" t="s">
        <v>543</v>
      </c>
      <c r="AU35">
        <v>5</v>
      </c>
      <c r="AV35" t="s">
        <v>543</v>
      </c>
      <c r="AW35">
        <v>5</v>
      </c>
      <c r="AX35" t="s">
        <v>543</v>
      </c>
      <c r="AY35">
        <v>5</v>
      </c>
      <c r="AZ35" t="s">
        <v>543</v>
      </c>
      <c r="BA35">
        <v>2150</v>
      </c>
      <c r="BB35">
        <v>71</v>
      </c>
      <c r="BC35">
        <v>2150</v>
      </c>
      <c r="BD35">
        <v>76</v>
      </c>
      <c r="BE35">
        <v>2150</v>
      </c>
      <c r="BF35">
        <v>70</v>
      </c>
      <c r="BG35">
        <v>2150</v>
      </c>
      <c r="BH35">
        <v>73</v>
      </c>
      <c r="BI35">
        <v>2150</v>
      </c>
      <c r="BJ35">
        <v>57</v>
      </c>
    </row>
    <row r="36" spans="1:62" x14ac:dyDescent="0.45">
      <c r="A36" t="s">
        <v>326</v>
      </c>
      <c r="B36" t="s">
        <v>326</v>
      </c>
      <c r="C36">
        <v>2809</v>
      </c>
      <c r="D36">
        <v>69</v>
      </c>
      <c r="E36">
        <v>2809</v>
      </c>
      <c r="F36">
        <v>70</v>
      </c>
      <c r="G36">
        <v>2809</v>
      </c>
      <c r="H36">
        <v>69</v>
      </c>
      <c r="I36">
        <v>2809</v>
      </c>
      <c r="J36">
        <v>73</v>
      </c>
      <c r="K36">
        <v>2809</v>
      </c>
      <c r="L36">
        <v>53</v>
      </c>
      <c r="M36">
        <v>138</v>
      </c>
      <c r="N36">
        <v>70</v>
      </c>
      <c r="O36">
        <v>138</v>
      </c>
      <c r="P36">
        <v>70</v>
      </c>
      <c r="Q36">
        <v>138</v>
      </c>
      <c r="R36">
        <v>69</v>
      </c>
      <c r="S36">
        <v>138</v>
      </c>
      <c r="T36">
        <v>74</v>
      </c>
      <c r="U36">
        <v>138</v>
      </c>
      <c r="V36">
        <v>53</v>
      </c>
      <c r="W36">
        <v>67</v>
      </c>
      <c r="X36">
        <v>76</v>
      </c>
      <c r="Y36">
        <v>67</v>
      </c>
      <c r="Z36">
        <v>82</v>
      </c>
      <c r="AA36">
        <v>67</v>
      </c>
      <c r="AB36">
        <v>90</v>
      </c>
      <c r="AC36">
        <v>67</v>
      </c>
      <c r="AD36">
        <v>84</v>
      </c>
      <c r="AE36">
        <v>67</v>
      </c>
      <c r="AF36">
        <v>73</v>
      </c>
      <c r="AG36">
        <v>36</v>
      </c>
      <c r="AH36">
        <v>69</v>
      </c>
      <c r="AI36">
        <v>36</v>
      </c>
      <c r="AJ36">
        <v>69</v>
      </c>
      <c r="AK36">
        <v>36</v>
      </c>
      <c r="AL36">
        <v>61</v>
      </c>
      <c r="AM36">
        <v>36</v>
      </c>
      <c r="AN36">
        <v>72</v>
      </c>
      <c r="AO36">
        <v>36</v>
      </c>
      <c r="AP36">
        <v>50</v>
      </c>
      <c r="AQ36">
        <v>7</v>
      </c>
      <c r="AR36" t="s">
        <v>543</v>
      </c>
      <c r="AS36">
        <v>7</v>
      </c>
      <c r="AT36" t="s">
        <v>543</v>
      </c>
      <c r="AU36">
        <v>7</v>
      </c>
      <c r="AV36" t="s">
        <v>543</v>
      </c>
      <c r="AW36">
        <v>7</v>
      </c>
      <c r="AX36" t="s">
        <v>543</v>
      </c>
      <c r="AY36">
        <v>7</v>
      </c>
      <c r="AZ36">
        <v>57</v>
      </c>
      <c r="BA36">
        <v>3086</v>
      </c>
      <c r="BB36">
        <v>69</v>
      </c>
      <c r="BC36">
        <v>3086</v>
      </c>
      <c r="BD36">
        <v>70</v>
      </c>
      <c r="BE36">
        <v>3086</v>
      </c>
      <c r="BF36">
        <v>69</v>
      </c>
      <c r="BG36">
        <v>3086</v>
      </c>
      <c r="BH36">
        <v>73</v>
      </c>
      <c r="BI36">
        <v>3086</v>
      </c>
      <c r="BJ36">
        <v>53</v>
      </c>
    </row>
    <row r="37" spans="1:62" x14ac:dyDescent="0.45">
      <c r="A37" t="s">
        <v>320</v>
      </c>
      <c r="B37" t="s">
        <v>320</v>
      </c>
      <c r="C37">
        <v>2476</v>
      </c>
      <c r="D37">
        <v>67</v>
      </c>
      <c r="E37">
        <v>2475</v>
      </c>
      <c r="F37">
        <v>73</v>
      </c>
      <c r="G37">
        <v>2476</v>
      </c>
      <c r="H37">
        <v>69</v>
      </c>
      <c r="I37">
        <v>2476</v>
      </c>
      <c r="J37">
        <v>71</v>
      </c>
      <c r="K37">
        <v>2475</v>
      </c>
      <c r="L37">
        <v>54</v>
      </c>
      <c r="M37">
        <v>84</v>
      </c>
      <c r="N37">
        <v>76</v>
      </c>
      <c r="O37">
        <v>84</v>
      </c>
      <c r="P37">
        <v>82</v>
      </c>
      <c r="Q37">
        <v>84</v>
      </c>
      <c r="R37">
        <v>74</v>
      </c>
      <c r="S37">
        <v>84</v>
      </c>
      <c r="T37">
        <v>77</v>
      </c>
      <c r="U37">
        <v>84</v>
      </c>
      <c r="V37">
        <v>60</v>
      </c>
      <c r="W37">
        <v>24</v>
      </c>
      <c r="X37">
        <v>50</v>
      </c>
      <c r="Y37">
        <v>24</v>
      </c>
      <c r="Z37">
        <v>79</v>
      </c>
      <c r="AA37">
        <v>24</v>
      </c>
      <c r="AB37">
        <v>71</v>
      </c>
      <c r="AC37">
        <v>24</v>
      </c>
      <c r="AD37">
        <v>79</v>
      </c>
      <c r="AE37">
        <v>24</v>
      </c>
      <c r="AF37">
        <v>46</v>
      </c>
      <c r="AG37">
        <v>15</v>
      </c>
      <c r="AH37">
        <v>80</v>
      </c>
      <c r="AI37">
        <v>15</v>
      </c>
      <c r="AJ37">
        <v>73</v>
      </c>
      <c r="AK37">
        <v>15</v>
      </c>
      <c r="AL37">
        <v>80</v>
      </c>
      <c r="AM37">
        <v>15</v>
      </c>
      <c r="AN37">
        <v>80</v>
      </c>
      <c r="AO37">
        <v>15</v>
      </c>
      <c r="AP37">
        <v>60</v>
      </c>
      <c r="AQ37">
        <v>6</v>
      </c>
      <c r="AR37" t="s">
        <v>543</v>
      </c>
      <c r="AS37">
        <v>6</v>
      </c>
      <c r="AT37">
        <v>100</v>
      </c>
      <c r="AU37">
        <v>6</v>
      </c>
      <c r="AV37">
        <v>100</v>
      </c>
      <c r="AW37">
        <v>6</v>
      </c>
      <c r="AX37">
        <v>100</v>
      </c>
      <c r="AY37">
        <v>6</v>
      </c>
      <c r="AZ37" t="s">
        <v>543</v>
      </c>
      <c r="BA37">
        <v>2667</v>
      </c>
      <c r="BB37">
        <v>67</v>
      </c>
      <c r="BC37">
        <v>2665</v>
      </c>
      <c r="BD37">
        <v>73</v>
      </c>
      <c r="BE37">
        <v>2667</v>
      </c>
      <c r="BF37">
        <v>69</v>
      </c>
      <c r="BG37">
        <v>2667</v>
      </c>
      <c r="BH37">
        <v>72</v>
      </c>
      <c r="BI37">
        <v>2665</v>
      </c>
      <c r="BJ37">
        <v>54</v>
      </c>
    </row>
    <row r="38" spans="1:62" x14ac:dyDescent="0.45">
      <c r="A38" t="s">
        <v>330</v>
      </c>
      <c r="B38" t="s">
        <v>330</v>
      </c>
      <c r="C38">
        <v>1308</v>
      </c>
      <c r="D38">
        <v>68</v>
      </c>
      <c r="E38">
        <v>1307</v>
      </c>
      <c r="F38">
        <v>67</v>
      </c>
      <c r="G38">
        <v>1308</v>
      </c>
      <c r="H38">
        <v>68</v>
      </c>
      <c r="I38">
        <v>1308</v>
      </c>
      <c r="J38">
        <v>71</v>
      </c>
      <c r="K38">
        <v>1307</v>
      </c>
      <c r="L38">
        <v>50</v>
      </c>
      <c r="M38">
        <v>43</v>
      </c>
      <c r="N38">
        <v>77</v>
      </c>
      <c r="O38">
        <v>43</v>
      </c>
      <c r="P38">
        <v>74</v>
      </c>
      <c r="Q38">
        <v>43</v>
      </c>
      <c r="R38">
        <v>72</v>
      </c>
      <c r="S38">
        <v>43</v>
      </c>
      <c r="T38">
        <v>74</v>
      </c>
      <c r="U38">
        <v>43</v>
      </c>
      <c r="V38">
        <v>63</v>
      </c>
      <c r="W38">
        <v>12</v>
      </c>
      <c r="X38">
        <v>50</v>
      </c>
      <c r="Y38">
        <v>12</v>
      </c>
      <c r="Z38">
        <v>67</v>
      </c>
      <c r="AA38">
        <v>12</v>
      </c>
      <c r="AB38" t="s">
        <v>543</v>
      </c>
      <c r="AC38">
        <v>12</v>
      </c>
      <c r="AD38" t="s">
        <v>543</v>
      </c>
      <c r="AE38">
        <v>12</v>
      </c>
      <c r="AF38">
        <v>42</v>
      </c>
      <c r="AG38" t="s">
        <v>543</v>
      </c>
      <c r="AH38" t="s">
        <v>543</v>
      </c>
      <c r="AI38" t="s">
        <v>543</v>
      </c>
      <c r="AJ38" t="s">
        <v>543</v>
      </c>
      <c r="AK38" t="s">
        <v>543</v>
      </c>
      <c r="AL38" t="s">
        <v>543</v>
      </c>
      <c r="AM38" t="s">
        <v>543</v>
      </c>
      <c r="AN38" t="s">
        <v>543</v>
      </c>
      <c r="AO38" t="s">
        <v>543</v>
      </c>
      <c r="AP38" t="s">
        <v>543</v>
      </c>
      <c r="AQ38">
        <v>7</v>
      </c>
      <c r="AR38" t="s">
        <v>543</v>
      </c>
      <c r="AS38">
        <v>7</v>
      </c>
      <c r="AT38" t="s">
        <v>543</v>
      </c>
      <c r="AU38">
        <v>7</v>
      </c>
      <c r="AV38">
        <v>100</v>
      </c>
      <c r="AW38">
        <v>7</v>
      </c>
      <c r="AX38" t="s">
        <v>543</v>
      </c>
      <c r="AY38">
        <v>7</v>
      </c>
      <c r="AZ38" t="s">
        <v>543</v>
      </c>
      <c r="BA38">
        <v>1388</v>
      </c>
      <c r="BB38">
        <v>68</v>
      </c>
      <c r="BC38">
        <v>1387</v>
      </c>
      <c r="BD38">
        <v>68</v>
      </c>
      <c r="BE38">
        <v>1388</v>
      </c>
      <c r="BF38">
        <v>69</v>
      </c>
      <c r="BG38">
        <v>1388</v>
      </c>
      <c r="BH38">
        <v>72</v>
      </c>
      <c r="BI38">
        <v>1387</v>
      </c>
      <c r="BJ38">
        <v>51</v>
      </c>
    </row>
    <row r="39" spans="1:62" x14ac:dyDescent="0.45">
      <c r="A39" t="s">
        <v>305</v>
      </c>
      <c r="B39" t="s">
        <v>305</v>
      </c>
      <c r="C39">
        <v>1376</v>
      </c>
      <c r="D39">
        <v>66</v>
      </c>
      <c r="E39">
        <v>1376</v>
      </c>
      <c r="F39">
        <v>75</v>
      </c>
      <c r="G39">
        <v>1376</v>
      </c>
      <c r="H39">
        <v>71</v>
      </c>
      <c r="I39">
        <v>1376</v>
      </c>
      <c r="J39">
        <v>74</v>
      </c>
      <c r="K39">
        <v>1376</v>
      </c>
      <c r="L39">
        <v>54</v>
      </c>
      <c r="M39">
        <v>84</v>
      </c>
      <c r="N39">
        <v>63</v>
      </c>
      <c r="O39">
        <v>84</v>
      </c>
      <c r="P39">
        <v>77</v>
      </c>
      <c r="Q39">
        <v>84</v>
      </c>
      <c r="R39">
        <v>65</v>
      </c>
      <c r="S39">
        <v>84</v>
      </c>
      <c r="T39">
        <v>79</v>
      </c>
      <c r="U39">
        <v>84</v>
      </c>
      <c r="V39">
        <v>55</v>
      </c>
      <c r="W39">
        <v>41</v>
      </c>
      <c r="X39">
        <v>63</v>
      </c>
      <c r="Y39">
        <v>41</v>
      </c>
      <c r="Z39">
        <v>73</v>
      </c>
      <c r="AA39">
        <v>41</v>
      </c>
      <c r="AB39">
        <v>73</v>
      </c>
      <c r="AC39">
        <v>41</v>
      </c>
      <c r="AD39">
        <v>85</v>
      </c>
      <c r="AE39">
        <v>41</v>
      </c>
      <c r="AF39">
        <v>59</v>
      </c>
      <c r="AG39">
        <v>14</v>
      </c>
      <c r="AH39">
        <v>64</v>
      </c>
      <c r="AI39">
        <v>14</v>
      </c>
      <c r="AJ39" t="s">
        <v>543</v>
      </c>
      <c r="AK39">
        <v>14</v>
      </c>
      <c r="AL39">
        <v>79</v>
      </c>
      <c r="AM39">
        <v>14</v>
      </c>
      <c r="AN39" t="s">
        <v>543</v>
      </c>
      <c r="AO39">
        <v>14</v>
      </c>
      <c r="AP39">
        <v>50</v>
      </c>
      <c r="AQ39">
        <v>5</v>
      </c>
      <c r="AR39" t="s">
        <v>543</v>
      </c>
      <c r="AS39">
        <v>5</v>
      </c>
      <c r="AT39" t="s">
        <v>543</v>
      </c>
      <c r="AU39">
        <v>5</v>
      </c>
      <c r="AV39" t="s">
        <v>543</v>
      </c>
      <c r="AW39">
        <v>5</v>
      </c>
      <c r="AX39" t="s">
        <v>543</v>
      </c>
      <c r="AY39">
        <v>5</v>
      </c>
      <c r="AZ39" t="s">
        <v>543</v>
      </c>
      <c r="BA39">
        <v>1554</v>
      </c>
      <c r="BB39">
        <v>65</v>
      </c>
      <c r="BC39">
        <v>1554</v>
      </c>
      <c r="BD39">
        <v>75</v>
      </c>
      <c r="BE39">
        <v>1554</v>
      </c>
      <c r="BF39">
        <v>71</v>
      </c>
      <c r="BG39">
        <v>1554</v>
      </c>
      <c r="BH39">
        <v>75</v>
      </c>
      <c r="BI39">
        <v>1554</v>
      </c>
      <c r="BJ39">
        <v>54</v>
      </c>
    </row>
    <row r="40" spans="1:62" x14ac:dyDescent="0.45">
      <c r="A40" t="s">
        <v>322</v>
      </c>
      <c r="B40" t="s">
        <v>322</v>
      </c>
      <c r="C40">
        <v>1219</v>
      </c>
      <c r="D40">
        <v>66</v>
      </c>
      <c r="E40">
        <v>1219</v>
      </c>
      <c r="F40">
        <v>75</v>
      </c>
      <c r="G40">
        <v>1219</v>
      </c>
      <c r="H40">
        <v>68</v>
      </c>
      <c r="I40">
        <v>1219</v>
      </c>
      <c r="J40">
        <v>73</v>
      </c>
      <c r="K40">
        <v>1219</v>
      </c>
      <c r="L40">
        <v>54</v>
      </c>
      <c r="M40">
        <v>45</v>
      </c>
      <c r="N40">
        <v>71</v>
      </c>
      <c r="O40">
        <v>45</v>
      </c>
      <c r="P40">
        <v>76</v>
      </c>
      <c r="Q40">
        <v>45</v>
      </c>
      <c r="R40">
        <v>60</v>
      </c>
      <c r="S40">
        <v>45</v>
      </c>
      <c r="T40">
        <v>71</v>
      </c>
      <c r="U40">
        <v>45</v>
      </c>
      <c r="V40">
        <v>51</v>
      </c>
      <c r="W40">
        <v>28</v>
      </c>
      <c r="X40">
        <v>75</v>
      </c>
      <c r="Y40">
        <v>28</v>
      </c>
      <c r="Z40">
        <v>82</v>
      </c>
      <c r="AA40">
        <v>28</v>
      </c>
      <c r="AB40">
        <v>89</v>
      </c>
      <c r="AC40">
        <v>28</v>
      </c>
      <c r="AD40">
        <v>86</v>
      </c>
      <c r="AE40">
        <v>28</v>
      </c>
      <c r="AF40">
        <v>68</v>
      </c>
      <c r="AG40">
        <v>4</v>
      </c>
      <c r="AH40" t="s">
        <v>543</v>
      </c>
      <c r="AI40">
        <v>4</v>
      </c>
      <c r="AJ40" t="s">
        <v>543</v>
      </c>
      <c r="AK40">
        <v>4</v>
      </c>
      <c r="AL40" t="s">
        <v>543</v>
      </c>
      <c r="AM40">
        <v>4</v>
      </c>
      <c r="AN40" t="s">
        <v>543</v>
      </c>
      <c r="AO40">
        <v>4</v>
      </c>
      <c r="AP40" t="s">
        <v>543</v>
      </c>
      <c r="AQ40" t="s">
        <v>543</v>
      </c>
      <c r="AR40" t="s">
        <v>543</v>
      </c>
      <c r="AS40" t="s">
        <v>543</v>
      </c>
      <c r="AT40" t="s">
        <v>543</v>
      </c>
      <c r="AU40" t="s">
        <v>543</v>
      </c>
      <c r="AV40" t="s">
        <v>543</v>
      </c>
      <c r="AW40" t="s">
        <v>543</v>
      </c>
      <c r="AX40" t="s">
        <v>543</v>
      </c>
      <c r="AY40" t="s">
        <v>543</v>
      </c>
      <c r="AZ40" t="s">
        <v>543</v>
      </c>
      <c r="BA40">
        <v>1320</v>
      </c>
      <c r="BB40">
        <v>67</v>
      </c>
      <c r="BC40">
        <v>1320</v>
      </c>
      <c r="BD40">
        <v>75</v>
      </c>
      <c r="BE40">
        <v>1320</v>
      </c>
      <c r="BF40">
        <v>69</v>
      </c>
      <c r="BG40">
        <v>1320</v>
      </c>
      <c r="BH40">
        <v>73</v>
      </c>
      <c r="BI40">
        <v>1320</v>
      </c>
      <c r="BJ40">
        <v>54</v>
      </c>
    </row>
    <row r="41" spans="1:62" x14ac:dyDescent="0.45">
      <c r="A41" t="s">
        <v>328</v>
      </c>
      <c r="B41" t="s">
        <v>328</v>
      </c>
      <c r="C41">
        <v>2043</v>
      </c>
      <c r="D41">
        <v>67</v>
      </c>
      <c r="E41">
        <v>2042</v>
      </c>
      <c r="F41">
        <v>59</v>
      </c>
      <c r="G41">
        <v>2043</v>
      </c>
      <c r="H41">
        <v>69</v>
      </c>
      <c r="I41">
        <v>2043</v>
      </c>
      <c r="J41">
        <v>71</v>
      </c>
      <c r="K41">
        <v>2042</v>
      </c>
      <c r="L41">
        <v>46</v>
      </c>
      <c r="M41">
        <v>135</v>
      </c>
      <c r="N41">
        <v>64</v>
      </c>
      <c r="O41">
        <v>135</v>
      </c>
      <c r="P41">
        <v>63</v>
      </c>
      <c r="Q41">
        <v>135</v>
      </c>
      <c r="R41">
        <v>67</v>
      </c>
      <c r="S41">
        <v>135</v>
      </c>
      <c r="T41">
        <v>76</v>
      </c>
      <c r="U41">
        <v>135</v>
      </c>
      <c r="V41">
        <v>44</v>
      </c>
      <c r="W41">
        <v>247</v>
      </c>
      <c r="X41">
        <v>62</v>
      </c>
      <c r="Y41">
        <v>247</v>
      </c>
      <c r="Z41">
        <v>60</v>
      </c>
      <c r="AA41">
        <v>247</v>
      </c>
      <c r="AB41">
        <v>81</v>
      </c>
      <c r="AC41">
        <v>247</v>
      </c>
      <c r="AD41">
        <v>79</v>
      </c>
      <c r="AE41">
        <v>247</v>
      </c>
      <c r="AF41">
        <v>48</v>
      </c>
      <c r="AG41">
        <v>69</v>
      </c>
      <c r="AH41">
        <v>75</v>
      </c>
      <c r="AI41">
        <v>69</v>
      </c>
      <c r="AJ41">
        <v>67</v>
      </c>
      <c r="AK41">
        <v>69</v>
      </c>
      <c r="AL41">
        <v>75</v>
      </c>
      <c r="AM41">
        <v>69</v>
      </c>
      <c r="AN41">
        <v>87</v>
      </c>
      <c r="AO41">
        <v>69</v>
      </c>
      <c r="AP41">
        <v>43</v>
      </c>
      <c r="AQ41">
        <v>5</v>
      </c>
      <c r="AR41" t="s">
        <v>543</v>
      </c>
      <c r="AS41">
        <v>5</v>
      </c>
      <c r="AT41" t="s">
        <v>543</v>
      </c>
      <c r="AU41">
        <v>5</v>
      </c>
      <c r="AV41" t="s">
        <v>543</v>
      </c>
      <c r="AW41">
        <v>5</v>
      </c>
      <c r="AX41" t="s">
        <v>543</v>
      </c>
      <c r="AY41">
        <v>5</v>
      </c>
      <c r="AZ41" t="s">
        <v>543</v>
      </c>
      <c r="BA41">
        <v>2536</v>
      </c>
      <c r="BB41">
        <v>67</v>
      </c>
      <c r="BC41">
        <v>2535</v>
      </c>
      <c r="BD41">
        <v>60</v>
      </c>
      <c r="BE41">
        <v>2536</v>
      </c>
      <c r="BF41">
        <v>70</v>
      </c>
      <c r="BG41">
        <v>2536</v>
      </c>
      <c r="BH41">
        <v>73</v>
      </c>
      <c r="BI41">
        <v>2535</v>
      </c>
      <c r="BJ41">
        <v>46</v>
      </c>
    </row>
    <row r="42" spans="1:62" x14ac:dyDescent="0.45">
      <c r="A42" t="s">
        <v>184</v>
      </c>
      <c r="B42" t="s">
        <v>184</v>
      </c>
      <c r="C42">
        <v>1707</v>
      </c>
      <c r="D42">
        <v>55</v>
      </c>
      <c r="E42">
        <v>1707</v>
      </c>
      <c r="F42">
        <v>71</v>
      </c>
      <c r="G42">
        <v>1707</v>
      </c>
      <c r="H42">
        <v>60</v>
      </c>
      <c r="I42">
        <v>1707</v>
      </c>
      <c r="J42">
        <v>63</v>
      </c>
      <c r="K42">
        <v>1707</v>
      </c>
      <c r="L42">
        <v>43</v>
      </c>
      <c r="M42">
        <v>144</v>
      </c>
      <c r="N42">
        <v>55</v>
      </c>
      <c r="O42">
        <v>144</v>
      </c>
      <c r="P42">
        <v>76</v>
      </c>
      <c r="Q42">
        <v>144</v>
      </c>
      <c r="R42">
        <v>54</v>
      </c>
      <c r="S42">
        <v>144</v>
      </c>
      <c r="T42">
        <v>65</v>
      </c>
      <c r="U42">
        <v>144</v>
      </c>
      <c r="V42">
        <v>39</v>
      </c>
      <c r="W42">
        <v>498</v>
      </c>
      <c r="X42">
        <v>54</v>
      </c>
      <c r="Y42">
        <v>498</v>
      </c>
      <c r="Z42">
        <v>74</v>
      </c>
      <c r="AA42">
        <v>498</v>
      </c>
      <c r="AB42">
        <v>68</v>
      </c>
      <c r="AC42">
        <v>498</v>
      </c>
      <c r="AD42">
        <v>71</v>
      </c>
      <c r="AE42">
        <v>498</v>
      </c>
      <c r="AF42">
        <v>47</v>
      </c>
      <c r="AG42">
        <v>78</v>
      </c>
      <c r="AH42">
        <v>56</v>
      </c>
      <c r="AI42">
        <v>78</v>
      </c>
      <c r="AJ42">
        <v>64</v>
      </c>
      <c r="AK42">
        <v>78</v>
      </c>
      <c r="AL42">
        <v>56</v>
      </c>
      <c r="AM42">
        <v>78</v>
      </c>
      <c r="AN42">
        <v>68</v>
      </c>
      <c r="AO42">
        <v>78</v>
      </c>
      <c r="AP42">
        <v>36</v>
      </c>
      <c r="AQ42">
        <v>7</v>
      </c>
      <c r="AR42">
        <v>57</v>
      </c>
      <c r="AS42">
        <v>7</v>
      </c>
      <c r="AT42">
        <v>57</v>
      </c>
      <c r="AU42">
        <v>7</v>
      </c>
      <c r="AV42" t="s">
        <v>543</v>
      </c>
      <c r="AW42">
        <v>7</v>
      </c>
      <c r="AX42" t="s">
        <v>543</v>
      </c>
      <c r="AY42">
        <v>7</v>
      </c>
      <c r="AZ42">
        <v>57</v>
      </c>
      <c r="BA42">
        <v>2494</v>
      </c>
      <c r="BB42">
        <v>55</v>
      </c>
      <c r="BC42">
        <v>2494</v>
      </c>
      <c r="BD42">
        <v>72</v>
      </c>
      <c r="BE42">
        <v>2494</v>
      </c>
      <c r="BF42">
        <v>61</v>
      </c>
      <c r="BG42">
        <v>2494</v>
      </c>
      <c r="BH42">
        <v>65</v>
      </c>
      <c r="BI42">
        <v>2494</v>
      </c>
      <c r="BJ42">
        <v>43</v>
      </c>
    </row>
    <row r="43" spans="1:62" x14ac:dyDescent="0.45">
      <c r="A43" t="s">
        <v>180</v>
      </c>
      <c r="B43" t="s">
        <v>180</v>
      </c>
      <c r="C43">
        <v>908</v>
      </c>
      <c r="D43">
        <v>60</v>
      </c>
      <c r="E43">
        <v>908</v>
      </c>
      <c r="F43">
        <v>69</v>
      </c>
      <c r="G43">
        <v>908</v>
      </c>
      <c r="H43">
        <v>65</v>
      </c>
      <c r="I43">
        <v>908</v>
      </c>
      <c r="J43">
        <v>69</v>
      </c>
      <c r="K43">
        <v>908</v>
      </c>
      <c r="L43">
        <v>47</v>
      </c>
      <c r="M43">
        <v>243</v>
      </c>
      <c r="N43">
        <v>63</v>
      </c>
      <c r="O43">
        <v>243</v>
      </c>
      <c r="P43">
        <v>67</v>
      </c>
      <c r="Q43">
        <v>243</v>
      </c>
      <c r="R43">
        <v>60</v>
      </c>
      <c r="S43">
        <v>243</v>
      </c>
      <c r="T43">
        <v>69</v>
      </c>
      <c r="U43">
        <v>243</v>
      </c>
      <c r="V43">
        <v>47</v>
      </c>
      <c r="W43">
        <v>1335</v>
      </c>
      <c r="X43">
        <v>52</v>
      </c>
      <c r="Y43">
        <v>1335</v>
      </c>
      <c r="Z43">
        <v>69</v>
      </c>
      <c r="AA43">
        <v>1335</v>
      </c>
      <c r="AB43">
        <v>64</v>
      </c>
      <c r="AC43">
        <v>1335</v>
      </c>
      <c r="AD43">
        <v>72</v>
      </c>
      <c r="AE43">
        <v>1335</v>
      </c>
      <c r="AF43">
        <v>43</v>
      </c>
      <c r="AG43">
        <v>380</v>
      </c>
      <c r="AH43">
        <v>55</v>
      </c>
      <c r="AI43">
        <v>380</v>
      </c>
      <c r="AJ43">
        <v>74</v>
      </c>
      <c r="AK43">
        <v>380</v>
      </c>
      <c r="AL43">
        <v>60</v>
      </c>
      <c r="AM43">
        <v>380</v>
      </c>
      <c r="AN43">
        <v>76</v>
      </c>
      <c r="AO43">
        <v>380</v>
      </c>
      <c r="AP43">
        <v>43</v>
      </c>
      <c r="AQ43">
        <v>8</v>
      </c>
      <c r="AR43" t="s">
        <v>543</v>
      </c>
      <c r="AS43">
        <v>8</v>
      </c>
      <c r="AT43">
        <v>100</v>
      </c>
      <c r="AU43">
        <v>8</v>
      </c>
      <c r="AV43">
        <v>100</v>
      </c>
      <c r="AW43">
        <v>8</v>
      </c>
      <c r="AX43">
        <v>100</v>
      </c>
      <c r="AY43">
        <v>8</v>
      </c>
      <c r="AZ43" t="s">
        <v>543</v>
      </c>
      <c r="BA43">
        <v>2947</v>
      </c>
      <c r="BB43">
        <v>56</v>
      </c>
      <c r="BC43">
        <v>2947</v>
      </c>
      <c r="BD43">
        <v>70</v>
      </c>
      <c r="BE43">
        <v>2947</v>
      </c>
      <c r="BF43">
        <v>64</v>
      </c>
      <c r="BG43">
        <v>2947</v>
      </c>
      <c r="BH43">
        <v>71</v>
      </c>
      <c r="BI43">
        <v>2947</v>
      </c>
      <c r="BJ43">
        <v>45</v>
      </c>
    </row>
    <row r="44" spans="1:62" x14ac:dyDescent="0.45">
      <c r="A44" t="s">
        <v>377</v>
      </c>
      <c r="B44" t="s">
        <v>377</v>
      </c>
      <c r="C44">
        <v>1595</v>
      </c>
      <c r="D44">
        <v>67</v>
      </c>
      <c r="E44">
        <v>1595</v>
      </c>
      <c r="F44">
        <v>78</v>
      </c>
      <c r="G44">
        <v>1595</v>
      </c>
      <c r="H44">
        <v>70</v>
      </c>
      <c r="I44">
        <v>1595</v>
      </c>
      <c r="J44">
        <v>73</v>
      </c>
      <c r="K44">
        <v>1595</v>
      </c>
      <c r="L44">
        <v>55</v>
      </c>
      <c r="M44">
        <v>127</v>
      </c>
      <c r="N44">
        <v>67</v>
      </c>
      <c r="O44">
        <v>127</v>
      </c>
      <c r="P44">
        <v>88</v>
      </c>
      <c r="Q44">
        <v>127</v>
      </c>
      <c r="R44">
        <v>72</v>
      </c>
      <c r="S44">
        <v>127</v>
      </c>
      <c r="T44">
        <v>76</v>
      </c>
      <c r="U44">
        <v>127</v>
      </c>
      <c r="V44">
        <v>57</v>
      </c>
      <c r="W44">
        <v>87</v>
      </c>
      <c r="X44">
        <v>68</v>
      </c>
      <c r="Y44">
        <v>87</v>
      </c>
      <c r="Z44">
        <v>71</v>
      </c>
      <c r="AA44">
        <v>87</v>
      </c>
      <c r="AB44">
        <v>78</v>
      </c>
      <c r="AC44">
        <v>87</v>
      </c>
      <c r="AD44">
        <v>74</v>
      </c>
      <c r="AE44">
        <v>87</v>
      </c>
      <c r="AF44">
        <v>66</v>
      </c>
      <c r="AG44">
        <v>53</v>
      </c>
      <c r="AH44">
        <v>58</v>
      </c>
      <c r="AI44">
        <v>53</v>
      </c>
      <c r="AJ44">
        <v>81</v>
      </c>
      <c r="AK44">
        <v>53</v>
      </c>
      <c r="AL44">
        <v>66</v>
      </c>
      <c r="AM44">
        <v>53</v>
      </c>
      <c r="AN44">
        <v>74</v>
      </c>
      <c r="AO44">
        <v>53</v>
      </c>
      <c r="AP44">
        <v>49</v>
      </c>
      <c r="AQ44">
        <v>11</v>
      </c>
      <c r="AR44" t="s">
        <v>543</v>
      </c>
      <c r="AS44">
        <v>11</v>
      </c>
      <c r="AT44">
        <v>73</v>
      </c>
      <c r="AU44">
        <v>11</v>
      </c>
      <c r="AV44" t="s">
        <v>543</v>
      </c>
      <c r="AW44">
        <v>11</v>
      </c>
      <c r="AX44">
        <v>73</v>
      </c>
      <c r="AY44">
        <v>11</v>
      </c>
      <c r="AZ44">
        <v>73</v>
      </c>
      <c r="BA44">
        <v>1902</v>
      </c>
      <c r="BB44">
        <v>67</v>
      </c>
      <c r="BC44">
        <v>1902</v>
      </c>
      <c r="BD44">
        <v>79</v>
      </c>
      <c r="BE44">
        <v>1902</v>
      </c>
      <c r="BF44">
        <v>71</v>
      </c>
      <c r="BG44">
        <v>1902</v>
      </c>
      <c r="BH44">
        <v>73</v>
      </c>
      <c r="BI44">
        <v>1902</v>
      </c>
      <c r="BJ44">
        <v>56</v>
      </c>
    </row>
    <row r="45" spans="1:62" x14ac:dyDescent="0.45">
      <c r="A45" t="s">
        <v>189</v>
      </c>
      <c r="B45" t="s">
        <v>189</v>
      </c>
      <c r="C45">
        <v>1527</v>
      </c>
      <c r="D45">
        <v>60</v>
      </c>
      <c r="E45">
        <v>1527</v>
      </c>
      <c r="F45">
        <v>74</v>
      </c>
      <c r="G45">
        <v>1527</v>
      </c>
      <c r="H45">
        <v>65</v>
      </c>
      <c r="I45">
        <v>1527</v>
      </c>
      <c r="J45">
        <v>68</v>
      </c>
      <c r="K45">
        <v>1527</v>
      </c>
      <c r="L45">
        <v>48</v>
      </c>
      <c r="M45">
        <v>115</v>
      </c>
      <c r="N45">
        <v>61</v>
      </c>
      <c r="O45">
        <v>115</v>
      </c>
      <c r="P45">
        <v>70</v>
      </c>
      <c r="Q45">
        <v>115</v>
      </c>
      <c r="R45">
        <v>63</v>
      </c>
      <c r="S45">
        <v>115</v>
      </c>
      <c r="T45">
        <v>73</v>
      </c>
      <c r="U45">
        <v>115</v>
      </c>
      <c r="V45">
        <v>47</v>
      </c>
      <c r="W45">
        <v>89</v>
      </c>
      <c r="X45">
        <v>63</v>
      </c>
      <c r="Y45">
        <v>89</v>
      </c>
      <c r="Z45">
        <v>75</v>
      </c>
      <c r="AA45">
        <v>89</v>
      </c>
      <c r="AB45">
        <v>78</v>
      </c>
      <c r="AC45">
        <v>89</v>
      </c>
      <c r="AD45">
        <v>81</v>
      </c>
      <c r="AE45">
        <v>89</v>
      </c>
      <c r="AF45">
        <v>55</v>
      </c>
      <c r="AG45">
        <v>356</v>
      </c>
      <c r="AH45">
        <v>73</v>
      </c>
      <c r="AI45">
        <v>356</v>
      </c>
      <c r="AJ45">
        <v>83</v>
      </c>
      <c r="AK45">
        <v>356</v>
      </c>
      <c r="AL45">
        <v>79</v>
      </c>
      <c r="AM45">
        <v>356</v>
      </c>
      <c r="AN45">
        <v>85</v>
      </c>
      <c r="AO45">
        <v>356</v>
      </c>
      <c r="AP45">
        <v>62</v>
      </c>
      <c r="AQ45">
        <v>15</v>
      </c>
      <c r="AR45" t="s">
        <v>543</v>
      </c>
      <c r="AS45">
        <v>15</v>
      </c>
      <c r="AT45" t="s">
        <v>543</v>
      </c>
      <c r="AU45">
        <v>15</v>
      </c>
      <c r="AV45" t="s">
        <v>543</v>
      </c>
      <c r="AW45">
        <v>15</v>
      </c>
      <c r="AX45">
        <v>100</v>
      </c>
      <c r="AY45">
        <v>15</v>
      </c>
      <c r="AZ45" t="s">
        <v>543</v>
      </c>
      <c r="BA45">
        <v>2142</v>
      </c>
      <c r="BB45">
        <v>63</v>
      </c>
      <c r="BC45">
        <v>2142</v>
      </c>
      <c r="BD45">
        <v>76</v>
      </c>
      <c r="BE45">
        <v>2142</v>
      </c>
      <c r="BF45">
        <v>68</v>
      </c>
      <c r="BG45">
        <v>2142</v>
      </c>
      <c r="BH45">
        <v>72</v>
      </c>
      <c r="BI45">
        <v>2142</v>
      </c>
      <c r="BJ45">
        <v>51</v>
      </c>
    </row>
    <row r="46" spans="1:62" x14ac:dyDescent="0.45">
      <c r="A46" t="s">
        <v>278</v>
      </c>
      <c r="B46" t="s">
        <v>278</v>
      </c>
      <c r="C46">
        <v>2523</v>
      </c>
      <c r="D46">
        <v>61</v>
      </c>
      <c r="E46">
        <v>2523</v>
      </c>
      <c r="F46">
        <v>72</v>
      </c>
      <c r="G46">
        <v>2523</v>
      </c>
      <c r="H46">
        <v>63</v>
      </c>
      <c r="I46">
        <v>2523</v>
      </c>
      <c r="J46">
        <v>64</v>
      </c>
      <c r="K46">
        <v>2523</v>
      </c>
      <c r="L46">
        <v>46</v>
      </c>
      <c r="M46">
        <v>220</v>
      </c>
      <c r="N46">
        <v>58</v>
      </c>
      <c r="O46">
        <v>219</v>
      </c>
      <c r="P46">
        <v>76</v>
      </c>
      <c r="Q46">
        <v>220</v>
      </c>
      <c r="R46">
        <v>66</v>
      </c>
      <c r="S46">
        <v>220</v>
      </c>
      <c r="T46">
        <v>70</v>
      </c>
      <c r="U46">
        <v>219</v>
      </c>
      <c r="V46">
        <v>49</v>
      </c>
      <c r="W46">
        <v>126</v>
      </c>
      <c r="X46">
        <v>69</v>
      </c>
      <c r="Y46">
        <v>126</v>
      </c>
      <c r="Z46">
        <v>87</v>
      </c>
      <c r="AA46">
        <v>126</v>
      </c>
      <c r="AB46">
        <v>80</v>
      </c>
      <c r="AC46">
        <v>126</v>
      </c>
      <c r="AD46">
        <v>85</v>
      </c>
      <c r="AE46">
        <v>126</v>
      </c>
      <c r="AF46">
        <v>66</v>
      </c>
      <c r="AG46">
        <v>154</v>
      </c>
      <c r="AH46">
        <v>77</v>
      </c>
      <c r="AI46">
        <v>154</v>
      </c>
      <c r="AJ46">
        <v>92</v>
      </c>
      <c r="AK46">
        <v>154</v>
      </c>
      <c r="AL46">
        <v>79</v>
      </c>
      <c r="AM46">
        <v>153</v>
      </c>
      <c r="AN46">
        <v>90</v>
      </c>
      <c r="AO46">
        <v>154</v>
      </c>
      <c r="AP46">
        <v>65</v>
      </c>
      <c r="AQ46">
        <v>14</v>
      </c>
      <c r="AR46">
        <v>71</v>
      </c>
      <c r="AS46">
        <v>14</v>
      </c>
      <c r="AT46" t="s">
        <v>543</v>
      </c>
      <c r="AU46">
        <v>14</v>
      </c>
      <c r="AV46" t="s">
        <v>543</v>
      </c>
      <c r="AW46">
        <v>14</v>
      </c>
      <c r="AX46" t="s">
        <v>543</v>
      </c>
      <c r="AY46">
        <v>14</v>
      </c>
      <c r="AZ46">
        <v>71</v>
      </c>
      <c r="BA46">
        <v>3088</v>
      </c>
      <c r="BB46">
        <v>62</v>
      </c>
      <c r="BC46">
        <v>3087</v>
      </c>
      <c r="BD46">
        <v>74</v>
      </c>
      <c r="BE46">
        <v>3088</v>
      </c>
      <c r="BF46">
        <v>65</v>
      </c>
      <c r="BG46">
        <v>3087</v>
      </c>
      <c r="BH46">
        <v>67</v>
      </c>
      <c r="BI46">
        <v>3087</v>
      </c>
      <c r="BJ46">
        <v>49</v>
      </c>
    </row>
    <row r="47" spans="1:62" x14ac:dyDescent="0.45">
      <c r="A47" t="s">
        <v>264</v>
      </c>
      <c r="B47" t="s">
        <v>264</v>
      </c>
      <c r="C47">
        <v>1109</v>
      </c>
      <c r="D47">
        <v>65</v>
      </c>
      <c r="E47">
        <v>1109</v>
      </c>
      <c r="F47">
        <v>74</v>
      </c>
      <c r="G47">
        <v>1109</v>
      </c>
      <c r="H47">
        <v>65</v>
      </c>
      <c r="I47">
        <v>1109</v>
      </c>
      <c r="J47">
        <v>61</v>
      </c>
      <c r="K47">
        <v>1109</v>
      </c>
      <c r="L47">
        <v>51</v>
      </c>
      <c r="M47">
        <v>74</v>
      </c>
      <c r="N47">
        <v>76</v>
      </c>
      <c r="O47">
        <v>74</v>
      </c>
      <c r="P47">
        <v>86</v>
      </c>
      <c r="Q47">
        <v>74</v>
      </c>
      <c r="R47">
        <v>70</v>
      </c>
      <c r="S47">
        <v>74</v>
      </c>
      <c r="T47">
        <v>70</v>
      </c>
      <c r="U47">
        <v>74</v>
      </c>
      <c r="V47">
        <v>61</v>
      </c>
      <c r="W47">
        <v>80</v>
      </c>
      <c r="X47">
        <v>73</v>
      </c>
      <c r="Y47">
        <v>80</v>
      </c>
      <c r="Z47">
        <v>80</v>
      </c>
      <c r="AA47">
        <v>80</v>
      </c>
      <c r="AB47">
        <v>78</v>
      </c>
      <c r="AC47">
        <v>80</v>
      </c>
      <c r="AD47">
        <v>79</v>
      </c>
      <c r="AE47">
        <v>80</v>
      </c>
      <c r="AF47">
        <v>65</v>
      </c>
      <c r="AG47">
        <v>37</v>
      </c>
      <c r="AH47">
        <v>49</v>
      </c>
      <c r="AI47">
        <v>37</v>
      </c>
      <c r="AJ47">
        <v>84</v>
      </c>
      <c r="AK47">
        <v>37</v>
      </c>
      <c r="AL47">
        <v>51</v>
      </c>
      <c r="AM47">
        <v>37</v>
      </c>
      <c r="AN47">
        <v>73</v>
      </c>
      <c r="AO47">
        <v>37</v>
      </c>
      <c r="AP47">
        <v>41</v>
      </c>
      <c r="AQ47">
        <v>3</v>
      </c>
      <c r="AR47" t="s">
        <v>543</v>
      </c>
      <c r="AS47">
        <v>3</v>
      </c>
      <c r="AT47" t="s">
        <v>543</v>
      </c>
      <c r="AU47">
        <v>3</v>
      </c>
      <c r="AV47" t="s">
        <v>543</v>
      </c>
      <c r="AW47">
        <v>3</v>
      </c>
      <c r="AX47" t="s">
        <v>543</v>
      </c>
      <c r="AY47">
        <v>3</v>
      </c>
      <c r="AZ47" t="s">
        <v>543</v>
      </c>
      <c r="BA47">
        <v>1311</v>
      </c>
      <c r="BB47">
        <v>65</v>
      </c>
      <c r="BC47">
        <v>1311</v>
      </c>
      <c r="BD47">
        <v>75</v>
      </c>
      <c r="BE47">
        <v>1311</v>
      </c>
      <c r="BF47">
        <v>66</v>
      </c>
      <c r="BG47">
        <v>1311</v>
      </c>
      <c r="BH47">
        <v>64</v>
      </c>
      <c r="BI47">
        <v>1311</v>
      </c>
      <c r="BJ47">
        <v>52</v>
      </c>
    </row>
    <row r="48" spans="1:62" x14ac:dyDescent="0.45">
      <c r="A48" t="s">
        <v>293</v>
      </c>
      <c r="B48" t="s">
        <v>293</v>
      </c>
      <c r="C48">
        <v>1497</v>
      </c>
      <c r="D48">
        <v>70</v>
      </c>
      <c r="E48">
        <v>1497</v>
      </c>
      <c r="F48">
        <v>70</v>
      </c>
      <c r="G48">
        <v>1497</v>
      </c>
      <c r="H48">
        <v>69</v>
      </c>
      <c r="I48">
        <v>1497</v>
      </c>
      <c r="J48">
        <v>71</v>
      </c>
      <c r="K48">
        <v>1497</v>
      </c>
      <c r="L48">
        <v>55</v>
      </c>
      <c r="M48">
        <v>85</v>
      </c>
      <c r="N48">
        <v>69</v>
      </c>
      <c r="O48">
        <v>85</v>
      </c>
      <c r="P48">
        <v>73</v>
      </c>
      <c r="Q48">
        <v>85</v>
      </c>
      <c r="R48">
        <v>74</v>
      </c>
      <c r="S48">
        <v>85</v>
      </c>
      <c r="T48">
        <v>75</v>
      </c>
      <c r="U48">
        <v>85</v>
      </c>
      <c r="V48">
        <v>58</v>
      </c>
      <c r="W48">
        <v>44</v>
      </c>
      <c r="X48">
        <v>77</v>
      </c>
      <c r="Y48">
        <v>44</v>
      </c>
      <c r="Z48">
        <v>82</v>
      </c>
      <c r="AA48">
        <v>44</v>
      </c>
      <c r="AB48">
        <v>77</v>
      </c>
      <c r="AC48">
        <v>44</v>
      </c>
      <c r="AD48">
        <v>82</v>
      </c>
      <c r="AE48">
        <v>44</v>
      </c>
      <c r="AF48">
        <v>70</v>
      </c>
      <c r="AG48">
        <v>19</v>
      </c>
      <c r="AH48">
        <v>68</v>
      </c>
      <c r="AI48">
        <v>19</v>
      </c>
      <c r="AJ48">
        <v>63</v>
      </c>
      <c r="AK48">
        <v>19</v>
      </c>
      <c r="AL48">
        <v>74</v>
      </c>
      <c r="AM48">
        <v>19</v>
      </c>
      <c r="AN48">
        <v>79</v>
      </c>
      <c r="AO48">
        <v>19</v>
      </c>
      <c r="AP48">
        <v>58</v>
      </c>
      <c r="AQ48">
        <v>6</v>
      </c>
      <c r="AR48" t="s">
        <v>543</v>
      </c>
      <c r="AS48">
        <v>6</v>
      </c>
      <c r="AT48" t="s">
        <v>543</v>
      </c>
      <c r="AU48">
        <v>6</v>
      </c>
      <c r="AV48">
        <v>100</v>
      </c>
      <c r="AW48">
        <v>6</v>
      </c>
      <c r="AX48" t="s">
        <v>543</v>
      </c>
      <c r="AY48">
        <v>6</v>
      </c>
      <c r="AZ48" t="s">
        <v>543</v>
      </c>
      <c r="BA48">
        <v>1675</v>
      </c>
      <c r="BB48">
        <v>70</v>
      </c>
      <c r="BC48">
        <v>1675</v>
      </c>
      <c r="BD48">
        <v>70</v>
      </c>
      <c r="BE48">
        <v>1675</v>
      </c>
      <c r="BF48">
        <v>70</v>
      </c>
      <c r="BG48">
        <v>1675</v>
      </c>
      <c r="BH48">
        <v>72</v>
      </c>
      <c r="BI48">
        <v>1675</v>
      </c>
      <c r="BJ48">
        <v>56</v>
      </c>
    </row>
    <row r="49" spans="1:62" x14ac:dyDescent="0.45">
      <c r="A49" t="s">
        <v>13</v>
      </c>
      <c r="B49" t="s">
        <v>13</v>
      </c>
      <c r="C49">
        <v>829</v>
      </c>
      <c r="D49">
        <v>67</v>
      </c>
      <c r="E49">
        <v>829</v>
      </c>
      <c r="F49">
        <v>76</v>
      </c>
      <c r="G49">
        <v>828</v>
      </c>
      <c r="H49">
        <v>67</v>
      </c>
      <c r="I49">
        <v>829</v>
      </c>
      <c r="J49">
        <v>72</v>
      </c>
      <c r="K49">
        <v>828</v>
      </c>
      <c r="L49">
        <v>55</v>
      </c>
      <c r="M49">
        <v>172</v>
      </c>
      <c r="N49">
        <v>66</v>
      </c>
      <c r="O49">
        <v>172</v>
      </c>
      <c r="P49">
        <v>73</v>
      </c>
      <c r="Q49">
        <v>172</v>
      </c>
      <c r="R49">
        <v>64</v>
      </c>
      <c r="S49">
        <v>172</v>
      </c>
      <c r="T49">
        <v>72</v>
      </c>
      <c r="U49">
        <v>172</v>
      </c>
      <c r="V49">
        <v>52</v>
      </c>
      <c r="W49">
        <v>299</v>
      </c>
      <c r="X49">
        <v>69</v>
      </c>
      <c r="Y49">
        <v>299</v>
      </c>
      <c r="Z49">
        <v>82</v>
      </c>
      <c r="AA49">
        <v>299</v>
      </c>
      <c r="AB49">
        <v>80</v>
      </c>
      <c r="AC49">
        <v>299</v>
      </c>
      <c r="AD49">
        <v>82</v>
      </c>
      <c r="AE49">
        <v>299</v>
      </c>
      <c r="AF49">
        <v>63</v>
      </c>
      <c r="AG49">
        <v>135</v>
      </c>
      <c r="AH49">
        <v>58</v>
      </c>
      <c r="AI49">
        <v>135</v>
      </c>
      <c r="AJ49">
        <v>74</v>
      </c>
      <c r="AK49">
        <v>135</v>
      </c>
      <c r="AL49">
        <v>59</v>
      </c>
      <c r="AM49">
        <v>135</v>
      </c>
      <c r="AN49">
        <v>73</v>
      </c>
      <c r="AO49">
        <v>135</v>
      </c>
      <c r="AP49">
        <v>45</v>
      </c>
      <c r="AQ49">
        <v>5</v>
      </c>
      <c r="AR49" t="s">
        <v>543</v>
      </c>
      <c r="AS49">
        <v>5</v>
      </c>
      <c r="AT49" t="s">
        <v>543</v>
      </c>
      <c r="AU49">
        <v>5</v>
      </c>
      <c r="AV49" t="s">
        <v>543</v>
      </c>
      <c r="AW49">
        <v>5</v>
      </c>
      <c r="AX49" t="s">
        <v>543</v>
      </c>
      <c r="AY49">
        <v>5</v>
      </c>
      <c r="AZ49" t="s">
        <v>543</v>
      </c>
      <c r="BA49">
        <v>1478</v>
      </c>
      <c r="BB49">
        <v>67</v>
      </c>
      <c r="BC49">
        <v>1478</v>
      </c>
      <c r="BD49">
        <v>77</v>
      </c>
      <c r="BE49">
        <v>1477</v>
      </c>
      <c r="BF49">
        <v>68</v>
      </c>
      <c r="BG49">
        <v>1478</v>
      </c>
      <c r="BH49">
        <v>74</v>
      </c>
      <c r="BI49">
        <v>1477</v>
      </c>
      <c r="BJ49">
        <v>56</v>
      </c>
    </row>
    <row r="50" spans="1:62" x14ac:dyDescent="0.45">
      <c r="A50" t="s">
        <v>287</v>
      </c>
      <c r="B50" t="s">
        <v>287</v>
      </c>
      <c r="C50">
        <v>611</v>
      </c>
      <c r="D50">
        <v>57</v>
      </c>
      <c r="E50">
        <v>609</v>
      </c>
      <c r="F50">
        <v>72</v>
      </c>
      <c r="G50">
        <v>611</v>
      </c>
      <c r="H50">
        <v>65</v>
      </c>
      <c r="I50">
        <v>611</v>
      </c>
      <c r="J50">
        <v>67</v>
      </c>
      <c r="K50">
        <v>609</v>
      </c>
      <c r="L50">
        <v>45</v>
      </c>
      <c r="M50">
        <v>164</v>
      </c>
      <c r="N50">
        <v>71</v>
      </c>
      <c r="O50">
        <v>163</v>
      </c>
      <c r="P50">
        <v>82</v>
      </c>
      <c r="Q50">
        <v>164</v>
      </c>
      <c r="R50">
        <v>73</v>
      </c>
      <c r="S50">
        <v>164</v>
      </c>
      <c r="T50">
        <v>77</v>
      </c>
      <c r="U50">
        <v>163</v>
      </c>
      <c r="V50">
        <v>57</v>
      </c>
      <c r="W50">
        <v>888</v>
      </c>
      <c r="X50">
        <v>70</v>
      </c>
      <c r="Y50">
        <v>887</v>
      </c>
      <c r="Z50">
        <v>85</v>
      </c>
      <c r="AA50">
        <v>888</v>
      </c>
      <c r="AB50">
        <v>79</v>
      </c>
      <c r="AC50">
        <v>888</v>
      </c>
      <c r="AD50">
        <v>84</v>
      </c>
      <c r="AE50">
        <v>887</v>
      </c>
      <c r="AF50">
        <v>62</v>
      </c>
      <c r="AG50">
        <v>208</v>
      </c>
      <c r="AH50">
        <v>59</v>
      </c>
      <c r="AI50">
        <v>208</v>
      </c>
      <c r="AJ50">
        <v>78</v>
      </c>
      <c r="AK50">
        <v>208</v>
      </c>
      <c r="AL50">
        <v>67</v>
      </c>
      <c r="AM50">
        <v>208</v>
      </c>
      <c r="AN50">
        <v>72</v>
      </c>
      <c r="AO50">
        <v>208</v>
      </c>
      <c r="AP50">
        <v>48</v>
      </c>
      <c r="AQ50">
        <v>4</v>
      </c>
      <c r="AR50" t="s">
        <v>543</v>
      </c>
      <c r="AS50">
        <v>4</v>
      </c>
      <c r="AT50" t="s">
        <v>543</v>
      </c>
      <c r="AU50">
        <v>4</v>
      </c>
      <c r="AV50" t="s">
        <v>543</v>
      </c>
      <c r="AW50">
        <v>4</v>
      </c>
      <c r="AX50" t="s">
        <v>543</v>
      </c>
      <c r="AY50">
        <v>4</v>
      </c>
      <c r="AZ50" t="s">
        <v>543</v>
      </c>
      <c r="BA50">
        <v>1958</v>
      </c>
      <c r="BB50">
        <v>64</v>
      </c>
      <c r="BC50">
        <v>1954</v>
      </c>
      <c r="BD50">
        <v>79</v>
      </c>
      <c r="BE50">
        <v>1958</v>
      </c>
      <c r="BF50">
        <v>73</v>
      </c>
      <c r="BG50">
        <v>1958</v>
      </c>
      <c r="BH50">
        <v>77</v>
      </c>
      <c r="BI50">
        <v>1954</v>
      </c>
      <c r="BJ50">
        <v>55</v>
      </c>
    </row>
    <row r="51" spans="1:62" x14ac:dyDescent="0.45">
      <c r="A51" t="s">
        <v>297</v>
      </c>
      <c r="B51" t="s">
        <v>297</v>
      </c>
      <c r="C51">
        <v>1005</v>
      </c>
      <c r="D51">
        <v>74</v>
      </c>
      <c r="E51">
        <v>1005</v>
      </c>
      <c r="F51">
        <v>74</v>
      </c>
      <c r="G51">
        <v>1005</v>
      </c>
      <c r="H51">
        <v>72</v>
      </c>
      <c r="I51">
        <v>1005</v>
      </c>
      <c r="J51">
        <v>74</v>
      </c>
      <c r="K51">
        <v>1005</v>
      </c>
      <c r="L51">
        <v>60</v>
      </c>
      <c r="M51">
        <v>108</v>
      </c>
      <c r="N51">
        <v>75</v>
      </c>
      <c r="O51">
        <v>108</v>
      </c>
      <c r="P51">
        <v>78</v>
      </c>
      <c r="Q51">
        <v>108</v>
      </c>
      <c r="R51">
        <v>81</v>
      </c>
      <c r="S51">
        <v>108</v>
      </c>
      <c r="T51">
        <v>76</v>
      </c>
      <c r="U51">
        <v>108</v>
      </c>
      <c r="V51">
        <v>65</v>
      </c>
      <c r="W51">
        <v>178</v>
      </c>
      <c r="X51">
        <v>62</v>
      </c>
      <c r="Y51">
        <v>178</v>
      </c>
      <c r="Z51">
        <v>77</v>
      </c>
      <c r="AA51">
        <v>178</v>
      </c>
      <c r="AB51">
        <v>73</v>
      </c>
      <c r="AC51">
        <v>178</v>
      </c>
      <c r="AD51">
        <v>73</v>
      </c>
      <c r="AE51">
        <v>178</v>
      </c>
      <c r="AF51">
        <v>55</v>
      </c>
      <c r="AG51">
        <v>15</v>
      </c>
      <c r="AH51">
        <v>67</v>
      </c>
      <c r="AI51">
        <v>15</v>
      </c>
      <c r="AJ51">
        <v>80</v>
      </c>
      <c r="AK51">
        <v>15</v>
      </c>
      <c r="AL51">
        <v>53</v>
      </c>
      <c r="AM51">
        <v>15</v>
      </c>
      <c r="AN51">
        <v>73</v>
      </c>
      <c r="AO51">
        <v>15</v>
      </c>
      <c r="AP51">
        <v>47</v>
      </c>
      <c r="AQ51">
        <v>4</v>
      </c>
      <c r="AR51" t="s">
        <v>543</v>
      </c>
      <c r="AS51">
        <v>4</v>
      </c>
      <c r="AT51" t="s">
        <v>543</v>
      </c>
      <c r="AU51">
        <v>4</v>
      </c>
      <c r="AV51" t="s">
        <v>543</v>
      </c>
      <c r="AW51">
        <v>4</v>
      </c>
      <c r="AX51" t="s">
        <v>543</v>
      </c>
      <c r="AY51">
        <v>4</v>
      </c>
      <c r="AZ51" t="s">
        <v>543</v>
      </c>
      <c r="BA51">
        <v>1340</v>
      </c>
      <c r="BB51">
        <v>72</v>
      </c>
      <c r="BC51">
        <v>1340</v>
      </c>
      <c r="BD51">
        <v>75</v>
      </c>
      <c r="BE51">
        <v>1340</v>
      </c>
      <c r="BF51">
        <v>73</v>
      </c>
      <c r="BG51">
        <v>1340</v>
      </c>
      <c r="BH51">
        <v>74</v>
      </c>
      <c r="BI51">
        <v>1340</v>
      </c>
      <c r="BJ51">
        <v>59</v>
      </c>
    </row>
    <row r="52" spans="1:62" x14ac:dyDescent="0.45">
      <c r="A52" t="s">
        <v>299</v>
      </c>
      <c r="B52" t="s">
        <v>299</v>
      </c>
      <c r="C52">
        <v>1406</v>
      </c>
      <c r="D52">
        <v>75</v>
      </c>
      <c r="E52">
        <v>1406</v>
      </c>
      <c r="F52">
        <v>74</v>
      </c>
      <c r="G52">
        <v>1406</v>
      </c>
      <c r="H52">
        <v>76</v>
      </c>
      <c r="I52">
        <v>1406</v>
      </c>
      <c r="J52">
        <v>81</v>
      </c>
      <c r="K52">
        <v>1406</v>
      </c>
      <c r="L52">
        <v>60</v>
      </c>
      <c r="M52">
        <v>125</v>
      </c>
      <c r="N52">
        <v>76</v>
      </c>
      <c r="O52">
        <v>125</v>
      </c>
      <c r="P52">
        <v>68</v>
      </c>
      <c r="Q52">
        <v>125</v>
      </c>
      <c r="R52">
        <v>72</v>
      </c>
      <c r="S52">
        <v>125</v>
      </c>
      <c r="T52">
        <v>78</v>
      </c>
      <c r="U52">
        <v>125</v>
      </c>
      <c r="V52">
        <v>56</v>
      </c>
      <c r="W52">
        <v>240</v>
      </c>
      <c r="X52">
        <v>78</v>
      </c>
      <c r="Y52">
        <v>240</v>
      </c>
      <c r="Z52">
        <v>85</v>
      </c>
      <c r="AA52">
        <v>240</v>
      </c>
      <c r="AB52">
        <v>88</v>
      </c>
      <c r="AC52">
        <v>240</v>
      </c>
      <c r="AD52">
        <v>92</v>
      </c>
      <c r="AE52">
        <v>240</v>
      </c>
      <c r="AF52">
        <v>71</v>
      </c>
      <c r="AG52">
        <v>45</v>
      </c>
      <c r="AH52">
        <v>80</v>
      </c>
      <c r="AI52">
        <v>45</v>
      </c>
      <c r="AJ52">
        <v>80</v>
      </c>
      <c r="AK52">
        <v>45</v>
      </c>
      <c r="AL52">
        <v>82</v>
      </c>
      <c r="AM52">
        <v>45</v>
      </c>
      <c r="AN52">
        <v>84</v>
      </c>
      <c r="AO52">
        <v>45</v>
      </c>
      <c r="AP52">
        <v>67</v>
      </c>
      <c r="AQ52">
        <v>18</v>
      </c>
      <c r="AR52">
        <v>83</v>
      </c>
      <c r="AS52">
        <v>18</v>
      </c>
      <c r="AT52" t="s">
        <v>543</v>
      </c>
      <c r="AU52">
        <v>18</v>
      </c>
      <c r="AV52" t="s">
        <v>543</v>
      </c>
      <c r="AW52">
        <v>18</v>
      </c>
      <c r="AX52" t="s">
        <v>543</v>
      </c>
      <c r="AY52">
        <v>18</v>
      </c>
      <c r="AZ52">
        <v>78</v>
      </c>
      <c r="BA52">
        <v>1868</v>
      </c>
      <c r="BB52">
        <v>76</v>
      </c>
      <c r="BC52">
        <v>1868</v>
      </c>
      <c r="BD52">
        <v>75</v>
      </c>
      <c r="BE52">
        <v>1868</v>
      </c>
      <c r="BF52">
        <v>77</v>
      </c>
      <c r="BG52">
        <v>1868</v>
      </c>
      <c r="BH52">
        <v>82</v>
      </c>
      <c r="BI52">
        <v>1868</v>
      </c>
      <c r="BJ52">
        <v>61</v>
      </c>
    </row>
    <row r="53" spans="1:62" x14ac:dyDescent="0.45">
      <c r="A53" t="s">
        <v>280</v>
      </c>
      <c r="B53" t="s">
        <v>280</v>
      </c>
      <c r="C53">
        <v>2101</v>
      </c>
      <c r="D53">
        <v>69</v>
      </c>
      <c r="E53">
        <v>2100</v>
      </c>
      <c r="F53">
        <v>74</v>
      </c>
      <c r="G53">
        <v>2101</v>
      </c>
      <c r="H53">
        <v>69</v>
      </c>
      <c r="I53">
        <v>2101</v>
      </c>
      <c r="J53">
        <v>72</v>
      </c>
      <c r="K53">
        <v>2100</v>
      </c>
      <c r="L53">
        <v>54</v>
      </c>
      <c r="M53">
        <v>212</v>
      </c>
      <c r="N53">
        <v>73</v>
      </c>
      <c r="O53">
        <v>212</v>
      </c>
      <c r="P53">
        <v>78</v>
      </c>
      <c r="Q53">
        <v>212</v>
      </c>
      <c r="R53">
        <v>69</v>
      </c>
      <c r="S53">
        <v>212</v>
      </c>
      <c r="T53">
        <v>74</v>
      </c>
      <c r="U53">
        <v>212</v>
      </c>
      <c r="V53">
        <v>57</v>
      </c>
      <c r="W53">
        <v>370</v>
      </c>
      <c r="X53">
        <v>75</v>
      </c>
      <c r="Y53">
        <v>370</v>
      </c>
      <c r="Z53">
        <v>87</v>
      </c>
      <c r="AA53">
        <v>370</v>
      </c>
      <c r="AB53">
        <v>91</v>
      </c>
      <c r="AC53">
        <v>370</v>
      </c>
      <c r="AD53">
        <v>89</v>
      </c>
      <c r="AE53">
        <v>370</v>
      </c>
      <c r="AF53">
        <v>71</v>
      </c>
      <c r="AG53">
        <v>453</v>
      </c>
      <c r="AH53">
        <v>66</v>
      </c>
      <c r="AI53">
        <v>453</v>
      </c>
      <c r="AJ53">
        <v>79</v>
      </c>
      <c r="AK53">
        <v>453</v>
      </c>
      <c r="AL53">
        <v>69</v>
      </c>
      <c r="AM53">
        <v>453</v>
      </c>
      <c r="AN53">
        <v>81</v>
      </c>
      <c r="AO53">
        <v>453</v>
      </c>
      <c r="AP53">
        <v>53</v>
      </c>
      <c r="AQ53">
        <v>17</v>
      </c>
      <c r="AR53">
        <v>82</v>
      </c>
      <c r="AS53">
        <v>17</v>
      </c>
      <c r="AT53">
        <v>82</v>
      </c>
      <c r="AU53">
        <v>17</v>
      </c>
      <c r="AV53">
        <v>100</v>
      </c>
      <c r="AW53">
        <v>17</v>
      </c>
      <c r="AX53">
        <v>100</v>
      </c>
      <c r="AY53">
        <v>17</v>
      </c>
      <c r="AZ53">
        <v>71</v>
      </c>
      <c r="BA53">
        <v>3228</v>
      </c>
      <c r="BB53">
        <v>69</v>
      </c>
      <c r="BC53">
        <v>3227</v>
      </c>
      <c r="BD53">
        <v>76</v>
      </c>
      <c r="BE53">
        <v>3228</v>
      </c>
      <c r="BF53">
        <v>72</v>
      </c>
      <c r="BG53">
        <v>3228</v>
      </c>
      <c r="BH53">
        <v>75</v>
      </c>
      <c r="BI53">
        <v>3227</v>
      </c>
      <c r="BJ53">
        <v>56</v>
      </c>
    </row>
    <row r="54" spans="1:62" x14ac:dyDescent="0.45">
      <c r="A54" t="s">
        <v>266</v>
      </c>
      <c r="B54" t="s">
        <v>266</v>
      </c>
      <c r="C54">
        <v>1987</v>
      </c>
      <c r="D54">
        <v>76</v>
      </c>
      <c r="E54">
        <v>1987</v>
      </c>
      <c r="F54">
        <v>77</v>
      </c>
      <c r="G54">
        <v>1987</v>
      </c>
      <c r="H54">
        <v>71</v>
      </c>
      <c r="I54">
        <v>1987</v>
      </c>
      <c r="J54">
        <v>75</v>
      </c>
      <c r="K54">
        <v>1987</v>
      </c>
      <c r="L54">
        <v>59</v>
      </c>
      <c r="M54">
        <v>219</v>
      </c>
      <c r="N54">
        <v>74</v>
      </c>
      <c r="O54">
        <v>219</v>
      </c>
      <c r="P54">
        <v>77</v>
      </c>
      <c r="Q54">
        <v>219</v>
      </c>
      <c r="R54">
        <v>71</v>
      </c>
      <c r="S54">
        <v>219</v>
      </c>
      <c r="T54">
        <v>77</v>
      </c>
      <c r="U54">
        <v>219</v>
      </c>
      <c r="V54">
        <v>58</v>
      </c>
      <c r="W54">
        <v>84</v>
      </c>
      <c r="X54">
        <v>64</v>
      </c>
      <c r="Y54">
        <v>84</v>
      </c>
      <c r="Z54">
        <v>69</v>
      </c>
      <c r="AA54">
        <v>84</v>
      </c>
      <c r="AB54">
        <v>68</v>
      </c>
      <c r="AC54">
        <v>84</v>
      </c>
      <c r="AD54">
        <v>76</v>
      </c>
      <c r="AE54">
        <v>84</v>
      </c>
      <c r="AF54">
        <v>55</v>
      </c>
      <c r="AG54">
        <v>63</v>
      </c>
      <c r="AH54">
        <v>52</v>
      </c>
      <c r="AI54">
        <v>63</v>
      </c>
      <c r="AJ54">
        <v>63</v>
      </c>
      <c r="AK54">
        <v>63</v>
      </c>
      <c r="AL54">
        <v>49</v>
      </c>
      <c r="AM54">
        <v>63</v>
      </c>
      <c r="AN54">
        <v>70</v>
      </c>
      <c r="AO54">
        <v>63</v>
      </c>
      <c r="AP54">
        <v>32</v>
      </c>
      <c r="AQ54">
        <v>6</v>
      </c>
      <c r="AR54" t="s">
        <v>543</v>
      </c>
      <c r="AS54">
        <v>6</v>
      </c>
      <c r="AT54">
        <v>100</v>
      </c>
      <c r="AU54">
        <v>6</v>
      </c>
      <c r="AV54" t="s">
        <v>543</v>
      </c>
      <c r="AW54">
        <v>6</v>
      </c>
      <c r="AX54">
        <v>100</v>
      </c>
      <c r="AY54">
        <v>6</v>
      </c>
      <c r="AZ54" t="s">
        <v>543</v>
      </c>
      <c r="BA54">
        <v>2396</v>
      </c>
      <c r="BB54">
        <v>75</v>
      </c>
      <c r="BC54">
        <v>2396</v>
      </c>
      <c r="BD54">
        <v>76</v>
      </c>
      <c r="BE54">
        <v>2396</v>
      </c>
      <c r="BF54">
        <v>70</v>
      </c>
      <c r="BG54">
        <v>2396</v>
      </c>
      <c r="BH54">
        <v>75</v>
      </c>
      <c r="BI54">
        <v>2396</v>
      </c>
      <c r="BJ54">
        <v>58</v>
      </c>
    </row>
    <row r="55" spans="1:62" x14ac:dyDescent="0.45">
      <c r="A55" t="s">
        <v>284</v>
      </c>
      <c r="B55" t="s">
        <v>284</v>
      </c>
      <c r="C55">
        <v>1669</v>
      </c>
      <c r="D55">
        <v>62</v>
      </c>
      <c r="E55">
        <v>1669</v>
      </c>
      <c r="F55">
        <v>73</v>
      </c>
      <c r="G55">
        <v>1669</v>
      </c>
      <c r="H55">
        <v>63</v>
      </c>
      <c r="I55">
        <v>1669</v>
      </c>
      <c r="J55">
        <v>68</v>
      </c>
      <c r="K55">
        <v>1669</v>
      </c>
      <c r="L55">
        <v>48</v>
      </c>
      <c r="M55">
        <v>96</v>
      </c>
      <c r="N55">
        <v>66</v>
      </c>
      <c r="O55">
        <v>96</v>
      </c>
      <c r="P55">
        <v>75</v>
      </c>
      <c r="Q55">
        <v>96</v>
      </c>
      <c r="R55">
        <v>58</v>
      </c>
      <c r="S55">
        <v>96</v>
      </c>
      <c r="T55">
        <v>73</v>
      </c>
      <c r="U55">
        <v>96</v>
      </c>
      <c r="V55">
        <v>45</v>
      </c>
      <c r="W55">
        <v>125</v>
      </c>
      <c r="X55">
        <v>71</v>
      </c>
      <c r="Y55">
        <v>125</v>
      </c>
      <c r="Z55">
        <v>86</v>
      </c>
      <c r="AA55">
        <v>125</v>
      </c>
      <c r="AB55">
        <v>80</v>
      </c>
      <c r="AC55">
        <v>125</v>
      </c>
      <c r="AD55">
        <v>86</v>
      </c>
      <c r="AE55">
        <v>125</v>
      </c>
      <c r="AF55">
        <v>64</v>
      </c>
      <c r="AG55">
        <v>64</v>
      </c>
      <c r="AH55">
        <v>59</v>
      </c>
      <c r="AI55">
        <v>64</v>
      </c>
      <c r="AJ55">
        <v>66</v>
      </c>
      <c r="AK55">
        <v>64</v>
      </c>
      <c r="AL55">
        <v>55</v>
      </c>
      <c r="AM55">
        <v>64</v>
      </c>
      <c r="AN55">
        <v>72</v>
      </c>
      <c r="AO55">
        <v>64</v>
      </c>
      <c r="AP55">
        <v>45</v>
      </c>
      <c r="AQ55">
        <v>6</v>
      </c>
      <c r="AR55" t="s">
        <v>543</v>
      </c>
      <c r="AS55">
        <v>6</v>
      </c>
      <c r="AT55" t="s">
        <v>543</v>
      </c>
      <c r="AU55">
        <v>6</v>
      </c>
      <c r="AV55">
        <v>100</v>
      </c>
      <c r="AW55">
        <v>6</v>
      </c>
      <c r="AX55" t="s">
        <v>543</v>
      </c>
      <c r="AY55">
        <v>6</v>
      </c>
      <c r="AZ55" t="s">
        <v>543</v>
      </c>
      <c r="BA55">
        <v>2007</v>
      </c>
      <c r="BB55">
        <v>62</v>
      </c>
      <c r="BC55">
        <v>2007</v>
      </c>
      <c r="BD55">
        <v>73</v>
      </c>
      <c r="BE55">
        <v>2007</v>
      </c>
      <c r="BF55">
        <v>64</v>
      </c>
      <c r="BG55">
        <v>2007</v>
      </c>
      <c r="BH55">
        <v>70</v>
      </c>
      <c r="BI55">
        <v>2007</v>
      </c>
      <c r="BJ55">
        <v>48</v>
      </c>
    </row>
    <row r="56" spans="1:62" x14ac:dyDescent="0.45">
      <c r="A56" t="s">
        <v>289</v>
      </c>
      <c r="B56" t="s">
        <v>289</v>
      </c>
      <c r="C56">
        <v>1770</v>
      </c>
      <c r="D56">
        <v>66</v>
      </c>
      <c r="E56">
        <v>1770</v>
      </c>
      <c r="F56">
        <v>75</v>
      </c>
      <c r="G56">
        <v>1770</v>
      </c>
      <c r="H56">
        <v>70</v>
      </c>
      <c r="I56">
        <v>1770</v>
      </c>
      <c r="J56">
        <v>70</v>
      </c>
      <c r="K56">
        <v>1770</v>
      </c>
      <c r="L56">
        <v>53</v>
      </c>
      <c r="M56">
        <v>146</v>
      </c>
      <c r="N56">
        <v>73</v>
      </c>
      <c r="O56">
        <v>146</v>
      </c>
      <c r="P56">
        <v>78</v>
      </c>
      <c r="Q56">
        <v>146</v>
      </c>
      <c r="R56">
        <v>74</v>
      </c>
      <c r="S56">
        <v>146</v>
      </c>
      <c r="T56">
        <v>77</v>
      </c>
      <c r="U56">
        <v>146</v>
      </c>
      <c r="V56">
        <v>61</v>
      </c>
      <c r="W56">
        <v>271</v>
      </c>
      <c r="X56">
        <v>61</v>
      </c>
      <c r="Y56">
        <v>270</v>
      </c>
      <c r="Z56">
        <v>83</v>
      </c>
      <c r="AA56">
        <v>271</v>
      </c>
      <c r="AB56">
        <v>72</v>
      </c>
      <c r="AC56">
        <v>271</v>
      </c>
      <c r="AD56">
        <v>76</v>
      </c>
      <c r="AE56">
        <v>270</v>
      </c>
      <c r="AF56">
        <v>54</v>
      </c>
      <c r="AG56">
        <v>63</v>
      </c>
      <c r="AH56">
        <v>76</v>
      </c>
      <c r="AI56">
        <v>63</v>
      </c>
      <c r="AJ56">
        <v>92</v>
      </c>
      <c r="AK56">
        <v>63</v>
      </c>
      <c r="AL56">
        <v>83</v>
      </c>
      <c r="AM56">
        <v>63</v>
      </c>
      <c r="AN56">
        <v>92</v>
      </c>
      <c r="AO56">
        <v>63</v>
      </c>
      <c r="AP56">
        <v>71</v>
      </c>
      <c r="AQ56">
        <v>12</v>
      </c>
      <c r="AR56">
        <v>75</v>
      </c>
      <c r="AS56">
        <v>12</v>
      </c>
      <c r="AT56">
        <v>75</v>
      </c>
      <c r="AU56">
        <v>12</v>
      </c>
      <c r="AV56" t="s">
        <v>543</v>
      </c>
      <c r="AW56">
        <v>12</v>
      </c>
      <c r="AX56" t="s">
        <v>543</v>
      </c>
      <c r="AY56">
        <v>12</v>
      </c>
      <c r="AZ56">
        <v>67</v>
      </c>
      <c r="BA56">
        <v>2304</v>
      </c>
      <c r="BB56">
        <v>66</v>
      </c>
      <c r="BC56">
        <v>2300</v>
      </c>
      <c r="BD56">
        <v>77</v>
      </c>
      <c r="BE56">
        <v>2304</v>
      </c>
      <c r="BF56">
        <v>71</v>
      </c>
      <c r="BG56">
        <v>2304</v>
      </c>
      <c r="BH56">
        <v>72</v>
      </c>
      <c r="BI56">
        <v>2300</v>
      </c>
      <c r="BJ56">
        <v>54</v>
      </c>
    </row>
    <row r="57" spans="1:62" x14ac:dyDescent="0.45">
      <c r="A57" t="s">
        <v>274</v>
      </c>
      <c r="B57" t="s">
        <v>274</v>
      </c>
      <c r="C57">
        <v>1276</v>
      </c>
      <c r="D57">
        <v>64</v>
      </c>
      <c r="E57">
        <v>1276</v>
      </c>
      <c r="F57">
        <v>74</v>
      </c>
      <c r="G57">
        <v>1276</v>
      </c>
      <c r="H57">
        <v>63</v>
      </c>
      <c r="I57">
        <v>1276</v>
      </c>
      <c r="J57">
        <v>64</v>
      </c>
      <c r="K57">
        <v>1276</v>
      </c>
      <c r="L57">
        <v>49</v>
      </c>
      <c r="M57">
        <v>35</v>
      </c>
      <c r="N57">
        <v>60</v>
      </c>
      <c r="O57">
        <v>35</v>
      </c>
      <c r="P57">
        <v>71</v>
      </c>
      <c r="Q57">
        <v>35</v>
      </c>
      <c r="R57">
        <v>71</v>
      </c>
      <c r="S57">
        <v>35</v>
      </c>
      <c r="T57">
        <v>69</v>
      </c>
      <c r="U57">
        <v>35</v>
      </c>
      <c r="V57">
        <v>49</v>
      </c>
      <c r="W57">
        <v>9</v>
      </c>
      <c r="X57">
        <v>33</v>
      </c>
      <c r="Y57">
        <v>9</v>
      </c>
      <c r="Z57">
        <v>56</v>
      </c>
      <c r="AA57">
        <v>9</v>
      </c>
      <c r="AB57">
        <v>33</v>
      </c>
      <c r="AC57">
        <v>9</v>
      </c>
      <c r="AD57">
        <v>56</v>
      </c>
      <c r="AE57">
        <v>9</v>
      </c>
      <c r="AF57">
        <v>33</v>
      </c>
      <c r="AG57">
        <v>0</v>
      </c>
      <c r="AH57" t="s">
        <v>552</v>
      </c>
      <c r="AI57">
        <v>0</v>
      </c>
      <c r="AJ57" t="s">
        <v>552</v>
      </c>
      <c r="AK57">
        <v>0</v>
      </c>
      <c r="AL57" t="s">
        <v>552</v>
      </c>
      <c r="AM57">
        <v>0</v>
      </c>
      <c r="AN57" t="s">
        <v>552</v>
      </c>
      <c r="AO57">
        <v>0</v>
      </c>
      <c r="AP57" t="s">
        <v>552</v>
      </c>
      <c r="AQ57" t="s">
        <v>543</v>
      </c>
      <c r="AR57" t="s">
        <v>543</v>
      </c>
      <c r="AS57" t="s">
        <v>543</v>
      </c>
      <c r="AT57" t="s">
        <v>543</v>
      </c>
      <c r="AU57" t="s">
        <v>543</v>
      </c>
      <c r="AV57" t="s">
        <v>543</v>
      </c>
      <c r="AW57" t="s">
        <v>543</v>
      </c>
      <c r="AX57" t="s">
        <v>543</v>
      </c>
      <c r="AY57" t="s">
        <v>543</v>
      </c>
      <c r="AZ57" t="s">
        <v>543</v>
      </c>
      <c r="BA57">
        <v>1327</v>
      </c>
      <c r="BB57">
        <v>64</v>
      </c>
      <c r="BC57">
        <v>1327</v>
      </c>
      <c r="BD57">
        <v>74</v>
      </c>
      <c r="BE57">
        <v>1327</v>
      </c>
      <c r="BF57">
        <v>63</v>
      </c>
      <c r="BG57">
        <v>1327</v>
      </c>
      <c r="BH57">
        <v>64</v>
      </c>
      <c r="BI57">
        <v>1327</v>
      </c>
      <c r="BJ57">
        <v>49</v>
      </c>
    </row>
    <row r="58" spans="1:62" x14ac:dyDescent="0.45">
      <c r="A58" t="s">
        <v>22</v>
      </c>
      <c r="B58" t="s">
        <v>22</v>
      </c>
      <c r="C58">
        <v>5202</v>
      </c>
      <c r="D58">
        <v>70</v>
      </c>
      <c r="E58">
        <v>5202</v>
      </c>
      <c r="F58">
        <v>78</v>
      </c>
      <c r="G58">
        <v>5202</v>
      </c>
      <c r="H58">
        <v>75</v>
      </c>
      <c r="I58">
        <v>5202</v>
      </c>
      <c r="J58">
        <v>76</v>
      </c>
      <c r="K58">
        <v>5202</v>
      </c>
      <c r="L58">
        <v>59</v>
      </c>
      <c r="M58">
        <v>65</v>
      </c>
      <c r="N58">
        <v>72</v>
      </c>
      <c r="O58">
        <v>65</v>
      </c>
      <c r="P58">
        <v>82</v>
      </c>
      <c r="Q58">
        <v>65</v>
      </c>
      <c r="R58">
        <v>77</v>
      </c>
      <c r="S58">
        <v>65</v>
      </c>
      <c r="T58">
        <v>80</v>
      </c>
      <c r="U58">
        <v>65</v>
      </c>
      <c r="V58">
        <v>63</v>
      </c>
      <c r="W58">
        <v>40</v>
      </c>
      <c r="X58">
        <v>80</v>
      </c>
      <c r="Y58">
        <v>40</v>
      </c>
      <c r="Z58">
        <v>83</v>
      </c>
      <c r="AA58">
        <v>40</v>
      </c>
      <c r="AB58">
        <v>93</v>
      </c>
      <c r="AC58">
        <v>40</v>
      </c>
      <c r="AD58">
        <v>88</v>
      </c>
      <c r="AE58">
        <v>40</v>
      </c>
      <c r="AF58">
        <v>70</v>
      </c>
      <c r="AG58">
        <v>10</v>
      </c>
      <c r="AH58" t="s">
        <v>543</v>
      </c>
      <c r="AI58">
        <v>10</v>
      </c>
      <c r="AJ58" t="s">
        <v>543</v>
      </c>
      <c r="AK58">
        <v>10</v>
      </c>
      <c r="AL58" t="s">
        <v>543</v>
      </c>
      <c r="AM58">
        <v>10</v>
      </c>
      <c r="AN58" t="s">
        <v>543</v>
      </c>
      <c r="AO58">
        <v>10</v>
      </c>
      <c r="AP58">
        <v>50</v>
      </c>
      <c r="AQ58">
        <v>16</v>
      </c>
      <c r="AR58">
        <v>81</v>
      </c>
      <c r="AS58">
        <v>16</v>
      </c>
      <c r="AT58" t="s">
        <v>543</v>
      </c>
      <c r="AU58">
        <v>16</v>
      </c>
      <c r="AV58">
        <v>100</v>
      </c>
      <c r="AW58">
        <v>16</v>
      </c>
      <c r="AX58">
        <v>81</v>
      </c>
      <c r="AY58">
        <v>16</v>
      </c>
      <c r="AZ58">
        <v>81</v>
      </c>
      <c r="BA58">
        <v>5370</v>
      </c>
      <c r="BB58">
        <v>70</v>
      </c>
      <c r="BC58">
        <v>5370</v>
      </c>
      <c r="BD58">
        <v>78</v>
      </c>
      <c r="BE58">
        <v>5370</v>
      </c>
      <c r="BF58">
        <v>75</v>
      </c>
      <c r="BG58">
        <v>5370</v>
      </c>
      <c r="BH58">
        <v>76</v>
      </c>
      <c r="BI58">
        <v>5370</v>
      </c>
      <c r="BJ58">
        <v>59</v>
      </c>
    </row>
    <row r="59" spans="1:62" x14ac:dyDescent="0.45">
      <c r="A59" t="s">
        <v>34</v>
      </c>
      <c r="B59" t="s">
        <v>34</v>
      </c>
      <c r="C59">
        <v>3208</v>
      </c>
      <c r="D59">
        <v>67</v>
      </c>
      <c r="E59">
        <v>3207</v>
      </c>
      <c r="F59">
        <v>80</v>
      </c>
      <c r="G59">
        <v>3208</v>
      </c>
      <c r="H59">
        <v>69</v>
      </c>
      <c r="I59">
        <v>3208</v>
      </c>
      <c r="J59">
        <v>70</v>
      </c>
      <c r="K59">
        <v>3207</v>
      </c>
      <c r="L59">
        <v>56</v>
      </c>
      <c r="M59">
        <v>59</v>
      </c>
      <c r="N59">
        <v>63</v>
      </c>
      <c r="O59">
        <v>59</v>
      </c>
      <c r="P59">
        <v>75</v>
      </c>
      <c r="Q59">
        <v>59</v>
      </c>
      <c r="R59">
        <v>64</v>
      </c>
      <c r="S59">
        <v>59</v>
      </c>
      <c r="T59">
        <v>63</v>
      </c>
      <c r="U59">
        <v>59</v>
      </c>
      <c r="V59">
        <v>47</v>
      </c>
      <c r="W59">
        <v>36</v>
      </c>
      <c r="X59">
        <v>61</v>
      </c>
      <c r="Y59">
        <v>36</v>
      </c>
      <c r="Z59">
        <v>83</v>
      </c>
      <c r="AA59">
        <v>36</v>
      </c>
      <c r="AB59">
        <v>72</v>
      </c>
      <c r="AC59">
        <v>36</v>
      </c>
      <c r="AD59">
        <v>78</v>
      </c>
      <c r="AE59">
        <v>36</v>
      </c>
      <c r="AF59">
        <v>53</v>
      </c>
      <c r="AG59" t="s">
        <v>543</v>
      </c>
      <c r="AH59" t="s">
        <v>543</v>
      </c>
      <c r="AI59" t="s">
        <v>543</v>
      </c>
      <c r="AJ59" t="s">
        <v>543</v>
      </c>
      <c r="AK59" t="s">
        <v>543</v>
      </c>
      <c r="AL59" t="s">
        <v>543</v>
      </c>
      <c r="AM59" t="s">
        <v>543</v>
      </c>
      <c r="AN59" t="s">
        <v>543</v>
      </c>
      <c r="AO59" t="s">
        <v>543</v>
      </c>
      <c r="AP59" t="s">
        <v>543</v>
      </c>
      <c r="AQ59">
        <v>4</v>
      </c>
      <c r="AR59" t="s">
        <v>543</v>
      </c>
      <c r="AS59">
        <v>4</v>
      </c>
      <c r="AT59" t="s">
        <v>543</v>
      </c>
      <c r="AU59">
        <v>4</v>
      </c>
      <c r="AV59" t="s">
        <v>543</v>
      </c>
      <c r="AW59">
        <v>4</v>
      </c>
      <c r="AX59" t="s">
        <v>543</v>
      </c>
      <c r="AY59">
        <v>4</v>
      </c>
      <c r="AZ59" t="s">
        <v>543</v>
      </c>
      <c r="BA59">
        <v>3323</v>
      </c>
      <c r="BB59">
        <v>67</v>
      </c>
      <c r="BC59">
        <v>3322</v>
      </c>
      <c r="BD59">
        <v>80</v>
      </c>
      <c r="BE59">
        <v>3323</v>
      </c>
      <c r="BF59">
        <v>69</v>
      </c>
      <c r="BG59">
        <v>3323</v>
      </c>
      <c r="BH59">
        <v>70</v>
      </c>
      <c r="BI59">
        <v>3322</v>
      </c>
      <c r="BJ59">
        <v>56</v>
      </c>
    </row>
    <row r="60" spans="1:62" x14ac:dyDescent="0.45">
      <c r="A60" t="s">
        <v>54</v>
      </c>
      <c r="B60" t="s">
        <v>54</v>
      </c>
      <c r="C60">
        <v>3618</v>
      </c>
      <c r="D60">
        <v>71</v>
      </c>
      <c r="E60">
        <v>3618</v>
      </c>
      <c r="F60">
        <v>63</v>
      </c>
      <c r="G60">
        <v>3618</v>
      </c>
      <c r="H60">
        <v>72</v>
      </c>
      <c r="I60">
        <v>3618</v>
      </c>
      <c r="J60">
        <v>75</v>
      </c>
      <c r="K60">
        <v>3618</v>
      </c>
      <c r="L60">
        <v>52</v>
      </c>
      <c r="M60">
        <v>134</v>
      </c>
      <c r="N60">
        <v>69</v>
      </c>
      <c r="O60">
        <v>134</v>
      </c>
      <c r="P60">
        <v>61</v>
      </c>
      <c r="Q60">
        <v>134</v>
      </c>
      <c r="R60">
        <v>73</v>
      </c>
      <c r="S60">
        <v>134</v>
      </c>
      <c r="T60">
        <v>75</v>
      </c>
      <c r="U60">
        <v>134</v>
      </c>
      <c r="V60">
        <v>53</v>
      </c>
      <c r="W60">
        <v>54</v>
      </c>
      <c r="X60">
        <v>81</v>
      </c>
      <c r="Y60">
        <v>54</v>
      </c>
      <c r="Z60">
        <v>76</v>
      </c>
      <c r="AA60">
        <v>54</v>
      </c>
      <c r="AB60">
        <v>87</v>
      </c>
      <c r="AC60">
        <v>54</v>
      </c>
      <c r="AD60">
        <v>94</v>
      </c>
      <c r="AE60">
        <v>54</v>
      </c>
      <c r="AF60">
        <v>65</v>
      </c>
      <c r="AG60">
        <v>7</v>
      </c>
      <c r="AH60" t="s">
        <v>543</v>
      </c>
      <c r="AI60">
        <v>7</v>
      </c>
      <c r="AJ60" t="s">
        <v>543</v>
      </c>
      <c r="AK60">
        <v>7</v>
      </c>
      <c r="AL60" t="s">
        <v>543</v>
      </c>
      <c r="AM60">
        <v>7</v>
      </c>
      <c r="AN60" t="s">
        <v>543</v>
      </c>
      <c r="AO60">
        <v>7</v>
      </c>
      <c r="AP60" t="s">
        <v>543</v>
      </c>
      <c r="AQ60">
        <v>12</v>
      </c>
      <c r="AR60">
        <v>58</v>
      </c>
      <c r="AS60">
        <v>12</v>
      </c>
      <c r="AT60">
        <v>67</v>
      </c>
      <c r="AU60">
        <v>12</v>
      </c>
      <c r="AV60">
        <v>100</v>
      </c>
      <c r="AW60">
        <v>12</v>
      </c>
      <c r="AX60" t="s">
        <v>543</v>
      </c>
      <c r="AY60">
        <v>12</v>
      </c>
      <c r="AZ60">
        <v>58</v>
      </c>
      <c r="BA60">
        <v>3860</v>
      </c>
      <c r="BB60">
        <v>71</v>
      </c>
      <c r="BC60">
        <v>3860</v>
      </c>
      <c r="BD60">
        <v>63</v>
      </c>
      <c r="BE60">
        <v>3860</v>
      </c>
      <c r="BF60">
        <v>72</v>
      </c>
      <c r="BG60">
        <v>3860</v>
      </c>
      <c r="BH60">
        <v>76</v>
      </c>
      <c r="BI60">
        <v>3860</v>
      </c>
      <c r="BJ60">
        <v>52</v>
      </c>
    </row>
    <row r="61" spans="1:62" x14ac:dyDescent="0.45">
      <c r="A61" t="s">
        <v>56</v>
      </c>
      <c r="B61" t="s">
        <v>565</v>
      </c>
      <c r="C61">
        <v>3476</v>
      </c>
      <c r="D61">
        <v>69</v>
      </c>
      <c r="E61">
        <v>3476</v>
      </c>
      <c r="F61">
        <v>69</v>
      </c>
      <c r="G61">
        <v>3476</v>
      </c>
      <c r="H61">
        <v>69</v>
      </c>
      <c r="I61">
        <v>3475</v>
      </c>
      <c r="J61">
        <v>73</v>
      </c>
      <c r="K61">
        <v>3476</v>
      </c>
      <c r="L61">
        <v>53</v>
      </c>
      <c r="M61">
        <v>78</v>
      </c>
      <c r="N61">
        <v>76</v>
      </c>
      <c r="O61">
        <v>78</v>
      </c>
      <c r="P61">
        <v>77</v>
      </c>
      <c r="Q61">
        <v>78</v>
      </c>
      <c r="R61">
        <v>74</v>
      </c>
      <c r="S61">
        <v>78</v>
      </c>
      <c r="T61">
        <v>79</v>
      </c>
      <c r="U61">
        <v>78</v>
      </c>
      <c r="V61">
        <v>63</v>
      </c>
      <c r="W61">
        <v>37</v>
      </c>
      <c r="X61">
        <v>59</v>
      </c>
      <c r="Y61">
        <v>37</v>
      </c>
      <c r="Z61">
        <v>65</v>
      </c>
      <c r="AA61">
        <v>37</v>
      </c>
      <c r="AB61">
        <v>76</v>
      </c>
      <c r="AC61">
        <v>37</v>
      </c>
      <c r="AD61">
        <v>78</v>
      </c>
      <c r="AE61">
        <v>37</v>
      </c>
      <c r="AF61">
        <v>54</v>
      </c>
      <c r="AG61">
        <v>13</v>
      </c>
      <c r="AH61">
        <v>69</v>
      </c>
      <c r="AI61">
        <v>13</v>
      </c>
      <c r="AJ61">
        <v>62</v>
      </c>
      <c r="AK61">
        <v>13</v>
      </c>
      <c r="AL61">
        <v>62</v>
      </c>
      <c r="AM61">
        <v>13</v>
      </c>
      <c r="AN61">
        <v>69</v>
      </c>
      <c r="AO61">
        <v>13</v>
      </c>
      <c r="AP61">
        <v>54</v>
      </c>
      <c r="AQ61">
        <v>10</v>
      </c>
      <c r="AR61" t="s">
        <v>543</v>
      </c>
      <c r="AS61">
        <v>10</v>
      </c>
      <c r="AT61" t="s">
        <v>543</v>
      </c>
      <c r="AU61">
        <v>10</v>
      </c>
      <c r="AV61" t="s">
        <v>543</v>
      </c>
      <c r="AW61">
        <v>10</v>
      </c>
      <c r="AX61" t="s">
        <v>543</v>
      </c>
      <c r="AY61">
        <v>10</v>
      </c>
      <c r="AZ61">
        <v>70</v>
      </c>
      <c r="BA61">
        <v>3633</v>
      </c>
      <c r="BB61">
        <v>69</v>
      </c>
      <c r="BC61">
        <v>3633</v>
      </c>
      <c r="BD61">
        <v>69</v>
      </c>
      <c r="BE61">
        <v>3633</v>
      </c>
      <c r="BF61">
        <v>69</v>
      </c>
      <c r="BG61">
        <v>3632</v>
      </c>
      <c r="BH61">
        <v>73</v>
      </c>
      <c r="BI61">
        <v>3633</v>
      </c>
      <c r="BJ61">
        <v>53</v>
      </c>
    </row>
    <row r="62" spans="1:62" x14ac:dyDescent="0.45">
      <c r="A62" t="s">
        <v>152</v>
      </c>
      <c r="B62" t="s">
        <v>152</v>
      </c>
      <c r="C62">
        <v>2792</v>
      </c>
      <c r="D62">
        <v>68</v>
      </c>
      <c r="E62">
        <v>2791</v>
      </c>
      <c r="F62">
        <v>68</v>
      </c>
      <c r="G62">
        <v>2792</v>
      </c>
      <c r="H62">
        <v>69</v>
      </c>
      <c r="I62">
        <v>2792</v>
      </c>
      <c r="J62">
        <v>69</v>
      </c>
      <c r="K62">
        <v>2791</v>
      </c>
      <c r="L62">
        <v>51</v>
      </c>
      <c r="M62">
        <v>74</v>
      </c>
      <c r="N62">
        <v>76</v>
      </c>
      <c r="O62">
        <v>74</v>
      </c>
      <c r="P62">
        <v>76</v>
      </c>
      <c r="Q62">
        <v>74</v>
      </c>
      <c r="R62">
        <v>72</v>
      </c>
      <c r="S62">
        <v>74</v>
      </c>
      <c r="T62">
        <v>72</v>
      </c>
      <c r="U62">
        <v>74</v>
      </c>
      <c r="V62">
        <v>58</v>
      </c>
      <c r="W62">
        <v>20</v>
      </c>
      <c r="X62">
        <v>70</v>
      </c>
      <c r="Y62">
        <v>20</v>
      </c>
      <c r="Z62">
        <v>70</v>
      </c>
      <c r="AA62">
        <v>20</v>
      </c>
      <c r="AB62">
        <v>75</v>
      </c>
      <c r="AC62">
        <v>20</v>
      </c>
      <c r="AD62">
        <v>75</v>
      </c>
      <c r="AE62">
        <v>20</v>
      </c>
      <c r="AF62">
        <v>55</v>
      </c>
      <c r="AG62">
        <v>7</v>
      </c>
      <c r="AH62" t="s">
        <v>543</v>
      </c>
      <c r="AI62">
        <v>7</v>
      </c>
      <c r="AJ62">
        <v>57</v>
      </c>
      <c r="AK62">
        <v>7</v>
      </c>
      <c r="AL62">
        <v>57</v>
      </c>
      <c r="AM62">
        <v>7</v>
      </c>
      <c r="AN62" t="s">
        <v>543</v>
      </c>
      <c r="AO62">
        <v>7</v>
      </c>
      <c r="AP62" t="s">
        <v>543</v>
      </c>
      <c r="AQ62">
        <v>9</v>
      </c>
      <c r="AR62" t="s">
        <v>543</v>
      </c>
      <c r="AS62">
        <v>9</v>
      </c>
      <c r="AT62" t="s">
        <v>543</v>
      </c>
      <c r="AU62">
        <v>9</v>
      </c>
      <c r="AV62">
        <v>100</v>
      </c>
      <c r="AW62">
        <v>9</v>
      </c>
      <c r="AX62" t="s">
        <v>543</v>
      </c>
      <c r="AY62">
        <v>9</v>
      </c>
      <c r="AZ62" t="s">
        <v>543</v>
      </c>
      <c r="BA62">
        <v>2931</v>
      </c>
      <c r="BB62">
        <v>68</v>
      </c>
      <c r="BC62">
        <v>2930</v>
      </c>
      <c r="BD62">
        <v>68</v>
      </c>
      <c r="BE62">
        <v>2931</v>
      </c>
      <c r="BF62">
        <v>69</v>
      </c>
      <c r="BG62">
        <v>2931</v>
      </c>
      <c r="BH62">
        <v>69</v>
      </c>
      <c r="BI62">
        <v>2930</v>
      </c>
      <c r="BJ62">
        <v>51</v>
      </c>
    </row>
    <row r="63" spans="1:62" x14ac:dyDescent="0.45">
      <c r="A63" t="s">
        <v>309</v>
      </c>
      <c r="B63" t="s">
        <v>309</v>
      </c>
      <c r="C63">
        <v>5295</v>
      </c>
      <c r="D63">
        <v>67</v>
      </c>
      <c r="E63">
        <v>5295</v>
      </c>
      <c r="F63">
        <v>73</v>
      </c>
      <c r="G63">
        <v>5295</v>
      </c>
      <c r="H63">
        <v>65</v>
      </c>
      <c r="I63">
        <v>5295</v>
      </c>
      <c r="J63">
        <v>68</v>
      </c>
      <c r="K63">
        <v>5295</v>
      </c>
      <c r="L63">
        <v>51</v>
      </c>
      <c r="M63">
        <v>132</v>
      </c>
      <c r="N63">
        <v>70</v>
      </c>
      <c r="O63">
        <v>132</v>
      </c>
      <c r="P63">
        <v>70</v>
      </c>
      <c r="Q63">
        <v>132</v>
      </c>
      <c r="R63">
        <v>64</v>
      </c>
      <c r="S63">
        <v>132</v>
      </c>
      <c r="T63">
        <v>70</v>
      </c>
      <c r="U63">
        <v>132</v>
      </c>
      <c r="V63">
        <v>52</v>
      </c>
      <c r="W63">
        <v>14</v>
      </c>
      <c r="X63">
        <v>57</v>
      </c>
      <c r="Y63">
        <v>14</v>
      </c>
      <c r="Z63">
        <v>71</v>
      </c>
      <c r="AA63">
        <v>14</v>
      </c>
      <c r="AB63">
        <v>64</v>
      </c>
      <c r="AC63">
        <v>14</v>
      </c>
      <c r="AD63">
        <v>64</v>
      </c>
      <c r="AE63">
        <v>14</v>
      </c>
      <c r="AF63">
        <v>36</v>
      </c>
      <c r="AG63">
        <v>7</v>
      </c>
      <c r="AH63">
        <v>57</v>
      </c>
      <c r="AI63">
        <v>7</v>
      </c>
      <c r="AJ63">
        <v>100</v>
      </c>
      <c r="AK63">
        <v>7</v>
      </c>
      <c r="AL63">
        <v>57</v>
      </c>
      <c r="AM63">
        <v>7</v>
      </c>
      <c r="AN63" t="s">
        <v>543</v>
      </c>
      <c r="AO63">
        <v>7</v>
      </c>
      <c r="AP63">
        <v>43</v>
      </c>
      <c r="AQ63">
        <v>9</v>
      </c>
      <c r="AR63" t="s">
        <v>543</v>
      </c>
      <c r="AS63">
        <v>9</v>
      </c>
      <c r="AT63" t="s">
        <v>543</v>
      </c>
      <c r="AU63">
        <v>9</v>
      </c>
      <c r="AV63">
        <v>100</v>
      </c>
      <c r="AW63">
        <v>9</v>
      </c>
      <c r="AX63" t="s">
        <v>543</v>
      </c>
      <c r="AY63">
        <v>9</v>
      </c>
      <c r="AZ63" t="s">
        <v>543</v>
      </c>
      <c r="BA63">
        <v>5531</v>
      </c>
      <c r="BB63">
        <v>66</v>
      </c>
      <c r="BC63">
        <v>5531</v>
      </c>
      <c r="BD63">
        <v>73</v>
      </c>
      <c r="BE63">
        <v>5531</v>
      </c>
      <c r="BF63">
        <v>65</v>
      </c>
      <c r="BG63">
        <v>5531</v>
      </c>
      <c r="BH63">
        <v>68</v>
      </c>
      <c r="BI63">
        <v>5531</v>
      </c>
      <c r="BJ63">
        <v>51</v>
      </c>
    </row>
    <row r="64" spans="1:62" x14ac:dyDescent="0.45">
      <c r="A64" t="s">
        <v>429</v>
      </c>
      <c r="B64" t="s">
        <v>429</v>
      </c>
      <c r="C64">
        <v>20</v>
      </c>
      <c r="D64">
        <v>65</v>
      </c>
      <c r="E64">
        <v>20</v>
      </c>
      <c r="F64">
        <v>60</v>
      </c>
      <c r="G64">
        <v>20</v>
      </c>
      <c r="H64">
        <v>55</v>
      </c>
      <c r="I64">
        <v>20</v>
      </c>
      <c r="J64">
        <v>60</v>
      </c>
      <c r="K64">
        <v>20</v>
      </c>
      <c r="L64">
        <v>55</v>
      </c>
      <c r="M64">
        <v>0</v>
      </c>
      <c r="N64" t="s">
        <v>552</v>
      </c>
      <c r="O64">
        <v>0</v>
      </c>
      <c r="P64" t="s">
        <v>552</v>
      </c>
      <c r="Q64">
        <v>0</v>
      </c>
      <c r="R64" t="s">
        <v>552</v>
      </c>
      <c r="S64">
        <v>0</v>
      </c>
      <c r="T64" t="s">
        <v>552</v>
      </c>
      <c r="U64">
        <v>0</v>
      </c>
      <c r="V64" t="s">
        <v>552</v>
      </c>
      <c r="W64">
        <v>0</v>
      </c>
      <c r="X64" t="s">
        <v>552</v>
      </c>
      <c r="Y64">
        <v>0</v>
      </c>
      <c r="Z64" t="s">
        <v>552</v>
      </c>
      <c r="AA64">
        <v>0</v>
      </c>
      <c r="AB64" t="s">
        <v>552</v>
      </c>
      <c r="AC64">
        <v>0</v>
      </c>
      <c r="AD64" t="s">
        <v>552</v>
      </c>
      <c r="AE64">
        <v>0</v>
      </c>
      <c r="AF64" t="s">
        <v>552</v>
      </c>
      <c r="AG64">
        <v>0</v>
      </c>
      <c r="AH64" t="s">
        <v>552</v>
      </c>
      <c r="AI64">
        <v>0</v>
      </c>
      <c r="AJ64" t="s">
        <v>552</v>
      </c>
      <c r="AK64">
        <v>0</v>
      </c>
      <c r="AL64" t="s">
        <v>552</v>
      </c>
      <c r="AM64">
        <v>0</v>
      </c>
      <c r="AN64" t="s">
        <v>552</v>
      </c>
      <c r="AO64">
        <v>0</v>
      </c>
      <c r="AP64" t="s">
        <v>552</v>
      </c>
      <c r="AQ64">
        <v>0</v>
      </c>
      <c r="AR64" t="s">
        <v>552</v>
      </c>
      <c r="AS64">
        <v>0</v>
      </c>
      <c r="AT64" t="s">
        <v>552</v>
      </c>
      <c r="AU64">
        <v>0</v>
      </c>
      <c r="AV64" t="s">
        <v>552</v>
      </c>
      <c r="AW64">
        <v>0</v>
      </c>
      <c r="AX64" t="s">
        <v>552</v>
      </c>
      <c r="AY64">
        <v>0</v>
      </c>
      <c r="AZ64" t="s">
        <v>552</v>
      </c>
      <c r="BA64">
        <v>20</v>
      </c>
      <c r="BB64">
        <v>65</v>
      </c>
      <c r="BC64">
        <v>20</v>
      </c>
      <c r="BD64">
        <v>60</v>
      </c>
      <c r="BE64">
        <v>20</v>
      </c>
      <c r="BF64">
        <v>55</v>
      </c>
      <c r="BG64">
        <v>20</v>
      </c>
      <c r="BH64">
        <v>60</v>
      </c>
      <c r="BI64">
        <v>20</v>
      </c>
      <c r="BJ64">
        <v>55</v>
      </c>
    </row>
    <row r="65" spans="1:62" x14ac:dyDescent="0.45">
      <c r="A65" t="s">
        <v>332</v>
      </c>
      <c r="B65" t="s">
        <v>332</v>
      </c>
      <c r="C65">
        <v>4587</v>
      </c>
      <c r="D65">
        <v>68</v>
      </c>
      <c r="E65">
        <v>4586</v>
      </c>
      <c r="F65">
        <v>74</v>
      </c>
      <c r="G65">
        <v>4587</v>
      </c>
      <c r="H65">
        <v>67</v>
      </c>
      <c r="I65">
        <v>4587</v>
      </c>
      <c r="J65">
        <v>70</v>
      </c>
      <c r="K65">
        <v>4586</v>
      </c>
      <c r="L65">
        <v>54</v>
      </c>
      <c r="M65">
        <v>148</v>
      </c>
      <c r="N65">
        <v>74</v>
      </c>
      <c r="O65">
        <v>148</v>
      </c>
      <c r="P65">
        <v>79</v>
      </c>
      <c r="Q65">
        <v>148</v>
      </c>
      <c r="R65">
        <v>66</v>
      </c>
      <c r="S65">
        <v>148</v>
      </c>
      <c r="T65">
        <v>72</v>
      </c>
      <c r="U65">
        <v>148</v>
      </c>
      <c r="V65">
        <v>55</v>
      </c>
      <c r="W65">
        <v>64</v>
      </c>
      <c r="X65">
        <v>61</v>
      </c>
      <c r="Y65">
        <v>64</v>
      </c>
      <c r="Z65">
        <v>77</v>
      </c>
      <c r="AA65">
        <v>64</v>
      </c>
      <c r="AB65">
        <v>69</v>
      </c>
      <c r="AC65">
        <v>64</v>
      </c>
      <c r="AD65">
        <v>80</v>
      </c>
      <c r="AE65">
        <v>64</v>
      </c>
      <c r="AF65">
        <v>50</v>
      </c>
      <c r="AG65">
        <v>49</v>
      </c>
      <c r="AH65">
        <v>43</v>
      </c>
      <c r="AI65">
        <v>49</v>
      </c>
      <c r="AJ65">
        <v>63</v>
      </c>
      <c r="AK65">
        <v>49</v>
      </c>
      <c r="AL65">
        <v>49</v>
      </c>
      <c r="AM65">
        <v>49</v>
      </c>
      <c r="AN65">
        <v>61</v>
      </c>
      <c r="AO65">
        <v>49</v>
      </c>
      <c r="AP65">
        <v>39</v>
      </c>
      <c r="AQ65">
        <v>12</v>
      </c>
      <c r="AR65">
        <v>67</v>
      </c>
      <c r="AS65">
        <v>12</v>
      </c>
      <c r="AT65" t="s">
        <v>543</v>
      </c>
      <c r="AU65">
        <v>12</v>
      </c>
      <c r="AV65">
        <v>100</v>
      </c>
      <c r="AW65">
        <v>12</v>
      </c>
      <c r="AX65" t="s">
        <v>543</v>
      </c>
      <c r="AY65">
        <v>12</v>
      </c>
      <c r="AZ65">
        <v>67</v>
      </c>
      <c r="BA65">
        <v>4934</v>
      </c>
      <c r="BB65">
        <v>68</v>
      </c>
      <c r="BC65">
        <v>4933</v>
      </c>
      <c r="BD65">
        <v>74</v>
      </c>
      <c r="BE65">
        <v>4934</v>
      </c>
      <c r="BF65">
        <v>67</v>
      </c>
      <c r="BG65">
        <v>4934</v>
      </c>
      <c r="BH65">
        <v>71</v>
      </c>
      <c r="BI65">
        <v>4933</v>
      </c>
      <c r="BJ65">
        <v>54</v>
      </c>
    </row>
    <row r="66" spans="1:62" x14ac:dyDescent="0.45">
      <c r="A66" t="s">
        <v>170</v>
      </c>
      <c r="B66" t="s">
        <v>170</v>
      </c>
      <c r="C66">
        <v>1280</v>
      </c>
      <c r="D66">
        <v>61</v>
      </c>
      <c r="E66">
        <v>1280</v>
      </c>
      <c r="F66">
        <v>67</v>
      </c>
      <c r="G66">
        <v>1280</v>
      </c>
      <c r="H66">
        <v>60</v>
      </c>
      <c r="I66">
        <v>1280</v>
      </c>
      <c r="J66">
        <v>66</v>
      </c>
      <c r="K66">
        <v>1280</v>
      </c>
      <c r="L66">
        <v>45</v>
      </c>
      <c r="M66">
        <v>171</v>
      </c>
      <c r="N66">
        <v>61</v>
      </c>
      <c r="O66">
        <v>171</v>
      </c>
      <c r="P66">
        <v>65</v>
      </c>
      <c r="Q66">
        <v>171</v>
      </c>
      <c r="R66">
        <v>59</v>
      </c>
      <c r="S66">
        <v>171</v>
      </c>
      <c r="T66">
        <v>72</v>
      </c>
      <c r="U66">
        <v>171</v>
      </c>
      <c r="V66">
        <v>42</v>
      </c>
      <c r="W66">
        <v>304</v>
      </c>
      <c r="X66">
        <v>48</v>
      </c>
      <c r="Y66">
        <v>304</v>
      </c>
      <c r="Z66">
        <v>78</v>
      </c>
      <c r="AA66">
        <v>304</v>
      </c>
      <c r="AB66">
        <v>58</v>
      </c>
      <c r="AC66">
        <v>304</v>
      </c>
      <c r="AD66">
        <v>71</v>
      </c>
      <c r="AE66">
        <v>304</v>
      </c>
      <c r="AF66">
        <v>37</v>
      </c>
      <c r="AG66">
        <v>119</v>
      </c>
      <c r="AH66">
        <v>61</v>
      </c>
      <c r="AI66">
        <v>119</v>
      </c>
      <c r="AJ66">
        <v>73</v>
      </c>
      <c r="AK66">
        <v>119</v>
      </c>
      <c r="AL66">
        <v>51</v>
      </c>
      <c r="AM66">
        <v>119</v>
      </c>
      <c r="AN66">
        <v>70</v>
      </c>
      <c r="AO66">
        <v>119</v>
      </c>
      <c r="AP66">
        <v>39</v>
      </c>
      <c r="AQ66">
        <v>6</v>
      </c>
      <c r="AR66" t="s">
        <v>543</v>
      </c>
      <c r="AS66">
        <v>6</v>
      </c>
      <c r="AT66" t="s">
        <v>543</v>
      </c>
      <c r="AU66">
        <v>6</v>
      </c>
      <c r="AV66" t="s">
        <v>543</v>
      </c>
      <c r="AW66">
        <v>6</v>
      </c>
      <c r="AX66">
        <v>100</v>
      </c>
      <c r="AY66">
        <v>6</v>
      </c>
      <c r="AZ66" t="s">
        <v>543</v>
      </c>
      <c r="BA66">
        <v>1933</v>
      </c>
      <c r="BB66">
        <v>59</v>
      </c>
      <c r="BC66">
        <v>1933</v>
      </c>
      <c r="BD66">
        <v>68</v>
      </c>
      <c r="BE66">
        <v>1933</v>
      </c>
      <c r="BF66">
        <v>59</v>
      </c>
      <c r="BG66">
        <v>1933</v>
      </c>
      <c r="BH66">
        <v>68</v>
      </c>
      <c r="BI66">
        <v>1933</v>
      </c>
      <c r="BJ66">
        <v>42</v>
      </c>
    </row>
    <row r="67" spans="1:62" x14ac:dyDescent="0.45">
      <c r="A67" t="s">
        <v>174</v>
      </c>
      <c r="B67" t="s">
        <v>174</v>
      </c>
      <c r="C67">
        <v>2708</v>
      </c>
      <c r="D67">
        <v>65</v>
      </c>
      <c r="E67">
        <v>2706</v>
      </c>
      <c r="F67">
        <v>76</v>
      </c>
      <c r="G67">
        <v>2708</v>
      </c>
      <c r="H67">
        <v>64</v>
      </c>
      <c r="I67">
        <v>2708</v>
      </c>
      <c r="J67">
        <v>67</v>
      </c>
      <c r="K67">
        <v>2706</v>
      </c>
      <c r="L67">
        <v>51</v>
      </c>
      <c r="M67">
        <v>166</v>
      </c>
      <c r="N67">
        <v>72</v>
      </c>
      <c r="O67">
        <v>166</v>
      </c>
      <c r="P67">
        <v>81</v>
      </c>
      <c r="Q67">
        <v>166</v>
      </c>
      <c r="R67">
        <v>72</v>
      </c>
      <c r="S67">
        <v>166</v>
      </c>
      <c r="T67">
        <v>74</v>
      </c>
      <c r="U67">
        <v>166</v>
      </c>
      <c r="V67">
        <v>58</v>
      </c>
      <c r="W67">
        <v>76</v>
      </c>
      <c r="X67">
        <v>66</v>
      </c>
      <c r="Y67">
        <v>76</v>
      </c>
      <c r="Z67">
        <v>79</v>
      </c>
      <c r="AA67">
        <v>76</v>
      </c>
      <c r="AB67">
        <v>74</v>
      </c>
      <c r="AC67">
        <v>76</v>
      </c>
      <c r="AD67">
        <v>74</v>
      </c>
      <c r="AE67">
        <v>76</v>
      </c>
      <c r="AF67">
        <v>57</v>
      </c>
      <c r="AG67">
        <v>82</v>
      </c>
      <c r="AH67">
        <v>59</v>
      </c>
      <c r="AI67">
        <v>82</v>
      </c>
      <c r="AJ67">
        <v>80</v>
      </c>
      <c r="AK67">
        <v>82</v>
      </c>
      <c r="AL67">
        <v>57</v>
      </c>
      <c r="AM67">
        <v>82</v>
      </c>
      <c r="AN67">
        <v>72</v>
      </c>
      <c r="AO67">
        <v>82</v>
      </c>
      <c r="AP67">
        <v>44</v>
      </c>
      <c r="AQ67">
        <v>15</v>
      </c>
      <c r="AR67">
        <v>47</v>
      </c>
      <c r="AS67">
        <v>15</v>
      </c>
      <c r="AT67">
        <v>80</v>
      </c>
      <c r="AU67">
        <v>15</v>
      </c>
      <c r="AV67" t="s">
        <v>543</v>
      </c>
      <c r="AW67">
        <v>15</v>
      </c>
      <c r="AX67">
        <v>73</v>
      </c>
      <c r="AY67">
        <v>15</v>
      </c>
      <c r="AZ67">
        <v>47</v>
      </c>
      <c r="BA67">
        <v>3075</v>
      </c>
      <c r="BB67">
        <v>65</v>
      </c>
      <c r="BC67">
        <v>3073</v>
      </c>
      <c r="BD67">
        <v>77</v>
      </c>
      <c r="BE67">
        <v>3075</v>
      </c>
      <c r="BF67">
        <v>65</v>
      </c>
      <c r="BG67">
        <v>3075</v>
      </c>
      <c r="BH67">
        <v>68</v>
      </c>
      <c r="BI67">
        <v>3073</v>
      </c>
      <c r="BJ67">
        <v>51</v>
      </c>
    </row>
    <row r="68" spans="1:62" x14ac:dyDescent="0.45">
      <c r="A68" t="s">
        <v>50</v>
      </c>
      <c r="B68" t="s">
        <v>50</v>
      </c>
      <c r="C68">
        <v>2414</v>
      </c>
      <c r="D68">
        <v>65</v>
      </c>
      <c r="E68">
        <v>2414</v>
      </c>
      <c r="F68">
        <v>75</v>
      </c>
      <c r="G68">
        <v>2414</v>
      </c>
      <c r="H68">
        <v>72</v>
      </c>
      <c r="I68">
        <v>2414</v>
      </c>
      <c r="J68">
        <v>74</v>
      </c>
      <c r="K68">
        <v>2414</v>
      </c>
      <c r="L68">
        <v>55</v>
      </c>
      <c r="M68">
        <v>125</v>
      </c>
      <c r="N68">
        <v>70</v>
      </c>
      <c r="O68">
        <v>125</v>
      </c>
      <c r="P68">
        <v>76</v>
      </c>
      <c r="Q68">
        <v>125</v>
      </c>
      <c r="R68">
        <v>77</v>
      </c>
      <c r="S68">
        <v>125</v>
      </c>
      <c r="T68">
        <v>74</v>
      </c>
      <c r="U68">
        <v>125</v>
      </c>
      <c r="V68">
        <v>59</v>
      </c>
      <c r="W68">
        <v>793</v>
      </c>
      <c r="X68">
        <v>66</v>
      </c>
      <c r="Y68">
        <v>793</v>
      </c>
      <c r="Z68">
        <v>84</v>
      </c>
      <c r="AA68">
        <v>793</v>
      </c>
      <c r="AB68">
        <v>81</v>
      </c>
      <c r="AC68">
        <v>793</v>
      </c>
      <c r="AD68">
        <v>83</v>
      </c>
      <c r="AE68">
        <v>793</v>
      </c>
      <c r="AF68">
        <v>60</v>
      </c>
      <c r="AG68">
        <v>138</v>
      </c>
      <c r="AH68">
        <v>56</v>
      </c>
      <c r="AI68">
        <v>138</v>
      </c>
      <c r="AJ68">
        <v>64</v>
      </c>
      <c r="AK68">
        <v>138</v>
      </c>
      <c r="AL68">
        <v>66</v>
      </c>
      <c r="AM68">
        <v>138</v>
      </c>
      <c r="AN68">
        <v>72</v>
      </c>
      <c r="AO68">
        <v>138</v>
      </c>
      <c r="AP68">
        <v>43</v>
      </c>
      <c r="AQ68">
        <v>6</v>
      </c>
      <c r="AR68" t="s">
        <v>543</v>
      </c>
      <c r="AS68">
        <v>6</v>
      </c>
      <c r="AT68">
        <v>100</v>
      </c>
      <c r="AU68">
        <v>6</v>
      </c>
      <c r="AV68" t="s">
        <v>543</v>
      </c>
      <c r="AW68">
        <v>6</v>
      </c>
      <c r="AX68">
        <v>100</v>
      </c>
      <c r="AY68">
        <v>6</v>
      </c>
      <c r="AZ68" t="s">
        <v>543</v>
      </c>
      <c r="BA68">
        <v>3540</v>
      </c>
      <c r="BB68">
        <v>65</v>
      </c>
      <c r="BC68">
        <v>3540</v>
      </c>
      <c r="BD68">
        <v>77</v>
      </c>
      <c r="BE68">
        <v>3540</v>
      </c>
      <c r="BF68">
        <v>74</v>
      </c>
      <c r="BG68">
        <v>3540</v>
      </c>
      <c r="BH68">
        <v>76</v>
      </c>
      <c r="BI68">
        <v>3540</v>
      </c>
      <c r="BJ68">
        <v>56</v>
      </c>
    </row>
    <row r="69" spans="1:62" x14ac:dyDescent="0.45">
      <c r="A69" t="s">
        <v>52</v>
      </c>
      <c r="B69" t="s">
        <v>52</v>
      </c>
      <c r="C69">
        <v>1789</v>
      </c>
      <c r="D69">
        <v>68</v>
      </c>
      <c r="E69">
        <v>1789</v>
      </c>
      <c r="F69">
        <v>74</v>
      </c>
      <c r="G69">
        <v>1789</v>
      </c>
      <c r="H69">
        <v>73</v>
      </c>
      <c r="I69">
        <v>1789</v>
      </c>
      <c r="J69">
        <v>74</v>
      </c>
      <c r="K69">
        <v>1789</v>
      </c>
      <c r="L69">
        <v>56</v>
      </c>
      <c r="M69">
        <v>85</v>
      </c>
      <c r="N69">
        <v>66</v>
      </c>
      <c r="O69">
        <v>85</v>
      </c>
      <c r="P69">
        <v>76</v>
      </c>
      <c r="Q69">
        <v>85</v>
      </c>
      <c r="R69">
        <v>68</v>
      </c>
      <c r="S69">
        <v>85</v>
      </c>
      <c r="T69">
        <v>76</v>
      </c>
      <c r="U69">
        <v>85</v>
      </c>
      <c r="V69">
        <v>56</v>
      </c>
      <c r="W69">
        <v>296</v>
      </c>
      <c r="X69">
        <v>56</v>
      </c>
      <c r="Y69">
        <v>296</v>
      </c>
      <c r="Z69">
        <v>73</v>
      </c>
      <c r="AA69">
        <v>296</v>
      </c>
      <c r="AB69">
        <v>70</v>
      </c>
      <c r="AC69">
        <v>296</v>
      </c>
      <c r="AD69">
        <v>76</v>
      </c>
      <c r="AE69">
        <v>296</v>
      </c>
      <c r="AF69">
        <v>49</v>
      </c>
      <c r="AG69">
        <v>35</v>
      </c>
      <c r="AH69">
        <v>49</v>
      </c>
      <c r="AI69">
        <v>35</v>
      </c>
      <c r="AJ69">
        <v>66</v>
      </c>
      <c r="AK69">
        <v>35</v>
      </c>
      <c r="AL69">
        <v>51</v>
      </c>
      <c r="AM69">
        <v>35</v>
      </c>
      <c r="AN69">
        <v>63</v>
      </c>
      <c r="AO69">
        <v>35</v>
      </c>
      <c r="AP69">
        <v>40</v>
      </c>
      <c r="AQ69">
        <v>10</v>
      </c>
      <c r="AR69">
        <v>70</v>
      </c>
      <c r="AS69">
        <v>10</v>
      </c>
      <c r="AT69" t="s">
        <v>543</v>
      </c>
      <c r="AU69">
        <v>10</v>
      </c>
      <c r="AV69" t="s">
        <v>543</v>
      </c>
      <c r="AW69">
        <v>10</v>
      </c>
      <c r="AX69" t="s">
        <v>543</v>
      </c>
      <c r="AY69">
        <v>10</v>
      </c>
      <c r="AZ69">
        <v>70</v>
      </c>
      <c r="BA69">
        <v>2240</v>
      </c>
      <c r="BB69">
        <v>66</v>
      </c>
      <c r="BC69">
        <v>2240</v>
      </c>
      <c r="BD69">
        <v>74</v>
      </c>
      <c r="BE69">
        <v>2240</v>
      </c>
      <c r="BF69">
        <v>72</v>
      </c>
      <c r="BG69">
        <v>2240</v>
      </c>
      <c r="BH69">
        <v>74</v>
      </c>
      <c r="BI69">
        <v>2240</v>
      </c>
      <c r="BJ69">
        <v>55</v>
      </c>
    </row>
    <row r="70" spans="1:62" x14ac:dyDescent="0.45">
      <c r="A70" t="s">
        <v>68</v>
      </c>
      <c r="B70" t="s">
        <v>68</v>
      </c>
      <c r="C70">
        <v>2603</v>
      </c>
      <c r="D70">
        <v>64</v>
      </c>
      <c r="E70">
        <v>2603</v>
      </c>
      <c r="F70">
        <v>73</v>
      </c>
      <c r="G70">
        <v>2603</v>
      </c>
      <c r="H70">
        <v>70</v>
      </c>
      <c r="I70">
        <v>2603</v>
      </c>
      <c r="J70">
        <v>70</v>
      </c>
      <c r="K70">
        <v>2603</v>
      </c>
      <c r="L70">
        <v>53</v>
      </c>
      <c r="M70">
        <v>446</v>
      </c>
      <c r="N70">
        <v>68</v>
      </c>
      <c r="O70">
        <v>446</v>
      </c>
      <c r="P70">
        <v>71</v>
      </c>
      <c r="Q70">
        <v>446</v>
      </c>
      <c r="R70">
        <v>70</v>
      </c>
      <c r="S70">
        <v>446</v>
      </c>
      <c r="T70">
        <v>72</v>
      </c>
      <c r="U70">
        <v>446</v>
      </c>
      <c r="V70">
        <v>52</v>
      </c>
      <c r="W70">
        <v>1296</v>
      </c>
      <c r="X70">
        <v>59</v>
      </c>
      <c r="Y70">
        <v>1296</v>
      </c>
      <c r="Z70">
        <v>72</v>
      </c>
      <c r="AA70">
        <v>1296</v>
      </c>
      <c r="AB70">
        <v>71</v>
      </c>
      <c r="AC70">
        <v>1296</v>
      </c>
      <c r="AD70">
        <v>77</v>
      </c>
      <c r="AE70">
        <v>1296</v>
      </c>
      <c r="AF70">
        <v>50</v>
      </c>
      <c r="AG70">
        <v>1045</v>
      </c>
      <c r="AH70">
        <v>64</v>
      </c>
      <c r="AI70">
        <v>1045</v>
      </c>
      <c r="AJ70">
        <v>76</v>
      </c>
      <c r="AK70">
        <v>1045</v>
      </c>
      <c r="AL70">
        <v>73</v>
      </c>
      <c r="AM70">
        <v>1045</v>
      </c>
      <c r="AN70">
        <v>78</v>
      </c>
      <c r="AO70">
        <v>1045</v>
      </c>
      <c r="AP70">
        <v>54</v>
      </c>
      <c r="AQ70">
        <v>57</v>
      </c>
      <c r="AR70">
        <v>72</v>
      </c>
      <c r="AS70">
        <v>57</v>
      </c>
      <c r="AT70">
        <v>75</v>
      </c>
      <c r="AU70">
        <v>57</v>
      </c>
      <c r="AV70">
        <v>89</v>
      </c>
      <c r="AW70">
        <v>57</v>
      </c>
      <c r="AX70">
        <v>81</v>
      </c>
      <c r="AY70">
        <v>57</v>
      </c>
      <c r="AZ70">
        <v>68</v>
      </c>
      <c r="BA70">
        <v>5835</v>
      </c>
      <c r="BB70">
        <v>63</v>
      </c>
      <c r="BC70">
        <v>5835</v>
      </c>
      <c r="BD70">
        <v>73</v>
      </c>
      <c r="BE70">
        <v>5835</v>
      </c>
      <c r="BF70">
        <v>71</v>
      </c>
      <c r="BG70">
        <v>5835</v>
      </c>
      <c r="BH70">
        <v>73</v>
      </c>
      <c r="BI70">
        <v>5835</v>
      </c>
      <c r="BJ70">
        <v>52</v>
      </c>
    </row>
    <row r="71" spans="1:62" x14ac:dyDescent="0.45">
      <c r="A71" t="s">
        <v>70</v>
      </c>
      <c r="B71" t="s">
        <v>70</v>
      </c>
      <c r="C71">
        <v>1867</v>
      </c>
      <c r="D71">
        <v>65</v>
      </c>
      <c r="E71">
        <v>1866</v>
      </c>
      <c r="F71">
        <v>68</v>
      </c>
      <c r="G71">
        <v>1867</v>
      </c>
      <c r="H71">
        <v>70</v>
      </c>
      <c r="I71">
        <v>1867</v>
      </c>
      <c r="J71">
        <v>72</v>
      </c>
      <c r="K71">
        <v>1866</v>
      </c>
      <c r="L71">
        <v>50</v>
      </c>
      <c r="M71">
        <v>132</v>
      </c>
      <c r="N71">
        <v>66</v>
      </c>
      <c r="O71">
        <v>132</v>
      </c>
      <c r="P71">
        <v>68</v>
      </c>
      <c r="Q71">
        <v>132</v>
      </c>
      <c r="R71">
        <v>60</v>
      </c>
      <c r="S71">
        <v>132</v>
      </c>
      <c r="T71">
        <v>72</v>
      </c>
      <c r="U71">
        <v>132</v>
      </c>
      <c r="V71">
        <v>50</v>
      </c>
      <c r="W71">
        <v>1095</v>
      </c>
      <c r="X71">
        <v>50</v>
      </c>
      <c r="Y71">
        <v>1095</v>
      </c>
      <c r="Z71">
        <v>72</v>
      </c>
      <c r="AA71">
        <v>1095</v>
      </c>
      <c r="AB71">
        <v>67</v>
      </c>
      <c r="AC71">
        <v>1095</v>
      </c>
      <c r="AD71">
        <v>73</v>
      </c>
      <c r="AE71">
        <v>1095</v>
      </c>
      <c r="AF71">
        <v>41</v>
      </c>
      <c r="AG71">
        <v>82</v>
      </c>
      <c r="AH71">
        <v>51</v>
      </c>
      <c r="AI71">
        <v>82</v>
      </c>
      <c r="AJ71">
        <v>70</v>
      </c>
      <c r="AK71">
        <v>82</v>
      </c>
      <c r="AL71">
        <v>73</v>
      </c>
      <c r="AM71">
        <v>82</v>
      </c>
      <c r="AN71">
        <v>78</v>
      </c>
      <c r="AO71">
        <v>82</v>
      </c>
      <c r="AP71">
        <v>43</v>
      </c>
      <c r="AQ71">
        <v>7</v>
      </c>
      <c r="AR71" t="s">
        <v>543</v>
      </c>
      <c r="AS71">
        <v>7</v>
      </c>
      <c r="AT71" t="s">
        <v>543</v>
      </c>
      <c r="AU71">
        <v>7</v>
      </c>
      <c r="AV71" t="s">
        <v>543</v>
      </c>
      <c r="AW71">
        <v>7</v>
      </c>
      <c r="AX71" t="s">
        <v>543</v>
      </c>
      <c r="AY71">
        <v>7</v>
      </c>
      <c r="AZ71" t="s">
        <v>543</v>
      </c>
      <c r="BA71">
        <v>3252</v>
      </c>
      <c r="BB71">
        <v>59</v>
      </c>
      <c r="BC71">
        <v>3249</v>
      </c>
      <c r="BD71">
        <v>69</v>
      </c>
      <c r="BE71">
        <v>3252</v>
      </c>
      <c r="BF71">
        <v>68</v>
      </c>
      <c r="BG71">
        <v>3252</v>
      </c>
      <c r="BH71">
        <v>72</v>
      </c>
      <c r="BI71">
        <v>3249</v>
      </c>
      <c r="BJ71">
        <v>47</v>
      </c>
    </row>
    <row r="72" spans="1:62" x14ac:dyDescent="0.45">
      <c r="A72" t="s">
        <v>72</v>
      </c>
      <c r="B72" t="s">
        <v>72</v>
      </c>
      <c r="C72">
        <v>1747</v>
      </c>
      <c r="D72">
        <v>65</v>
      </c>
      <c r="E72">
        <v>1747</v>
      </c>
      <c r="F72">
        <v>74</v>
      </c>
      <c r="G72">
        <v>1747</v>
      </c>
      <c r="H72">
        <v>72</v>
      </c>
      <c r="I72">
        <v>1747</v>
      </c>
      <c r="J72">
        <v>75</v>
      </c>
      <c r="K72">
        <v>1747</v>
      </c>
      <c r="L72">
        <v>53</v>
      </c>
      <c r="M72">
        <v>103</v>
      </c>
      <c r="N72">
        <v>55</v>
      </c>
      <c r="O72">
        <v>103</v>
      </c>
      <c r="P72">
        <v>69</v>
      </c>
      <c r="Q72">
        <v>103</v>
      </c>
      <c r="R72">
        <v>67</v>
      </c>
      <c r="S72">
        <v>103</v>
      </c>
      <c r="T72">
        <v>70</v>
      </c>
      <c r="U72">
        <v>103</v>
      </c>
      <c r="V72">
        <v>47</v>
      </c>
      <c r="W72">
        <v>692</v>
      </c>
      <c r="X72">
        <v>55</v>
      </c>
      <c r="Y72">
        <v>692</v>
      </c>
      <c r="Z72">
        <v>73</v>
      </c>
      <c r="AA72">
        <v>692</v>
      </c>
      <c r="AB72">
        <v>68</v>
      </c>
      <c r="AC72">
        <v>692</v>
      </c>
      <c r="AD72">
        <v>73</v>
      </c>
      <c r="AE72">
        <v>692</v>
      </c>
      <c r="AF72">
        <v>48</v>
      </c>
      <c r="AG72">
        <v>93</v>
      </c>
      <c r="AH72">
        <v>55</v>
      </c>
      <c r="AI72">
        <v>93</v>
      </c>
      <c r="AJ72">
        <v>71</v>
      </c>
      <c r="AK72">
        <v>93</v>
      </c>
      <c r="AL72">
        <v>56</v>
      </c>
      <c r="AM72">
        <v>93</v>
      </c>
      <c r="AN72">
        <v>75</v>
      </c>
      <c r="AO72">
        <v>93</v>
      </c>
      <c r="AP72">
        <v>42</v>
      </c>
      <c r="AQ72">
        <v>8</v>
      </c>
      <c r="AR72" t="s">
        <v>543</v>
      </c>
      <c r="AS72">
        <v>8</v>
      </c>
      <c r="AT72" t="s">
        <v>543</v>
      </c>
      <c r="AU72">
        <v>8</v>
      </c>
      <c r="AV72">
        <v>100</v>
      </c>
      <c r="AW72">
        <v>8</v>
      </c>
      <c r="AX72">
        <v>100</v>
      </c>
      <c r="AY72">
        <v>8</v>
      </c>
      <c r="AZ72" t="s">
        <v>543</v>
      </c>
      <c r="BA72">
        <v>2680</v>
      </c>
      <c r="BB72">
        <v>62</v>
      </c>
      <c r="BC72">
        <v>2680</v>
      </c>
      <c r="BD72">
        <v>73</v>
      </c>
      <c r="BE72">
        <v>2680</v>
      </c>
      <c r="BF72">
        <v>70</v>
      </c>
      <c r="BG72">
        <v>2680</v>
      </c>
      <c r="BH72">
        <v>74</v>
      </c>
      <c r="BI72">
        <v>2680</v>
      </c>
      <c r="BJ72">
        <v>51</v>
      </c>
    </row>
    <row r="73" spans="1:62" x14ac:dyDescent="0.45">
      <c r="A73" t="s">
        <v>74</v>
      </c>
      <c r="B73" t="s">
        <v>74</v>
      </c>
      <c r="C73">
        <v>2158</v>
      </c>
      <c r="D73">
        <v>67</v>
      </c>
      <c r="E73">
        <v>2157</v>
      </c>
      <c r="F73">
        <v>80</v>
      </c>
      <c r="G73">
        <v>2158</v>
      </c>
      <c r="H73">
        <v>75</v>
      </c>
      <c r="I73">
        <v>2158</v>
      </c>
      <c r="J73">
        <v>77</v>
      </c>
      <c r="K73">
        <v>2157</v>
      </c>
      <c r="L73">
        <v>57</v>
      </c>
      <c r="M73">
        <v>146</v>
      </c>
      <c r="N73">
        <v>71</v>
      </c>
      <c r="O73">
        <v>146</v>
      </c>
      <c r="P73">
        <v>81</v>
      </c>
      <c r="Q73">
        <v>146</v>
      </c>
      <c r="R73">
        <v>77</v>
      </c>
      <c r="S73">
        <v>146</v>
      </c>
      <c r="T73">
        <v>82</v>
      </c>
      <c r="U73">
        <v>146</v>
      </c>
      <c r="V73">
        <v>60</v>
      </c>
      <c r="W73">
        <v>78</v>
      </c>
      <c r="X73">
        <v>73</v>
      </c>
      <c r="Y73">
        <v>78</v>
      </c>
      <c r="Z73">
        <v>88</v>
      </c>
      <c r="AA73">
        <v>78</v>
      </c>
      <c r="AB73">
        <v>82</v>
      </c>
      <c r="AC73">
        <v>78</v>
      </c>
      <c r="AD73">
        <v>85</v>
      </c>
      <c r="AE73">
        <v>78</v>
      </c>
      <c r="AF73">
        <v>67</v>
      </c>
      <c r="AG73">
        <v>140</v>
      </c>
      <c r="AH73">
        <v>56</v>
      </c>
      <c r="AI73">
        <v>140</v>
      </c>
      <c r="AJ73">
        <v>79</v>
      </c>
      <c r="AK73">
        <v>140</v>
      </c>
      <c r="AL73">
        <v>72</v>
      </c>
      <c r="AM73">
        <v>140</v>
      </c>
      <c r="AN73">
        <v>76</v>
      </c>
      <c r="AO73">
        <v>140</v>
      </c>
      <c r="AP73">
        <v>46</v>
      </c>
      <c r="AQ73">
        <v>7</v>
      </c>
      <c r="AR73" t="s">
        <v>543</v>
      </c>
      <c r="AS73">
        <v>7</v>
      </c>
      <c r="AT73">
        <v>100</v>
      </c>
      <c r="AU73">
        <v>7</v>
      </c>
      <c r="AV73" t="s">
        <v>543</v>
      </c>
      <c r="AW73">
        <v>7</v>
      </c>
      <c r="AX73">
        <v>100</v>
      </c>
      <c r="AY73">
        <v>7</v>
      </c>
      <c r="AZ73" t="s">
        <v>543</v>
      </c>
      <c r="BA73">
        <v>2638</v>
      </c>
      <c r="BB73">
        <v>66</v>
      </c>
      <c r="BC73">
        <v>2637</v>
      </c>
      <c r="BD73">
        <v>80</v>
      </c>
      <c r="BE73">
        <v>2638</v>
      </c>
      <c r="BF73">
        <v>75</v>
      </c>
      <c r="BG73">
        <v>2638</v>
      </c>
      <c r="BH73">
        <v>77</v>
      </c>
      <c r="BI73">
        <v>2637</v>
      </c>
      <c r="BJ73">
        <v>57</v>
      </c>
    </row>
    <row r="74" spans="1:62" x14ac:dyDescent="0.45">
      <c r="A74" t="s">
        <v>79</v>
      </c>
      <c r="B74" t="s">
        <v>79</v>
      </c>
      <c r="C74">
        <v>2726</v>
      </c>
      <c r="D74">
        <v>70</v>
      </c>
      <c r="E74">
        <v>2726</v>
      </c>
      <c r="F74">
        <v>76</v>
      </c>
      <c r="G74">
        <v>2726</v>
      </c>
      <c r="H74">
        <v>74</v>
      </c>
      <c r="I74">
        <v>2726</v>
      </c>
      <c r="J74">
        <v>77</v>
      </c>
      <c r="K74">
        <v>2726</v>
      </c>
      <c r="L74">
        <v>58</v>
      </c>
      <c r="M74">
        <v>142</v>
      </c>
      <c r="N74">
        <v>73</v>
      </c>
      <c r="O74">
        <v>142</v>
      </c>
      <c r="P74">
        <v>83</v>
      </c>
      <c r="Q74">
        <v>142</v>
      </c>
      <c r="R74">
        <v>81</v>
      </c>
      <c r="S74">
        <v>142</v>
      </c>
      <c r="T74">
        <v>81</v>
      </c>
      <c r="U74">
        <v>142</v>
      </c>
      <c r="V74">
        <v>65</v>
      </c>
      <c r="W74">
        <v>195</v>
      </c>
      <c r="X74">
        <v>62</v>
      </c>
      <c r="Y74">
        <v>195</v>
      </c>
      <c r="Z74">
        <v>81</v>
      </c>
      <c r="AA74">
        <v>195</v>
      </c>
      <c r="AB74">
        <v>72</v>
      </c>
      <c r="AC74">
        <v>195</v>
      </c>
      <c r="AD74">
        <v>80</v>
      </c>
      <c r="AE74">
        <v>195</v>
      </c>
      <c r="AF74">
        <v>56</v>
      </c>
      <c r="AG74">
        <v>30</v>
      </c>
      <c r="AH74">
        <v>37</v>
      </c>
      <c r="AI74">
        <v>30</v>
      </c>
      <c r="AJ74">
        <v>50</v>
      </c>
      <c r="AK74">
        <v>30</v>
      </c>
      <c r="AL74">
        <v>57</v>
      </c>
      <c r="AM74">
        <v>30</v>
      </c>
      <c r="AN74">
        <v>70</v>
      </c>
      <c r="AO74">
        <v>30</v>
      </c>
      <c r="AP74">
        <v>23</v>
      </c>
      <c r="AQ74">
        <v>19</v>
      </c>
      <c r="AR74">
        <v>79</v>
      </c>
      <c r="AS74">
        <v>19</v>
      </c>
      <c r="AT74" t="s">
        <v>543</v>
      </c>
      <c r="AU74">
        <v>19</v>
      </c>
      <c r="AV74">
        <v>79</v>
      </c>
      <c r="AW74">
        <v>19</v>
      </c>
      <c r="AX74" t="s">
        <v>543</v>
      </c>
      <c r="AY74">
        <v>19</v>
      </c>
      <c r="AZ74">
        <v>63</v>
      </c>
      <c r="BA74">
        <v>3165</v>
      </c>
      <c r="BB74">
        <v>69</v>
      </c>
      <c r="BC74">
        <v>3165</v>
      </c>
      <c r="BD74">
        <v>76</v>
      </c>
      <c r="BE74">
        <v>3165</v>
      </c>
      <c r="BF74">
        <v>74</v>
      </c>
      <c r="BG74">
        <v>3165</v>
      </c>
      <c r="BH74">
        <v>77</v>
      </c>
      <c r="BI74">
        <v>3165</v>
      </c>
      <c r="BJ74">
        <v>58</v>
      </c>
    </row>
    <row r="75" spans="1:62" x14ac:dyDescent="0.45">
      <c r="A75" t="s">
        <v>81</v>
      </c>
      <c r="B75" t="s">
        <v>81</v>
      </c>
      <c r="C75">
        <v>2111</v>
      </c>
      <c r="D75">
        <v>68</v>
      </c>
      <c r="E75">
        <v>2110</v>
      </c>
      <c r="F75">
        <v>73</v>
      </c>
      <c r="G75">
        <v>2111</v>
      </c>
      <c r="H75">
        <v>69</v>
      </c>
      <c r="I75">
        <v>2111</v>
      </c>
      <c r="J75">
        <v>73</v>
      </c>
      <c r="K75">
        <v>2110</v>
      </c>
      <c r="L75">
        <v>54</v>
      </c>
      <c r="M75">
        <v>100</v>
      </c>
      <c r="N75">
        <v>78</v>
      </c>
      <c r="O75">
        <v>100</v>
      </c>
      <c r="P75">
        <v>75</v>
      </c>
      <c r="Q75">
        <v>100</v>
      </c>
      <c r="R75">
        <v>77</v>
      </c>
      <c r="S75">
        <v>100</v>
      </c>
      <c r="T75">
        <v>80</v>
      </c>
      <c r="U75">
        <v>100</v>
      </c>
      <c r="V75">
        <v>63</v>
      </c>
      <c r="W75">
        <v>290</v>
      </c>
      <c r="X75">
        <v>63</v>
      </c>
      <c r="Y75">
        <v>290</v>
      </c>
      <c r="Z75">
        <v>76</v>
      </c>
      <c r="AA75">
        <v>290</v>
      </c>
      <c r="AB75">
        <v>71</v>
      </c>
      <c r="AC75">
        <v>290</v>
      </c>
      <c r="AD75">
        <v>83</v>
      </c>
      <c r="AE75">
        <v>290</v>
      </c>
      <c r="AF75">
        <v>55</v>
      </c>
      <c r="AG75">
        <v>59</v>
      </c>
      <c r="AH75">
        <v>61</v>
      </c>
      <c r="AI75">
        <v>59</v>
      </c>
      <c r="AJ75">
        <v>71</v>
      </c>
      <c r="AK75">
        <v>59</v>
      </c>
      <c r="AL75">
        <v>66</v>
      </c>
      <c r="AM75">
        <v>59</v>
      </c>
      <c r="AN75">
        <v>75</v>
      </c>
      <c r="AO75">
        <v>59</v>
      </c>
      <c r="AP75">
        <v>42</v>
      </c>
      <c r="AQ75">
        <v>7</v>
      </c>
      <c r="AR75" t="s">
        <v>543</v>
      </c>
      <c r="AS75">
        <v>7</v>
      </c>
      <c r="AT75">
        <v>57</v>
      </c>
      <c r="AU75">
        <v>7</v>
      </c>
      <c r="AV75" t="s">
        <v>543</v>
      </c>
      <c r="AW75">
        <v>7</v>
      </c>
      <c r="AX75" t="s">
        <v>543</v>
      </c>
      <c r="AY75">
        <v>7</v>
      </c>
      <c r="AZ75">
        <v>57</v>
      </c>
      <c r="BA75">
        <v>2602</v>
      </c>
      <c r="BB75">
        <v>68</v>
      </c>
      <c r="BC75">
        <v>2601</v>
      </c>
      <c r="BD75">
        <v>73</v>
      </c>
      <c r="BE75">
        <v>2602</v>
      </c>
      <c r="BF75">
        <v>70</v>
      </c>
      <c r="BG75">
        <v>2602</v>
      </c>
      <c r="BH75">
        <v>74</v>
      </c>
      <c r="BI75">
        <v>2601</v>
      </c>
      <c r="BJ75">
        <v>55</v>
      </c>
    </row>
    <row r="76" spans="1:62" x14ac:dyDescent="0.45">
      <c r="A76" t="s">
        <v>83</v>
      </c>
      <c r="B76" t="s">
        <v>83</v>
      </c>
      <c r="C76">
        <v>1953</v>
      </c>
      <c r="D76">
        <v>77</v>
      </c>
      <c r="E76">
        <v>1953</v>
      </c>
      <c r="F76">
        <v>81</v>
      </c>
      <c r="G76">
        <v>1953</v>
      </c>
      <c r="H76">
        <v>80</v>
      </c>
      <c r="I76">
        <v>1953</v>
      </c>
      <c r="J76">
        <v>82</v>
      </c>
      <c r="K76">
        <v>1953</v>
      </c>
      <c r="L76">
        <v>66</v>
      </c>
      <c r="M76">
        <v>170</v>
      </c>
      <c r="N76">
        <v>78</v>
      </c>
      <c r="O76">
        <v>170</v>
      </c>
      <c r="P76">
        <v>81</v>
      </c>
      <c r="Q76">
        <v>170</v>
      </c>
      <c r="R76">
        <v>79</v>
      </c>
      <c r="S76">
        <v>170</v>
      </c>
      <c r="T76">
        <v>86</v>
      </c>
      <c r="U76">
        <v>170</v>
      </c>
      <c r="V76">
        <v>66</v>
      </c>
      <c r="W76">
        <v>372</v>
      </c>
      <c r="X76">
        <v>73</v>
      </c>
      <c r="Y76">
        <v>372</v>
      </c>
      <c r="Z76">
        <v>80</v>
      </c>
      <c r="AA76">
        <v>372</v>
      </c>
      <c r="AB76">
        <v>85</v>
      </c>
      <c r="AC76">
        <v>372</v>
      </c>
      <c r="AD76">
        <v>86</v>
      </c>
      <c r="AE76">
        <v>372</v>
      </c>
      <c r="AF76">
        <v>65</v>
      </c>
      <c r="AG76">
        <v>99</v>
      </c>
      <c r="AH76">
        <v>79</v>
      </c>
      <c r="AI76">
        <v>99</v>
      </c>
      <c r="AJ76">
        <v>82</v>
      </c>
      <c r="AK76">
        <v>99</v>
      </c>
      <c r="AL76">
        <v>80</v>
      </c>
      <c r="AM76">
        <v>99</v>
      </c>
      <c r="AN76">
        <v>87</v>
      </c>
      <c r="AO76">
        <v>99</v>
      </c>
      <c r="AP76">
        <v>69</v>
      </c>
      <c r="AQ76">
        <v>33</v>
      </c>
      <c r="AR76">
        <v>88</v>
      </c>
      <c r="AS76">
        <v>33</v>
      </c>
      <c r="AT76">
        <v>85</v>
      </c>
      <c r="AU76">
        <v>33</v>
      </c>
      <c r="AV76" t="s">
        <v>543</v>
      </c>
      <c r="AW76">
        <v>33</v>
      </c>
      <c r="AX76">
        <v>100</v>
      </c>
      <c r="AY76">
        <v>33</v>
      </c>
      <c r="AZ76">
        <v>79</v>
      </c>
      <c r="BA76">
        <v>2701</v>
      </c>
      <c r="BB76">
        <v>77</v>
      </c>
      <c r="BC76">
        <v>2701</v>
      </c>
      <c r="BD76">
        <v>81</v>
      </c>
      <c r="BE76">
        <v>2701</v>
      </c>
      <c r="BF76">
        <v>81</v>
      </c>
      <c r="BG76">
        <v>2701</v>
      </c>
      <c r="BH76">
        <v>84</v>
      </c>
      <c r="BI76">
        <v>2701</v>
      </c>
      <c r="BJ76">
        <v>66</v>
      </c>
    </row>
    <row r="77" spans="1:62" x14ac:dyDescent="0.45">
      <c r="A77" t="s">
        <v>87</v>
      </c>
      <c r="B77" t="s">
        <v>87</v>
      </c>
      <c r="C77">
        <v>3374</v>
      </c>
      <c r="D77">
        <v>70</v>
      </c>
      <c r="E77">
        <v>3374</v>
      </c>
      <c r="F77">
        <v>78</v>
      </c>
      <c r="G77">
        <v>3374</v>
      </c>
      <c r="H77">
        <v>75</v>
      </c>
      <c r="I77">
        <v>3374</v>
      </c>
      <c r="J77">
        <v>75</v>
      </c>
      <c r="K77">
        <v>3374</v>
      </c>
      <c r="L77">
        <v>58</v>
      </c>
      <c r="M77">
        <v>71</v>
      </c>
      <c r="N77">
        <v>68</v>
      </c>
      <c r="O77">
        <v>71</v>
      </c>
      <c r="P77">
        <v>75</v>
      </c>
      <c r="Q77">
        <v>71</v>
      </c>
      <c r="R77">
        <v>69</v>
      </c>
      <c r="S77">
        <v>71</v>
      </c>
      <c r="T77">
        <v>69</v>
      </c>
      <c r="U77">
        <v>71</v>
      </c>
      <c r="V77">
        <v>52</v>
      </c>
      <c r="W77">
        <v>34</v>
      </c>
      <c r="X77">
        <v>62</v>
      </c>
      <c r="Y77">
        <v>34</v>
      </c>
      <c r="Z77">
        <v>79</v>
      </c>
      <c r="AA77">
        <v>34</v>
      </c>
      <c r="AB77">
        <v>74</v>
      </c>
      <c r="AC77">
        <v>34</v>
      </c>
      <c r="AD77">
        <v>76</v>
      </c>
      <c r="AE77">
        <v>34</v>
      </c>
      <c r="AF77">
        <v>56</v>
      </c>
      <c r="AG77">
        <v>45</v>
      </c>
      <c r="AH77">
        <v>62</v>
      </c>
      <c r="AI77">
        <v>45</v>
      </c>
      <c r="AJ77">
        <v>69</v>
      </c>
      <c r="AK77">
        <v>45</v>
      </c>
      <c r="AL77">
        <v>60</v>
      </c>
      <c r="AM77">
        <v>45</v>
      </c>
      <c r="AN77">
        <v>71</v>
      </c>
      <c r="AO77">
        <v>45</v>
      </c>
      <c r="AP77">
        <v>44</v>
      </c>
      <c r="AQ77">
        <v>12</v>
      </c>
      <c r="AR77" t="s">
        <v>543</v>
      </c>
      <c r="AS77">
        <v>12</v>
      </c>
      <c r="AT77">
        <v>100</v>
      </c>
      <c r="AU77">
        <v>12</v>
      </c>
      <c r="AV77">
        <v>100</v>
      </c>
      <c r="AW77">
        <v>12</v>
      </c>
      <c r="AX77">
        <v>100</v>
      </c>
      <c r="AY77">
        <v>12</v>
      </c>
      <c r="AZ77" t="s">
        <v>543</v>
      </c>
      <c r="BA77">
        <v>3575</v>
      </c>
      <c r="BB77">
        <v>69</v>
      </c>
      <c r="BC77">
        <v>3575</v>
      </c>
      <c r="BD77">
        <v>77</v>
      </c>
      <c r="BE77">
        <v>3575</v>
      </c>
      <c r="BF77">
        <v>74</v>
      </c>
      <c r="BG77">
        <v>3575</v>
      </c>
      <c r="BH77">
        <v>75</v>
      </c>
      <c r="BI77">
        <v>3575</v>
      </c>
      <c r="BJ77">
        <v>57</v>
      </c>
    </row>
    <row r="78" spans="1:62" x14ac:dyDescent="0.45">
      <c r="A78" t="s">
        <v>62</v>
      </c>
      <c r="B78" t="s">
        <v>62</v>
      </c>
      <c r="C78">
        <v>1683</v>
      </c>
      <c r="D78">
        <v>61</v>
      </c>
      <c r="E78">
        <v>1683</v>
      </c>
      <c r="F78">
        <v>67</v>
      </c>
      <c r="G78">
        <v>1683</v>
      </c>
      <c r="H78">
        <v>66</v>
      </c>
      <c r="I78">
        <v>1683</v>
      </c>
      <c r="J78">
        <v>69</v>
      </c>
      <c r="K78">
        <v>1683</v>
      </c>
      <c r="L78">
        <v>47</v>
      </c>
      <c r="M78">
        <v>27</v>
      </c>
      <c r="N78">
        <v>74</v>
      </c>
      <c r="O78">
        <v>27</v>
      </c>
      <c r="P78">
        <v>81</v>
      </c>
      <c r="Q78">
        <v>27</v>
      </c>
      <c r="R78">
        <v>81</v>
      </c>
      <c r="S78">
        <v>27</v>
      </c>
      <c r="T78">
        <v>85</v>
      </c>
      <c r="U78">
        <v>27</v>
      </c>
      <c r="V78">
        <v>70</v>
      </c>
      <c r="W78">
        <v>35</v>
      </c>
      <c r="X78">
        <v>74</v>
      </c>
      <c r="Y78">
        <v>35</v>
      </c>
      <c r="Z78">
        <v>83</v>
      </c>
      <c r="AA78">
        <v>35</v>
      </c>
      <c r="AB78">
        <v>89</v>
      </c>
      <c r="AC78">
        <v>35</v>
      </c>
      <c r="AD78">
        <v>86</v>
      </c>
      <c r="AE78">
        <v>35</v>
      </c>
      <c r="AF78">
        <v>74</v>
      </c>
      <c r="AG78">
        <v>18</v>
      </c>
      <c r="AH78">
        <v>50</v>
      </c>
      <c r="AI78">
        <v>18</v>
      </c>
      <c r="AJ78">
        <v>78</v>
      </c>
      <c r="AK78">
        <v>18</v>
      </c>
      <c r="AL78">
        <v>78</v>
      </c>
      <c r="AM78">
        <v>18</v>
      </c>
      <c r="AN78" t="s">
        <v>543</v>
      </c>
      <c r="AO78">
        <v>18</v>
      </c>
      <c r="AP78">
        <v>50</v>
      </c>
      <c r="AQ78">
        <v>3</v>
      </c>
      <c r="AR78" t="s">
        <v>543</v>
      </c>
      <c r="AS78">
        <v>3</v>
      </c>
      <c r="AT78" t="s">
        <v>543</v>
      </c>
      <c r="AU78">
        <v>3</v>
      </c>
      <c r="AV78" t="s">
        <v>543</v>
      </c>
      <c r="AW78">
        <v>3</v>
      </c>
      <c r="AX78" t="s">
        <v>543</v>
      </c>
      <c r="AY78">
        <v>3</v>
      </c>
      <c r="AZ78" t="s">
        <v>543</v>
      </c>
      <c r="BA78">
        <v>1781</v>
      </c>
      <c r="BB78">
        <v>62</v>
      </c>
      <c r="BC78">
        <v>1781</v>
      </c>
      <c r="BD78">
        <v>68</v>
      </c>
      <c r="BE78">
        <v>1781</v>
      </c>
      <c r="BF78">
        <v>67</v>
      </c>
      <c r="BG78">
        <v>1781</v>
      </c>
      <c r="BH78">
        <v>70</v>
      </c>
      <c r="BI78">
        <v>1781</v>
      </c>
      <c r="BJ78">
        <v>48</v>
      </c>
    </row>
    <row r="79" spans="1:62" x14ac:dyDescent="0.45">
      <c r="A79" t="s">
        <v>66</v>
      </c>
      <c r="B79" t="s">
        <v>66</v>
      </c>
      <c r="C79">
        <v>3831</v>
      </c>
      <c r="D79">
        <v>62</v>
      </c>
      <c r="E79">
        <v>3828</v>
      </c>
      <c r="F79">
        <v>63</v>
      </c>
      <c r="G79">
        <v>3831</v>
      </c>
      <c r="H79">
        <v>65</v>
      </c>
      <c r="I79">
        <v>3831</v>
      </c>
      <c r="J79">
        <v>67</v>
      </c>
      <c r="K79">
        <v>3828</v>
      </c>
      <c r="L79">
        <v>46</v>
      </c>
      <c r="M79">
        <v>216</v>
      </c>
      <c r="N79">
        <v>61</v>
      </c>
      <c r="O79">
        <v>216</v>
      </c>
      <c r="P79">
        <v>56</v>
      </c>
      <c r="Q79">
        <v>216</v>
      </c>
      <c r="R79">
        <v>62</v>
      </c>
      <c r="S79">
        <v>216</v>
      </c>
      <c r="T79">
        <v>67</v>
      </c>
      <c r="U79">
        <v>216</v>
      </c>
      <c r="V79">
        <v>42</v>
      </c>
      <c r="W79">
        <v>168</v>
      </c>
      <c r="X79">
        <v>64</v>
      </c>
      <c r="Y79">
        <v>167</v>
      </c>
      <c r="Z79">
        <v>73</v>
      </c>
      <c r="AA79">
        <v>168</v>
      </c>
      <c r="AB79">
        <v>82</v>
      </c>
      <c r="AC79">
        <v>168</v>
      </c>
      <c r="AD79">
        <v>80</v>
      </c>
      <c r="AE79">
        <v>167</v>
      </c>
      <c r="AF79">
        <v>57</v>
      </c>
      <c r="AG79">
        <v>219</v>
      </c>
      <c r="AH79">
        <v>57</v>
      </c>
      <c r="AI79">
        <v>219</v>
      </c>
      <c r="AJ79">
        <v>60</v>
      </c>
      <c r="AK79">
        <v>219</v>
      </c>
      <c r="AL79">
        <v>66</v>
      </c>
      <c r="AM79">
        <v>219</v>
      </c>
      <c r="AN79">
        <v>69</v>
      </c>
      <c r="AO79">
        <v>219</v>
      </c>
      <c r="AP79">
        <v>42</v>
      </c>
      <c r="AQ79">
        <v>49</v>
      </c>
      <c r="AR79">
        <v>73</v>
      </c>
      <c r="AS79">
        <v>49</v>
      </c>
      <c r="AT79">
        <v>80</v>
      </c>
      <c r="AU79">
        <v>49</v>
      </c>
      <c r="AV79" t="s">
        <v>543</v>
      </c>
      <c r="AW79">
        <v>49</v>
      </c>
      <c r="AX79">
        <v>84</v>
      </c>
      <c r="AY79">
        <v>49</v>
      </c>
      <c r="AZ79">
        <v>69</v>
      </c>
      <c r="BA79">
        <v>4664</v>
      </c>
      <c r="BB79">
        <v>61</v>
      </c>
      <c r="BC79">
        <v>4660</v>
      </c>
      <c r="BD79">
        <v>63</v>
      </c>
      <c r="BE79">
        <v>4664</v>
      </c>
      <c r="BF79">
        <v>65</v>
      </c>
      <c r="BG79">
        <v>4664</v>
      </c>
      <c r="BH79">
        <v>68</v>
      </c>
      <c r="BI79">
        <v>4660</v>
      </c>
      <c r="BJ79">
        <v>46</v>
      </c>
    </row>
    <row r="80" spans="1:62" x14ac:dyDescent="0.45">
      <c r="A80" t="s">
        <v>376</v>
      </c>
      <c r="B80" t="s">
        <v>376</v>
      </c>
      <c r="C80">
        <v>1874</v>
      </c>
      <c r="D80">
        <v>65</v>
      </c>
      <c r="E80">
        <v>1874</v>
      </c>
      <c r="F80">
        <v>73</v>
      </c>
      <c r="G80">
        <v>1874</v>
      </c>
      <c r="H80">
        <v>70</v>
      </c>
      <c r="I80">
        <v>1874</v>
      </c>
      <c r="J80">
        <v>75</v>
      </c>
      <c r="K80">
        <v>1874</v>
      </c>
      <c r="L80">
        <v>52</v>
      </c>
      <c r="M80">
        <v>35</v>
      </c>
      <c r="N80">
        <v>74</v>
      </c>
      <c r="O80">
        <v>35</v>
      </c>
      <c r="P80">
        <v>80</v>
      </c>
      <c r="Q80">
        <v>35</v>
      </c>
      <c r="R80">
        <v>83</v>
      </c>
      <c r="S80">
        <v>35</v>
      </c>
      <c r="T80">
        <v>77</v>
      </c>
      <c r="U80">
        <v>35</v>
      </c>
      <c r="V80">
        <v>69</v>
      </c>
      <c r="W80">
        <v>20</v>
      </c>
      <c r="X80">
        <v>50</v>
      </c>
      <c r="Y80">
        <v>20</v>
      </c>
      <c r="Z80">
        <v>70</v>
      </c>
      <c r="AA80">
        <v>20</v>
      </c>
      <c r="AB80">
        <v>85</v>
      </c>
      <c r="AC80">
        <v>20</v>
      </c>
      <c r="AD80">
        <v>85</v>
      </c>
      <c r="AE80">
        <v>20</v>
      </c>
      <c r="AF80">
        <v>45</v>
      </c>
      <c r="AG80">
        <v>4</v>
      </c>
      <c r="AH80" t="s">
        <v>543</v>
      </c>
      <c r="AI80">
        <v>4</v>
      </c>
      <c r="AJ80" t="s">
        <v>543</v>
      </c>
      <c r="AK80">
        <v>4</v>
      </c>
      <c r="AL80" t="s">
        <v>543</v>
      </c>
      <c r="AM80">
        <v>4</v>
      </c>
      <c r="AN80" t="s">
        <v>543</v>
      </c>
      <c r="AO80">
        <v>4</v>
      </c>
      <c r="AP80" t="s">
        <v>543</v>
      </c>
      <c r="AQ80">
        <v>7</v>
      </c>
      <c r="AR80">
        <v>43</v>
      </c>
      <c r="AS80">
        <v>7</v>
      </c>
      <c r="AT80">
        <v>57</v>
      </c>
      <c r="AU80">
        <v>7</v>
      </c>
      <c r="AV80" t="s">
        <v>543</v>
      </c>
      <c r="AW80">
        <v>7</v>
      </c>
      <c r="AX80">
        <v>57</v>
      </c>
      <c r="AY80">
        <v>7</v>
      </c>
      <c r="AZ80">
        <v>43</v>
      </c>
      <c r="BA80">
        <v>1960</v>
      </c>
      <c r="BB80">
        <v>65</v>
      </c>
      <c r="BC80">
        <v>1960</v>
      </c>
      <c r="BD80">
        <v>73</v>
      </c>
      <c r="BE80">
        <v>1960</v>
      </c>
      <c r="BF80">
        <v>71</v>
      </c>
      <c r="BG80">
        <v>1960</v>
      </c>
      <c r="BH80">
        <v>75</v>
      </c>
      <c r="BI80">
        <v>1960</v>
      </c>
      <c r="BJ80">
        <v>53</v>
      </c>
    </row>
    <row r="81" spans="1:62" x14ac:dyDescent="0.45">
      <c r="A81" t="s">
        <v>76</v>
      </c>
      <c r="B81" t="s">
        <v>76</v>
      </c>
      <c r="C81">
        <v>2642</v>
      </c>
      <c r="D81">
        <v>70</v>
      </c>
      <c r="E81">
        <v>2642</v>
      </c>
      <c r="F81">
        <v>75</v>
      </c>
      <c r="G81">
        <v>2642</v>
      </c>
      <c r="H81">
        <v>74</v>
      </c>
      <c r="I81">
        <v>2642</v>
      </c>
      <c r="J81">
        <v>77</v>
      </c>
      <c r="K81">
        <v>2642</v>
      </c>
      <c r="L81">
        <v>56</v>
      </c>
      <c r="M81">
        <v>57</v>
      </c>
      <c r="N81">
        <v>74</v>
      </c>
      <c r="O81">
        <v>57</v>
      </c>
      <c r="P81">
        <v>91</v>
      </c>
      <c r="Q81">
        <v>57</v>
      </c>
      <c r="R81">
        <v>81</v>
      </c>
      <c r="S81">
        <v>57</v>
      </c>
      <c r="T81">
        <v>91</v>
      </c>
      <c r="U81">
        <v>57</v>
      </c>
      <c r="V81">
        <v>63</v>
      </c>
      <c r="W81">
        <v>37</v>
      </c>
      <c r="X81">
        <v>65</v>
      </c>
      <c r="Y81">
        <v>37</v>
      </c>
      <c r="Z81">
        <v>81</v>
      </c>
      <c r="AA81">
        <v>37</v>
      </c>
      <c r="AB81">
        <v>73</v>
      </c>
      <c r="AC81">
        <v>37</v>
      </c>
      <c r="AD81">
        <v>78</v>
      </c>
      <c r="AE81">
        <v>37</v>
      </c>
      <c r="AF81">
        <v>54</v>
      </c>
      <c r="AG81">
        <v>9</v>
      </c>
      <c r="AH81">
        <v>67</v>
      </c>
      <c r="AI81">
        <v>9</v>
      </c>
      <c r="AJ81">
        <v>56</v>
      </c>
      <c r="AK81">
        <v>9</v>
      </c>
      <c r="AL81">
        <v>56</v>
      </c>
      <c r="AM81">
        <v>9</v>
      </c>
      <c r="AN81">
        <v>67</v>
      </c>
      <c r="AO81">
        <v>9</v>
      </c>
      <c r="AP81">
        <v>44</v>
      </c>
      <c r="AQ81">
        <v>5</v>
      </c>
      <c r="AR81" t="s">
        <v>543</v>
      </c>
      <c r="AS81">
        <v>5</v>
      </c>
      <c r="AT81" t="s">
        <v>543</v>
      </c>
      <c r="AU81">
        <v>5</v>
      </c>
      <c r="AV81" t="s">
        <v>543</v>
      </c>
      <c r="AW81">
        <v>5</v>
      </c>
      <c r="AX81" t="s">
        <v>543</v>
      </c>
      <c r="AY81">
        <v>5</v>
      </c>
      <c r="AZ81" t="s">
        <v>543</v>
      </c>
      <c r="BA81">
        <v>2769</v>
      </c>
      <c r="BB81">
        <v>70</v>
      </c>
      <c r="BC81">
        <v>2769</v>
      </c>
      <c r="BD81">
        <v>75</v>
      </c>
      <c r="BE81">
        <v>2769</v>
      </c>
      <c r="BF81">
        <v>74</v>
      </c>
      <c r="BG81">
        <v>2769</v>
      </c>
      <c r="BH81">
        <v>78</v>
      </c>
      <c r="BI81">
        <v>2769</v>
      </c>
      <c r="BJ81">
        <v>56</v>
      </c>
    </row>
    <row r="82" spans="1:62" x14ac:dyDescent="0.45">
      <c r="A82" t="s">
        <v>89</v>
      </c>
      <c r="B82" t="s">
        <v>89</v>
      </c>
      <c r="C82">
        <v>3366</v>
      </c>
      <c r="D82">
        <v>64</v>
      </c>
      <c r="E82">
        <v>3366</v>
      </c>
      <c r="F82">
        <v>72</v>
      </c>
      <c r="G82">
        <v>3366</v>
      </c>
      <c r="H82">
        <v>64</v>
      </c>
      <c r="I82">
        <v>3366</v>
      </c>
      <c r="J82">
        <v>69</v>
      </c>
      <c r="K82">
        <v>3366</v>
      </c>
      <c r="L82">
        <v>49</v>
      </c>
      <c r="M82">
        <v>85</v>
      </c>
      <c r="N82">
        <v>67</v>
      </c>
      <c r="O82">
        <v>85</v>
      </c>
      <c r="P82">
        <v>67</v>
      </c>
      <c r="Q82">
        <v>85</v>
      </c>
      <c r="R82">
        <v>61</v>
      </c>
      <c r="S82">
        <v>85</v>
      </c>
      <c r="T82">
        <v>75</v>
      </c>
      <c r="U82">
        <v>85</v>
      </c>
      <c r="V82">
        <v>49</v>
      </c>
      <c r="W82">
        <v>90</v>
      </c>
      <c r="X82">
        <v>67</v>
      </c>
      <c r="Y82">
        <v>90</v>
      </c>
      <c r="Z82">
        <v>80</v>
      </c>
      <c r="AA82">
        <v>90</v>
      </c>
      <c r="AB82">
        <v>80</v>
      </c>
      <c r="AC82">
        <v>90</v>
      </c>
      <c r="AD82">
        <v>84</v>
      </c>
      <c r="AE82">
        <v>90</v>
      </c>
      <c r="AF82">
        <v>61</v>
      </c>
      <c r="AG82">
        <v>14</v>
      </c>
      <c r="AH82" t="s">
        <v>543</v>
      </c>
      <c r="AI82">
        <v>14</v>
      </c>
      <c r="AJ82">
        <v>100</v>
      </c>
      <c r="AK82">
        <v>14</v>
      </c>
      <c r="AL82" t="s">
        <v>543</v>
      </c>
      <c r="AM82">
        <v>14</v>
      </c>
      <c r="AN82" t="s">
        <v>543</v>
      </c>
      <c r="AO82">
        <v>14</v>
      </c>
      <c r="AP82" t="s">
        <v>543</v>
      </c>
      <c r="AQ82">
        <v>18</v>
      </c>
      <c r="AR82">
        <v>72</v>
      </c>
      <c r="AS82">
        <v>18</v>
      </c>
      <c r="AT82" t="s">
        <v>543</v>
      </c>
      <c r="AU82">
        <v>18</v>
      </c>
      <c r="AV82">
        <v>78</v>
      </c>
      <c r="AW82">
        <v>18</v>
      </c>
      <c r="AX82" t="s">
        <v>543</v>
      </c>
      <c r="AY82">
        <v>18</v>
      </c>
      <c r="AZ82">
        <v>61</v>
      </c>
      <c r="BA82">
        <v>3599</v>
      </c>
      <c r="BB82">
        <v>64</v>
      </c>
      <c r="BC82">
        <v>3599</v>
      </c>
      <c r="BD82">
        <v>72</v>
      </c>
      <c r="BE82">
        <v>3599</v>
      </c>
      <c r="BF82">
        <v>64</v>
      </c>
      <c r="BG82">
        <v>3599</v>
      </c>
      <c r="BH82">
        <v>70</v>
      </c>
      <c r="BI82">
        <v>3599</v>
      </c>
      <c r="BJ82">
        <v>49</v>
      </c>
    </row>
    <row r="83" spans="1:62" x14ac:dyDescent="0.45">
      <c r="A83" t="s">
        <v>92</v>
      </c>
      <c r="B83" t="s">
        <v>92</v>
      </c>
      <c r="C83">
        <v>2473</v>
      </c>
      <c r="D83">
        <v>62</v>
      </c>
      <c r="E83">
        <v>2473</v>
      </c>
      <c r="F83">
        <v>76</v>
      </c>
      <c r="G83">
        <v>2473</v>
      </c>
      <c r="H83">
        <v>71</v>
      </c>
      <c r="I83">
        <v>2473</v>
      </c>
      <c r="J83">
        <v>72</v>
      </c>
      <c r="K83">
        <v>2473</v>
      </c>
      <c r="L83">
        <v>53</v>
      </c>
      <c r="M83">
        <v>61</v>
      </c>
      <c r="N83">
        <v>66</v>
      </c>
      <c r="O83">
        <v>61</v>
      </c>
      <c r="P83">
        <v>77</v>
      </c>
      <c r="Q83">
        <v>61</v>
      </c>
      <c r="R83">
        <v>75</v>
      </c>
      <c r="S83">
        <v>61</v>
      </c>
      <c r="T83">
        <v>77</v>
      </c>
      <c r="U83">
        <v>61</v>
      </c>
      <c r="V83">
        <v>59</v>
      </c>
      <c r="W83">
        <v>11</v>
      </c>
      <c r="X83">
        <v>73</v>
      </c>
      <c r="Y83">
        <v>11</v>
      </c>
      <c r="Z83" t="s">
        <v>543</v>
      </c>
      <c r="AA83">
        <v>11</v>
      </c>
      <c r="AB83" t="s">
        <v>543</v>
      </c>
      <c r="AC83">
        <v>11</v>
      </c>
      <c r="AD83" t="s">
        <v>543</v>
      </c>
      <c r="AE83">
        <v>11</v>
      </c>
      <c r="AF83">
        <v>55</v>
      </c>
      <c r="AG83">
        <v>15</v>
      </c>
      <c r="AH83">
        <v>80</v>
      </c>
      <c r="AI83">
        <v>15</v>
      </c>
      <c r="AJ83" t="s">
        <v>543</v>
      </c>
      <c r="AK83">
        <v>15</v>
      </c>
      <c r="AL83">
        <v>73</v>
      </c>
      <c r="AM83">
        <v>15</v>
      </c>
      <c r="AN83">
        <v>80</v>
      </c>
      <c r="AO83">
        <v>15</v>
      </c>
      <c r="AP83">
        <v>67</v>
      </c>
      <c r="AQ83">
        <v>3</v>
      </c>
      <c r="AR83" t="s">
        <v>543</v>
      </c>
      <c r="AS83">
        <v>3</v>
      </c>
      <c r="AT83" t="s">
        <v>543</v>
      </c>
      <c r="AU83">
        <v>3</v>
      </c>
      <c r="AV83" t="s">
        <v>543</v>
      </c>
      <c r="AW83">
        <v>3</v>
      </c>
      <c r="AX83" t="s">
        <v>543</v>
      </c>
      <c r="AY83">
        <v>3</v>
      </c>
      <c r="AZ83" t="s">
        <v>543</v>
      </c>
      <c r="BA83">
        <v>2581</v>
      </c>
      <c r="BB83">
        <v>62</v>
      </c>
      <c r="BC83">
        <v>2581</v>
      </c>
      <c r="BD83">
        <v>76</v>
      </c>
      <c r="BE83">
        <v>2581</v>
      </c>
      <c r="BF83">
        <v>72</v>
      </c>
      <c r="BG83">
        <v>2581</v>
      </c>
      <c r="BH83">
        <v>72</v>
      </c>
      <c r="BI83">
        <v>2581</v>
      </c>
      <c r="BJ83">
        <v>53</v>
      </c>
    </row>
    <row r="84" spans="1:62" x14ac:dyDescent="0.45">
      <c r="A84" t="s">
        <v>98</v>
      </c>
      <c r="B84" t="s">
        <v>98</v>
      </c>
      <c r="C84">
        <v>3144</v>
      </c>
      <c r="D84">
        <v>56</v>
      </c>
      <c r="E84">
        <v>3144</v>
      </c>
      <c r="F84">
        <v>73</v>
      </c>
      <c r="G84">
        <v>3144</v>
      </c>
      <c r="H84">
        <v>63</v>
      </c>
      <c r="I84">
        <v>3144</v>
      </c>
      <c r="J84">
        <v>65</v>
      </c>
      <c r="K84">
        <v>3144</v>
      </c>
      <c r="L84">
        <v>46</v>
      </c>
      <c r="M84">
        <v>91</v>
      </c>
      <c r="N84">
        <v>60</v>
      </c>
      <c r="O84">
        <v>91</v>
      </c>
      <c r="P84">
        <v>75</v>
      </c>
      <c r="Q84">
        <v>91</v>
      </c>
      <c r="R84">
        <v>67</v>
      </c>
      <c r="S84">
        <v>91</v>
      </c>
      <c r="T84">
        <v>76</v>
      </c>
      <c r="U84">
        <v>91</v>
      </c>
      <c r="V84">
        <v>46</v>
      </c>
      <c r="W84">
        <v>92</v>
      </c>
      <c r="X84">
        <v>49</v>
      </c>
      <c r="Y84">
        <v>92</v>
      </c>
      <c r="Z84">
        <v>72</v>
      </c>
      <c r="AA84">
        <v>92</v>
      </c>
      <c r="AB84">
        <v>67</v>
      </c>
      <c r="AC84">
        <v>92</v>
      </c>
      <c r="AD84">
        <v>70</v>
      </c>
      <c r="AE84">
        <v>92</v>
      </c>
      <c r="AF84">
        <v>43</v>
      </c>
      <c r="AG84">
        <v>30</v>
      </c>
      <c r="AH84">
        <v>63</v>
      </c>
      <c r="AI84">
        <v>30</v>
      </c>
      <c r="AJ84">
        <v>83</v>
      </c>
      <c r="AK84">
        <v>30</v>
      </c>
      <c r="AL84">
        <v>83</v>
      </c>
      <c r="AM84">
        <v>30</v>
      </c>
      <c r="AN84">
        <v>87</v>
      </c>
      <c r="AO84">
        <v>30</v>
      </c>
      <c r="AP84">
        <v>60</v>
      </c>
      <c r="AQ84">
        <v>12</v>
      </c>
      <c r="AR84">
        <v>58</v>
      </c>
      <c r="AS84">
        <v>12</v>
      </c>
      <c r="AT84" t="s">
        <v>543</v>
      </c>
      <c r="AU84">
        <v>12</v>
      </c>
      <c r="AV84">
        <v>75</v>
      </c>
      <c r="AW84">
        <v>12</v>
      </c>
      <c r="AX84">
        <v>75</v>
      </c>
      <c r="AY84">
        <v>12</v>
      </c>
      <c r="AZ84">
        <v>58</v>
      </c>
      <c r="BA84">
        <v>3409</v>
      </c>
      <c r="BB84">
        <v>56</v>
      </c>
      <c r="BC84">
        <v>3409</v>
      </c>
      <c r="BD84">
        <v>73</v>
      </c>
      <c r="BE84">
        <v>3409</v>
      </c>
      <c r="BF84">
        <v>64</v>
      </c>
      <c r="BG84">
        <v>3409</v>
      </c>
      <c r="BH84">
        <v>65</v>
      </c>
      <c r="BI84">
        <v>3409</v>
      </c>
      <c r="BJ84">
        <v>46</v>
      </c>
    </row>
    <row r="85" spans="1:62" x14ac:dyDescent="0.45">
      <c r="A85" t="s">
        <v>114</v>
      </c>
      <c r="B85" t="s">
        <v>114</v>
      </c>
      <c r="C85">
        <v>2651</v>
      </c>
      <c r="D85">
        <v>64</v>
      </c>
      <c r="E85">
        <v>2650</v>
      </c>
      <c r="F85">
        <v>78</v>
      </c>
      <c r="G85">
        <v>2650</v>
      </c>
      <c r="H85">
        <v>71</v>
      </c>
      <c r="I85">
        <v>2650</v>
      </c>
      <c r="J85">
        <v>70</v>
      </c>
      <c r="K85">
        <v>2650</v>
      </c>
      <c r="L85">
        <v>54</v>
      </c>
      <c r="M85">
        <v>95</v>
      </c>
      <c r="N85">
        <v>68</v>
      </c>
      <c r="O85">
        <v>95</v>
      </c>
      <c r="P85">
        <v>78</v>
      </c>
      <c r="Q85">
        <v>95</v>
      </c>
      <c r="R85">
        <v>78</v>
      </c>
      <c r="S85">
        <v>95</v>
      </c>
      <c r="T85">
        <v>71</v>
      </c>
      <c r="U85">
        <v>95</v>
      </c>
      <c r="V85">
        <v>57</v>
      </c>
      <c r="W85">
        <v>244</v>
      </c>
      <c r="X85">
        <v>61</v>
      </c>
      <c r="Y85">
        <v>244</v>
      </c>
      <c r="Z85">
        <v>78</v>
      </c>
      <c r="AA85">
        <v>244</v>
      </c>
      <c r="AB85">
        <v>75</v>
      </c>
      <c r="AC85">
        <v>244</v>
      </c>
      <c r="AD85">
        <v>77</v>
      </c>
      <c r="AE85">
        <v>244</v>
      </c>
      <c r="AF85">
        <v>52</v>
      </c>
      <c r="AG85">
        <v>36</v>
      </c>
      <c r="AH85">
        <v>67</v>
      </c>
      <c r="AI85">
        <v>35</v>
      </c>
      <c r="AJ85">
        <v>83</v>
      </c>
      <c r="AK85">
        <v>35</v>
      </c>
      <c r="AL85">
        <v>74</v>
      </c>
      <c r="AM85">
        <v>35</v>
      </c>
      <c r="AN85">
        <v>74</v>
      </c>
      <c r="AO85">
        <v>35</v>
      </c>
      <c r="AP85">
        <v>49</v>
      </c>
      <c r="AQ85">
        <v>7</v>
      </c>
      <c r="AR85">
        <v>57</v>
      </c>
      <c r="AS85">
        <v>7</v>
      </c>
      <c r="AT85">
        <v>57</v>
      </c>
      <c r="AU85">
        <v>7</v>
      </c>
      <c r="AV85">
        <v>100</v>
      </c>
      <c r="AW85">
        <v>7</v>
      </c>
      <c r="AX85">
        <v>100</v>
      </c>
      <c r="AY85">
        <v>7</v>
      </c>
      <c r="AZ85">
        <v>43</v>
      </c>
      <c r="BA85">
        <v>3059</v>
      </c>
      <c r="BB85">
        <v>64</v>
      </c>
      <c r="BC85">
        <v>3057</v>
      </c>
      <c r="BD85">
        <v>78</v>
      </c>
      <c r="BE85">
        <v>3057</v>
      </c>
      <c r="BF85">
        <v>72</v>
      </c>
      <c r="BG85">
        <v>3057</v>
      </c>
      <c r="BH85">
        <v>71</v>
      </c>
      <c r="BI85">
        <v>3057</v>
      </c>
      <c r="BJ85">
        <v>54</v>
      </c>
    </row>
    <row r="86" spans="1:62" x14ac:dyDescent="0.45">
      <c r="A86" t="s">
        <v>116</v>
      </c>
      <c r="B86" t="s">
        <v>116</v>
      </c>
      <c r="C86">
        <v>4177</v>
      </c>
      <c r="D86">
        <v>64</v>
      </c>
      <c r="E86">
        <v>4176</v>
      </c>
      <c r="F86">
        <v>73</v>
      </c>
      <c r="G86">
        <v>4176</v>
      </c>
      <c r="H86">
        <v>69</v>
      </c>
      <c r="I86">
        <v>4177</v>
      </c>
      <c r="J86">
        <v>69</v>
      </c>
      <c r="K86">
        <v>4175</v>
      </c>
      <c r="L86">
        <v>54</v>
      </c>
      <c r="M86">
        <v>415</v>
      </c>
      <c r="N86">
        <v>61</v>
      </c>
      <c r="O86">
        <v>415</v>
      </c>
      <c r="P86">
        <v>72</v>
      </c>
      <c r="Q86">
        <v>415</v>
      </c>
      <c r="R86">
        <v>65</v>
      </c>
      <c r="S86">
        <v>415</v>
      </c>
      <c r="T86">
        <v>70</v>
      </c>
      <c r="U86">
        <v>415</v>
      </c>
      <c r="V86">
        <v>49</v>
      </c>
      <c r="W86">
        <v>705</v>
      </c>
      <c r="X86">
        <v>56</v>
      </c>
      <c r="Y86">
        <v>705</v>
      </c>
      <c r="Z86">
        <v>75</v>
      </c>
      <c r="AA86">
        <v>705</v>
      </c>
      <c r="AB86">
        <v>70</v>
      </c>
      <c r="AC86">
        <v>705</v>
      </c>
      <c r="AD86">
        <v>76</v>
      </c>
      <c r="AE86">
        <v>705</v>
      </c>
      <c r="AF86">
        <v>48</v>
      </c>
      <c r="AG86">
        <v>296</v>
      </c>
      <c r="AH86">
        <v>54</v>
      </c>
      <c r="AI86">
        <v>296</v>
      </c>
      <c r="AJ86">
        <v>75</v>
      </c>
      <c r="AK86">
        <v>296</v>
      </c>
      <c r="AL86">
        <v>63</v>
      </c>
      <c r="AM86">
        <v>296</v>
      </c>
      <c r="AN86">
        <v>71</v>
      </c>
      <c r="AO86">
        <v>296</v>
      </c>
      <c r="AP86">
        <v>45</v>
      </c>
      <c r="AQ86">
        <v>21</v>
      </c>
      <c r="AR86">
        <v>76</v>
      </c>
      <c r="AS86">
        <v>21</v>
      </c>
      <c r="AT86">
        <v>81</v>
      </c>
      <c r="AU86">
        <v>21</v>
      </c>
      <c r="AV86" t="s">
        <v>543</v>
      </c>
      <c r="AW86">
        <v>21</v>
      </c>
      <c r="AX86" t="s">
        <v>543</v>
      </c>
      <c r="AY86">
        <v>21</v>
      </c>
      <c r="AZ86">
        <v>76</v>
      </c>
      <c r="BA86">
        <v>5827</v>
      </c>
      <c r="BB86">
        <v>62</v>
      </c>
      <c r="BC86">
        <v>5825</v>
      </c>
      <c r="BD86">
        <v>74</v>
      </c>
      <c r="BE86">
        <v>5826</v>
      </c>
      <c r="BF86">
        <v>69</v>
      </c>
      <c r="BG86">
        <v>5827</v>
      </c>
      <c r="BH86">
        <v>70</v>
      </c>
      <c r="BI86">
        <v>5824</v>
      </c>
      <c r="BJ86">
        <v>52</v>
      </c>
    </row>
    <row r="87" spans="1:62" x14ac:dyDescent="0.45">
      <c r="A87" t="s">
        <v>25</v>
      </c>
      <c r="B87" t="s">
        <v>25</v>
      </c>
      <c r="C87">
        <v>1874</v>
      </c>
      <c r="D87">
        <v>72</v>
      </c>
      <c r="E87">
        <v>1874</v>
      </c>
      <c r="F87">
        <v>82</v>
      </c>
      <c r="G87">
        <v>1874</v>
      </c>
      <c r="H87">
        <v>76</v>
      </c>
      <c r="I87">
        <v>1874</v>
      </c>
      <c r="J87">
        <v>78</v>
      </c>
      <c r="K87">
        <v>1874</v>
      </c>
      <c r="L87">
        <v>61</v>
      </c>
      <c r="M87">
        <v>33</v>
      </c>
      <c r="N87">
        <v>73</v>
      </c>
      <c r="O87">
        <v>33</v>
      </c>
      <c r="P87">
        <v>79</v>
      </c>
      <c r="Q87">
        <v>33</v>
      </c>
      <c r="R87">
        <v>79</v>
      </c>
      <c r="S87">
        <v>33</v>
      </c>
      <c r="T87">
        <v>79</v>
      </c>
      <c r="U87">
        <v>33</v>
      </c>
      <c r="V87">
        <v>67</v>
      </c>
      <c r="W87">
        <v>26</v>
      </c>
      <c r="X87">
        <v>65</v>
      </c>
      <c r="Y87">
        <v>26</v>
      </c>
      <c r="Z87">
        <v>73</v>
      </c>
      <c r="AA87">
        <v>26</v>
      </c>
      <c r="AB87">
        <v>73</v>
      </c>
      <c r="AC87">
        <v>26</v>
      </c>
      <c r="AD87">
        <v>77</v>
      </c>
      <c r="AE87">
        <v>26</v>
      </c>
      <c r="AF87">
        <v>62</v>
      </c>
      <c r="AG87">
        <v>25</v>
      </c>
      <c r="AH87">
        <v>80</v>
      </c>
      <c r="AI87">
        <v>25</v>
      </c>
      <c r="AJ87">
        <v>88</v>
      </c>
      <c r="AK87">
        <v>25</v>
      </c>
      <c r="AL87">
        <v>88</v>
      </c>
      <c r="AM87">
        <v>25</v>
      </c>
      <c r="AN87">
        <v>80</v>
      </c>
      <c r="AO87">
        <v>25</v>
      </c>
      <c r="AP87">
        <v>76</v>
      </c>
      <c r="AQ87">
        <v>4</v>
      </c>
      <c r="AR87" t="s">
        <v>543</v>
      </c>
      <c r="AS87">
        <v>4</v>
      </c>
      <c r="AT87" t="s">
        <v>543</v>
      </c>
      <c r="AU87">
        <v>4</v>
      </c>
      <c r="AV87" t="s">
        <v>543</v>
      </c>
      <c r="AW87">
        <v>4</v>
      </c>
      <c r="AX87" t="s">
        <v>543</v>
      </c>
      <c r="AY87">
        <v>4</v>
      </c>
      <c r="AZ87" t="s">
        <v>543</v>
      </c>
      <c r="BA87">
        <v>1976</v>
      </c>
      <c r="BB87">
        <v>72</v>
      </c>
      <c r="BC87">
        <v>1976</v>
      </c>
      <c r="BD87">
        <v>82</v>
      </c>
      <c r="BE87">
        <v>1976</v>
      </c>
      <c r="BF87">
        <v>76</v>
      </c>
      <c r="BG87">
        <v>1976</v>
      </c>
      <c r="BH87">
        <v>78</v>
      </c>
      <c r="BI87">
        <v>1976</v>
      </c>
      <c r="BJ87">
        <v>61</v>
      </c>
    </row>
    <row r="88" spans="1:62" x14ac:dyDescent="0.45">
      <c r="A88" t="s">
        <v>31</v>
      </c>
      <c r="B88" t="s">
        <v>31</v>
      </c>
      <c r="C88">
        <v>1971</v>
      </c>
      <c r="D88">
        <v>69</v>
      </c>
      <c r="E88">
        <v>1970</v>
      </c>
      <c r="F88">
        <v>78</v>
      </c>
      <c r="G88">
        <v>1971</v>
      </c>
      <c r="H88">
        <v>72</v>
      </c>
      <c r="I88">
        <v>1971</v>
      </c>
      <c r="J88">
        <v>72</v>
      </c>
      <c r="K88">
        <v>1970</v>
      </c>
      <c r="L88">
        <v>57</v>
      </c>
      <c r="M88">
        <v>84</v>
      </c>
      <c r="N88">
        <v>71</v>
      </c>
      <c r="O88">
        <v>84</v>
      </c>
      <c r="P88">
        <v>79</v>
      </c>
      <c r="Q88">
        <v>84</v>
      </c>
      <c r="R88">
        <v>70</v>
      </c>
      <c r="S88">
        <v>84</v>
      </c>
      <c r="T88">
        <v>69</v>
      </c>
      <c r="U88">
        <v>84</v>
      </c>
      <c r="V88">
        <v>58</v>
      </c>
      <c r="W88">
        <v>336</v>
      </c>
      <c r="X88">
        <v>65</v>
      </c>
      <c r="Y88">
        <v>336</v>
      </c>
      <c r="Z88">
        <v>84</v>
      </c>
      <c r="AA88">
        <v>336</v>
      </c>
      <c r="AB88">
        <v>76</v>
      </c>
      <c r="AC88">
        <v>336</v>
      </c>
      <c r="AD88">
        <v>81</v>
      </c>
      <c r="AE88">
        <v>336</v>
      </c>
      <c r="AF88">
        <v>57</v>
      </c>
      <c r="AG88">
        <v>108</v>
      </c>
      <c r="AH88">
        <v>53</v>
      </c>
      <c r="AI88">
        <v>108</v>
      </c>
      <c r="AJ88">
        <v>75</v>
      </c>
      <c r="AK88">
        <v>108</v>
      </c>
      <c r="AL88">
        <v>64</v>
      </c>
      <c r="AM88">
        <v>108</v>
      </c>
      <c r="AN88">
        <v>72</v>
      </c>
      <c r="AO88">
        <v>108</v>
      </c>
      <c r="AP88">
        <v>44</v>
      </c>
      <c r="AQ88">
        <v>15</v>
      </c>
      <c r="AR88">
        <v>60</v>
      </c>
      <c r="AS88">
        <v>15</v>
      </c>
      <c r="AT88">
        <v>73</v>
      </c>
      <c r="AU88">
        <v>15</v>
      </c>
      <c r="AV88">
        <v>80</v>
      </c>
      <c r="AW88">
        <v>15</v>
      </c>
      <c r="AX88" t="s">
        <v>543</v>
      </c>
      <c r="AY88">
        <v>15</v>
      </c>
      <c r="AZ88">
        <v>53</v>
      </c>
      <c r="BA88">
        <v>2589</v>
      </c>
      <c r="BB88">
        <v>68</v>
      </c>
      <c r="BC88">
        <v>2587</v>
      </c>
      <c r="BD88">
        <v>78</v>
      </c>
      <c r="BE88">
        <v>2589</v>
      </c>
      <c r="BF88">
        <v>72</v>
      </c>
      <c r="BG88">
        <v>2589</v>
      </c>
      <c r="BH88">
        <v>73</v>
      </c>
      <c r="BI88">
        <v>2587</v>
      </c>
      <c r="BJ88">
        <v>57</v>
      </c>
    </row>
    <row r="89" spans="1:62" x14ac:dyDescent="0.45">
      <c r="A89" t="s">
        <v>33</v>
      </c>
      <c r="B89" t="s">
        <v>33</v>
      </c>
      <c r="C89">
        <v>2110</v>
      </c>
      <c r="D89">
        <v>70</v>
      </c>
      <c r="E89">
        <v>2110</v>
      </c>
      <c r="F89">
        <v>76</v>
      </c>
      <c r="G89">
        <v>2110</v>
      </c>
      <c r="H89">
        <v>73</v>
      </c>
      <c r="I89">
        <v>2110</v>
      </c>
      <c r="J89">
        <v>74</v>
      </c>
      <c r="K89">
        <v>2110</v>
      </c>
      <c r="L89">
        <v>56</v>
      </c>
      <c r="M89">
        <v>42</v>
      </c>
      <c r="N89">
        <v>64</v>
      </c>
      <c r="O89">
        <v>42</v>
      </c>
      <c r="P89">
        <v>76</v>
      </c>
      <c r="Q89">
        <v>42</v>
      </c>
      <c r="R89">
        <v>76</v>
      </c>
      <c r="S89">
        <v>42</v>
      </c>
      <c r="T89">
        <v>76</v>
      </c>
      <c r="U89">
        <v>42</v>
      </c>
      <c r="V89">
        <v>62</v>
      </c>
      <c r="W89">
        <v>45</v>
      </c>
      <c r="X89">
        <v>64</v>
      </c>
      <c r="Y89">
        <v>45</v>
      </c>
      <c r="Z89">
        <v>73</v>
      </c>
      <c r="AA89">
        <v>45</v>
      </c>
      <c r="AB89">
        <v>69</v>
      </c>
      <c r="AC89">
        <v>45</v>
      </c>
      <c r="AD89">
        <v>76</v>
      </c>
      <c r="AE89">
        <v>45</v>
      </c>
      <c r="AF89">
        <v>58</v>
      </c>
      <c r="AG89">
        <v>14</v>
      </c>
      <c r="AH89">
        <v>57</v>
      </c>
      <c r="AI89">
        <v>14</v>
      </c>
      <c r="AJ89">
        <v>64</v>
      </c>
      <c r="AK89">
        <v>14</v>
      </c>
      <c r="AL89">
        <v>50</v>
      </c>
      <c r="AM89">
        <v>14</v>
      </c>
      <c r="AN89">
        <v>64</v>
      </c>
      <c r="AO89">
        <v>14</v>
      </c>
      <c r="AP89">
        <v>43</v>
      </c>
      <c r="AQ89">
        <v>7</v>
      </c>
      <c r="AR89">
        <v>100</v>
      </c>
      <c r="AS89">
        <v>7</v>
      </c>
      <c r="AT89">
        <v>100</v>
      </c>
      <c r="AU89">
        <v>7</v>
      </c>
      <c r="AV89">
        <v>100</v>
      </c>
      <c r="AW89">
        <v>7</v>
      </c>
      <c r="AX89">
        <v>100</v>
      </c>
      <c r="AY89">
        <v>7</v>
      </c>
      <c r="AZ89">
        <v>100</v>
      </c>
      <c r="BA89">
        <v>2241</v>
      </c>
      <c r="BB89">
        <v>70</v>
      </c>
      <c r="BC89">
        <v>2241</v>
      </c>
      <c r="BD89">
        <v>76</v>
      </c>
      <c r="BE89">
        <v>2241</v>
      </c>
      <c r="BF89">
        <v>73</v>
      </c>
      <c r="BG89">
        <v>2241</v>
      </c>
      <c r="BH89">
        <v>74</v>
      </c>
      <c r="BI89">
        <v>2241</v>
      </c>
      <c r="BJ89">
        <v>56</v>
      </c>
    </row>
    <row r="90" spans="1:62" x14ac:dyDescent="0.45">
      <c r="A90" t="s">
        <v>38</v>
      </c>
      <c r="B90" t="s">
        <v>38</v>
      </c>
      <c r="C90">
        <v>1415</v>
      </c>
      <c r="D90">
        <v>68</v>
      </c>
      <c r="E90">
        <v>1415</v>
      </c>
      <c r="F90">
        <v>81</v>
      </c>
      <c r="G90">
        <v>1415</v>
      </c>
      <c r="H90">
        <v>74</v>
      </c>
      <c r="I90">
        <v>1415</v>
      </c>
      <c r="J90">
        <v>74</v>
      </c>
      <c r="K90">
        <v>1415</v>
      </c>
      <c r="L90">
        <v>57</v>
      </c>
      <c r="M90">
        <v>30</v>
      </c>
      <c r="N90">
        <v>70</v>
      </c>
      <c r="O90">
        <v>30</v>
      </c>
      <c r="P90" t="s">
        <v>543</v>
      </c>
      <c r="Q90">
        <v>30</v>
      </c>
      <c r="R90">
        <v>73</v>
      </c>
      <c r="S90">
        <v>30</v>
      </c>
      <c r="T90">
        <v>83</v>
      </c>
      <c r="U90">
        <v>30</v>
      </c>
      <c r="V90">
        <v>67</v>
      </c>
      <c r="W90">
        <v>56</v>
      </c>
      <c r="X90">
        <v>71</v>
      </c>
      <c r="Y90">
        <v>56</v>
      </c>
      <c r="Z90">
        <v>89</v>
      </c>
      <c r="AA90">
        <v>56</v>
      </c>
      <c r="AB90">
        <v>91</v>
      </c>
      <c r="AC90">
        <v>56</v>
      </c>
      <c r="AD90">
        <v>86</v>
      </c>
      <c r="AE90">
        <v>56</v>
      </c>
      <c r="AF90">
        <v>68</v>
      </c>
      <c r="AG90">
        <v>7</v>
      </c>
      <c r="AH90" t="s">
        <v>543</v>
      </c>
      <c r="AI90">
        <v>7</v>
      </c>
      <c r="AJ90">
        <v>100</v>
      </c>
      <c r="AK90">
        <v>7</v>
      </c>
      <c r="AL90" t="s">
        <v>543</v>
      </c>
      <c r="AM90">
        <v>7</v>
      </c>
      <c r="AN90">
        <v>100</v>
      </c>
      <c r="AO90">
        <v>7</v>
      </c>
      <c r="AP90">
        <v>57</v>
      </c>
      <c r="AQ90">
        <v>0</v>
      </c>
      <c r="AR90" t="s">
        <v>552</v>
      </c>
      <c r="AS90">
        <v>0</v>
      </c>
      <c r="AT90" t="s">
        <v>552</v>
      </c>
      <c r="AU90">
        <v>0</v>
      </c>
      <c r="AV90" t="s">
        <v>552</v>
      </c>
      <c r="AW90">
        <v>0</v>
      </c>
      <c r="AX90" t="s">
        <v>552</v>
      </c>
      <c r="AY90">
        <v>0</v>
      </c>
      <c r="AZ90" t="s">
        <v>552</v>
      </c>
      <c r="BA90">
        <v>1534</v>
      </c>
      <c r="BB90">
        <v>68</v>
      </c>
      <c r="BC90">
        <v>1534</v>
      </c>
      <c r="BD90">
        <v>81</v>
      </c>
      <c r="BE90">
        <v>1534</v>
      </c>
      <c r="BF90">
        <v>75</v>
      </c>
      <c r="BG90">
        <v>1534</v>
      </c>
      <c r="BH90">
        <v>75</v>
      </c>
      <c r="BI90">
        <v>1534</v>
      </c>
      <c r="BJ90">
        <v>57</v>
      </c>
    </row>
    <row r="91" spans="1:62" x14ac:dyDescent="0.45">
      <c r="A91" t="s">
        <v>42</v>
      </c>
      <c r="B91" t="s">
        <v>42</v>
      </c>
      <c r="C91">
        <v>2795</v>
      </c>
      <c r="D91">
        <v>71</v>
      </c>
      <c r="E91">
        <v>2795</v>
      </c>
      <c r="F91">
        <v>80</v>
      </c>
      <c r="G91">
        <v>2795</v>
      </c>
      <c r="H91">
        <v>75</v>
      </c>
      <c r="I91">
        <v>2795</v>
      </c>
      <c r="J91">
        <v>75</v>
      </c>
      <c r="K91">
        <v>2795</v>
      </c>
      <c r="L91">
        <v>61</v>
      </c>
      <c r="M91">
        <v>32</v>
      </c>
      <c r="N91">
        <v>63</v>
      </c>
      <c r="O91">
        <v>32</v>
      </c>
      <c r="P91">
        <v>78</v>
      </c>
      <c r="Q91">
        <v>32</v>
      </c>
      <c r="R91">
        <v>53</v>
      </c>
      <c r="S91">
        <v>32</v>
      </c>
      <c r="T91">
        <v>75</v>
      </c>
      <c r="U91">
        <v>32</v>
      </c>
      <c r="V91">
        <v>44</v>
      </c>
      <c r="W91">
        <v>107</v>
      </c>
      <c r="X91">
        <v>63</v>
      </c>
      <c r="Y91">
        <v>107</v>
      </c>
      <c r="Z91">
        <v>84</v>
      </c>
      <c r="AA91">
        <v>107</v>
      </c>
      <c r="AB91">
        <v>82</v>
      </c>
      <c r="AC91">
        <v>107</v>
      </c>
      <c r="AD91">
        <v>88</v>
      </c>
      <c r="AE91">
        <v>107</v>
      </c>
      <c r="AF91">
        <v>61</v>
      </c>
      <c r="AG91">
        <v>13</v>
      </c>
      <c r="AH91">
        <v>77</v>
      </c>
      <c r="AI91">
        <v>13</v>
      </c>
      <c r="AJ91" t="s">
        <v>543</v>
      </c>
      <c r="AK91">
        <v>13</v>
      </c>
      <c r="AL91" t="s">
        <v>543</v>
      </c>
      <c r="AM91">
        <v>13</v>
      </c>
      <c r="AN91">
        <v>69</v>
      </c>
      <c r="AO91">
        <v>13</v>
      </c>
      <c r="AP91">
        <v>77</v>
      </c>
      <c r="AQ91">
        <v>7</v>
      </c>
      <c r="AR91">
        <v>43</v>
      </c>
      <c r="AS91">
        <v>7</v>
      </c>
      <c r="AT91" t="s">
        <v>543</v>
      </c>
      <c r="AU91">
        <v>7</v>
      </c>
      <c r="AV91">
        <v>100</v>
      </c>
      <c r="AW91">
        <v>7</v>
      </c>
      <c r="AX91" t="s">
        <v>543</v>
      </c>
      <c r="AY91">
        <v>7</v>
      </c>
      <c r="AZ91">
        <v>43</v>
      </c>
      <c r="BA91">
        <v>2977</v>
      </c>
      <c r="BB91">
        <v>71</v>
      </c>
      <c r="BC91">
        <v>2977</v>
      </c>
      <c r="BD91">
        <v>80</v>
      </c>
      <c r="BE91">
        <v>2977</v>
      </c>
      <c r="BF91">
        <v>75</v>
      </c>
      <c r="BG91">
        <v>2977</v>
      </c>
      <c r="BH91">
        <v>75</v>
      </c>
      <c r="BI91">
        <v>2977</v>
      </c>
      <c r="BJ91">
        <v>61</v>
      </c>
    </row>
    <row r="92" spans="1:62" x14ac:dyDescent="0.45">
      <c r="A92" t="s">
        <v>142</v>
      </c>
      <c r="B92" t="s">
        <v>142</v>
      </c>
      <c r="C92">
        <v>5196</v>
      </c>
      <c r="D92">
        <v>61</v>
      </c>
      <c r="E92">
        <v>5196</v>
      </c>
      <c r="F92">
        <v>68</v>
      </c>
      <c r="G92">
        <v>5196</v>
      </c>
      <c r="H92">
        <v>65</v>
      </c>
      <c r="I92">
        <v>5196</v>
      </c>
      <c r="J92">
        <v>69</v>
      </c>
      <c r="K92">
        <v>5196</v>
      </c>
      <c r="L92">
        <v>48</v>
      </c>
      <c r="M92">
        <v>1069</v>
      </c>
      <c r="N92">
        <v>62</v>
      </c>
      <c r="O92">
        <v>1069</v>
      </c>
      <c r="P92">
        <v>70</v>
      </c>
      <c r="Q92">
        <v>1069</v>
      </c>
      <c r="R92">
        <v>65</v>
      </c>
      <c r="S92">
        <v>1069</v>
      </c>
      <c r="T92">
        <v>73</v>
      </c>
      <c r="U92">
        <v>1069</v>
      </c>
      <c r="V92">
        <v>49</v>
      </c>
      <c r="W92">
        <v>5568</v>
      </c>
      <c r="X92">
        <v>58</v>
      </c>
      <c r="Y92">
        <v>5568</v>
      </c>
      <c r="Z92">
        <v>72</v>
      </c>
      <c r="AA92">
        <v>5568</v>
      </c>
      <c r="AB92">
        <v>67</v>
      </c>
      <c r="AC92">
        <v>5568</v>
      </c>
      <c r="AD92">
        <v>74</v>
      </c>
      <c r="AE92">
        <v>5568</v>
      </c>
      <c r="AF92">
        <v>48</v>
      </c>
      <c r="AG92">
        <v>1866</v>
      </c>
      <c r="AH92">
        <v>55</v>
      </c>
      <c r="AI92">
        <v>1866</v>
      </c>
      <c r="AJ92">
        <v>68</v>
      </c>
      <c r="AK92">
        <v>1866</v>
      </c>
      <c r="AL92">
        <v>62</v>
      </c>
      <c r="AM92">
        <v>1866</v>
      </c>
      <c r="AN92">
        <v>71</v>
      </c>
      <c r="AO92">
        <v>1866</v>
      </c>
      <c r="AP92">
        <v>43</v>
      </c>
      <c r="AQ92">
        <v>52</v>
      </c>
      <c r="AR92">
        <v>81</v>
      </c>
      <c r="AS92">
        <v>52</v>
      </c>
      <c r="AT92">
        <v>83</v>
      </c>
      <c r="AU92">
        <v>52</v>
      </c>
      <c r="AV92">
        <v>94</v>
      </c>
      <c r="AW92">
        <v>52</v>
      </c>
      <c r="AX92">
        <v>92</v>
      </c>
      <c r="AY92">
        <v>52</v>
      </c>
      <c r="AZ92">
        <v>75</v>
      </c>
      <c r="BA92">
        <v>14581</v>
      </c>
      <c r="BB92">
        <v>59</v>
      </c>
      <c r="BC92">
        <v>14581</v>
      </c>
      <c r="BD92">
        <v>69</v>
      </c>
      <c r="BE92">
        <v>14581</v>
      </c>
      <c r="BF92">
        <v>66</v>
      </c>
      <c r="BG92">
        <v>14581</v>
      </c>
      <c r="BH92">
        <v>71</v>
      </c>
      <c r="BI92">
        <v>14581</v>
      </c>
      <c r="BJ92">
        <v>47</v>
      </c>
    </row>
    <row r="93" spans="1:62" x14ac:dyDescent="0.45">
      <c r="A93" t="s">
        <v>144</v>
      </c>
      <c r="B93" t="s">
        <v>144</v>
      </c>
      <c r="C93">
        <v>2292</v>
      </c>
      <c r="D93">
        <v>62</v>
      </c>
      <c r="E93">
        <v>2292</v>
      </c>
      <c r="F93">
        <v>70</v>
      </c>
      <c r="G93">
        <v>2290</v>
      </c>
      <c r="H93">
        <v>65</v>
      </c>
      <c r="I93">
        <v>2292</v>
      </c>
      <c r="J93">
        <v>71</v>
      </c>
      <c r="K93">
        <v>2290</v>
      </c>
      <c r="L93">
        <v>48</v>
      </c>
      <c r="M93">
        <v>258</v>
      </c>
      <c r="N93">
        <v>61</v>
      </c>
      <c r="O93">
        <v>258</v>
      </c>
      <c r="P93">
        <v>74</v>
      </c>
      <c r="Q93">
        <v>258</v>
      </c>
      <c r="R93">
        <v>61</v>
      </c>
      <c r="S93">
        <v>258</v>
      </c>
      <c r="T93">
        <v>73</v>
      </c>
      <c r="U93">
        <v>258</v>
      </c>
      <c r="V93">
        <v>47</v>
      </c>
      <c r="W93">
        <v>717</v>
      </c>
      <c r="X93">
        <v>62</v>
      </c>
      <c r="Y93">
        <v>717</v>
      </c>
      <c r="Z93">
        <v>77</v>
      </c>
      <c r="AA93">
        <v>717</v>
      </c>
      <c r="AB93">
        <v>76</v>
      </c>
      <c r="AC93">
        <v>717</v>
      </c>
      <c r="AD93">
        <v>82</v>
      </c>
      <c r="AE93">
        <v>717</v>
      </c>
      <c r="AF93">
        <v>55</v>
      </c>
      <c r="AG93">
        <v>450</v>
      </c>
      <c r="AH93">
        <v>58</v>
      </c>
      <c r="AI93">
        <v>450</v>
      </c>
      <c r="AJ93">
        <v>74</v>
      </c>
      <c r="AK93">
        <v>450</v>
      </c>
      <c r="AL93">
        <v>68</v>
      </c>
      <c r="AM93">
        <v>450</v>
      </c>
      <c r="AN93">
        <v>76</v>
      </c>
      <c r="AO93">
        <v>450</v>
      </c>
      <c r="AP93">
        <v>49</v>
      </c>
      <c r="AQ93">
        <v>9</v>
      </c>
      <c r="AR93">
        <v>56</v>
      </c>
      <c r="AS93">
        <v>9</v>
      </c>
      <c r="AT93" t="s">
        <v>543</v>
      </c>
      <c r="AU93">
        <v>9</v>
      </c>
      <c r="AV93" t="s">
        <v>543</v>
      </c>
      <c r="AW93">
        <v>9</v>
      </c>
      <c r="AX93" t="s">
        <v>543</v>
      </c>
      <c r="AY93">
        <v>9</v>
      </c>
      <c r="AZ93">
        <v>56</v>
      </c>
      <c r="BA93">
        <v>3793</v>
      </c>
      <c r="BB93">
        <v>61</v>
      </c>
      <c r="BC93">
        <v>3793</v>
      </c>
      <c r="BD93">
        <v>72</v>
      </c>
      <c r="BE93">
        <v>3791</v>
      </c>
      <c r="BF93">
        <v>67</v>
      </c>
      <c r="BG93">
        <v>3793</v>
      </c>
      <c r="BH93">
        <v>74</v>
      </c>
      <c r="BI93">
        <v>3791</v>
      </c>
      <c r="BJ93">
        <v>49</v>
      </c>
    </row>
    <row r="94" spans="1:62" x14ac:dyDescent="0.45">
      <c r="A94" t="s">
        <v>146</v>
      </c>
      <c r="B94" t="s">
        <v>146</v>
      </c>
      <c r="C94">
        <v>2946</v>
      </c>
      <c r="D94">
        <v>62</v>
      </c>
      <c r="E94">
        <v>2946</v>
      </c>
      <c r="F94">
        <v>73</v>
      </c>
      <c r="G94">
        <v>2946</v>
      </c>
      <c r="H94">
        <v>65</v>
      </c>
      <c r="I94">
        <v>2946</v>
      </c>
      <c r="J94">
        <v>68</v>
      </c>
      <c r="K94">
        <v>2946</v>
      </c>
      <c r="L94">
        <v>49</v>
      </c>
      <c r="M94">
        <v>172</v>
      </c>
      <c r="N94">
        <v>64</v>
      </c>
      <c r="O94">
        <v>172</v>
      </c>
      <c r="P94">
        <v>72</v>
      </c>
      <c r="Q94">
        <v>172</v>
      </c>
      <c r="R94">
        <v>62</v>
      </c>
      <c r="S94">
        <v>172</v>
      </c>
      <c r="T94">
        <v>73</v>
      </c>
      <c r="U94">
        <v>172</v>
      </c>
      <c r="V94">
        <v>45</v>
      </c>
      <c r="W94">
        <v>388</v>
      </c>
      <c r="X94">
        <v>61</v>
      </c>
      <c r="Y94">
        <v>388</v>
      </c>
      <c r="Z94">
        <v>76</v>
      </c>
      <c r="AA94">
        <v>388</v>
      </c>
      <c r="AB94">
        <v>71</v>
      </c>
      <c r="AC94">
        <v>388</v>
      </c>
      <c r="AD94">
        <v>77</v>
      </c>
      <c r="AE94">
        <v>388</v>
      </c>
      <c r="AF94">
        <v>51</v>
      </c>
      <c r="AG94">
        <v>88</v>
      </c>
      <c r="AH94">
        <v>57</v>
      </c>
      <c r="AI94">
        <v>88</v>
      </c>
      <c r="AJ94">
        <v>75</v>
      </c>
      <c r="AK94">
        <v>88</v>
      </c>
      <c r="AL94">
        <v>64</v>
      </c>
      <c r="AM94">
        <v>88</v>
      </c>
      <c r="AN94">
        <v>69</v>
      </c>
      <c r="AO94">
        <v>88</v>
      </c>
      <c r="AP94">
        <v>45</v>
      </c>
      <c r="AQ94">
        <v>8</v>
      </c>
      <c r="AR94">
        <v>50</v>
      </c>
      <c r="AS94">
        <v>8</v>
      </c>
      <c r="AT94" t="s">
        <v>543</v>
      </c>
      <c r="AU94">
        <v>8</v>
      </c>
      <c r="AV94" t="s">
        <v>543</v>
      </c>
      <c r="AW94">
        <v>8</v>
      </c>
      <c r="AX94">
        <v>63</v>
      </c>
      <c r="AY94">
        <v>8</v>
      </c>
      <c r="AZ94">
        <v>50</v>
      </c>
      <c r="BA94">
        <v>3678</v>
      </c>
      <c r="BB94">
        <v>62</v>
      </c>
      <c r="BC94">
        <v>3678</v>
      </c>
      <c r="BD94">
        <v>73</v>
      </c>
      <c r="BE94">
        <v>3678</v>
      </c>
      <c r="BF94">
        <v>66</v>
      </c>
      <c r="BG94">
        <v>3678</v>
      </c>
      <c r="BH94">
        <v>69</v>
      </c>
      <c r="BI94">
        <v>3678</v>
      </c>
      <c r="BJ94">
        <v>49</v>
      </c>
    </row>
    <row r="95" spans="1:62" x14ac:dyDescent="0.45">
      <c r="A95" t="s">
        <v>150</v>
      </c>
      <c r="B95" t="s">
        <v>150</v>
      </c>
      <c r="C95">
        <v>2074</v>
      </c>
      <c r="D95">
        <v>61</v>
      </c>
      <c r="E95">
        <v>2074</v>
      </c>
      <c r="F95">
        <v>71</v>
      </c>
      <c r="G95">
        <v>2074</v>
      </c>
      <c r="H95">
        <v>69</v>
      </c>
      <c r="I95">
        <v>2074</v>
      </c>
      <c r="J95">
        <v>70</v>
      </c>
      <c r="K95">
        <v>2074</v>
      </c>
      <c r="L95">
        <v>50</v>
      </c>
      <c r="M95">
        <v>319</v>
      </c>
      <c r="N95">
        <v>62</v>
      </c>
      <c r="O95">
        <v>319</v>
      </c>
      <c r="P95">
        <v>73</v>
      </c>
      <c r="Q95">
        <v>319</v>
      </c>
      <c r="R95">
        <v>67</v>
      </c>
      <c r="S95">
        <v>319</v>
      </c>
      <c r="T95">
        <v>75</v>
      </c>
      <c r="U95">
        <v>319</v>
      </c>
      <c r="V95">
        <v>49</v>
      </c>
      <c r="W95">
        <v>1216</v>
      </c>
      <c r="X95">
        <v>63</v>
      </c>
      <c r="Y95">
        <v>1215</v>
      </c>
      <c r="Z95">
        <v>79</v>
      </c>
      <c r="AA95">
        <v>1215</v>
      </c>
      <c r="AB95">
        <v>76</v>
      </c>
      <c r="AC95">
        <v>1215</v>
      </c>
      <c r="AD95">
        <v>80</v>
      </c>
      <c r="AE95">
        <v>1215</v>
      </c>
      <c r="AF95">
        <v>56</v>
      </c>
      <c r="AG95">
        <v>381</v>
      </c>
      <c r="AH95">
        <v>55</v>
      </c>
      <c r="AI95">
        <v>381</v>
      </c>
      <c r="AJ95">
        <v>71</v>
      </c>
      <c r="AK95">
        <v>381</v>
      </c>
      <c r="AL95">
        <v>64</v>
      </c>
      <c r="AM95">
        <v>381</v>
      </c>
      <c r="AN95">
        <v>72</v>
      </c>
      <c r="AO95">
        <v>381</v>
      </c>
      <c r="AP95">
        <v>44</v>
      </c>
      <c r="AQ95">
        <v>6</v>
      </c>
      <c r="AR95" t="s">
        <v>543</v>
      </c>
      <c r="AS95">
        <v>6</v>
      </c>
      <c r="AT95">
        <v>100</v>
      </c>
      <c r="AU95">
        <v>6</v>
      </c>
      <c r="AV95" t="s">
        <v>543</v>
      </c>
      <c r="AW95">
        <v>6</v>
      </c>
      <c r="AX95">
        <v>100</v>
      </c>
      <c r="AY95">
        <v>6</v>
      </c>
      <c r="AZ95" t="s">
        <v>543</v>
      </c>
      <c r="BA95">
        <v>4079</v>
      </c>
      <c r="BB95">
        <v>61</v>
      </c>
      <c r="BC95">
        <v>4078</v>
      </c>
      <c r="BD95">
        <v>73</v>
      </c>
      <c r="BE95">
        <v>4078</v>
      </c>
      <c r="BF95">
        <v>70</v>
      </c>
      <c r="BG95">
        <v>4078</v>
      </c>
      <c r="BH95">
        <v>73</v>
      </c>
      <c r="BI95">
        <v>4078</v>
      </c>
      <c r="BJ95">
        <v>51</v>
      </c>
    </row>
    <row r="96" spans="1:62" x14ac:dyDescent="0.45">
      <c r="A96" t="s">
        <v>154</v>
      </c>
      <c r="B96" t="s">
        <v>154</v>
      </c>
      <c r="C96">
        <v>2021</v>
      </c>
      <c r="D96">
        <v>70</v>
      </c>
      <c r="E96">
        <v>2021</v>
      </c>
      <c r="F96">
        <v>79</v>
      </c>
      <c r="G96">
        <v>2021</v>
      </c>
      <c r="H96">
        <v>71</v>
      </c>
      <c r="I96">
        <v>2021</v>
      </c>
      <c r="J96">
        <v>77</v>
      </c>
      <c r="K96">
        <v>2021</v>
      </c>
      <c r="L96">
        <v>58</v>
      </c>
      <c r="M96">
        <v>169</v>
      </c>
      <c r="N96">
        <v>69</v>
      </c>
      <c r="O96">
        <v>169</v>
      </c>
      <c r="P96">
        <v>76</v>
      </c>
      <c r="Q96">
        <v>169</v>
      </c>
      <c r="R96">
        <v>71</v>
      </c>
      <c r="S96">
        <v>169</v>
      </c>
      <c r="T96">
        <v>76</v>
      </c>
      <c r="U96">
        <v>169</v>
      </c>
      <c r="V96">
        <v>56</v>
      </c>
      <c r="W96">
        <v>274</v>
      </c>
      <c r="X96">
        <v>73</v>
      </c>
      <c r="Y96">
        <v>274</v>
      </c>
      <c r="Z96">
        <v>81</v>
      </c>
      <c r="AA96">
        <v>274</v>
      </c>
      <c r="AB96">
        <v>76</v>
      </c>
      <c r="AC96">
        <v>274</v>
      </c>
      <c r="AD96">
        <v>85</v>
      </c>
      <c r="AE96">
        <v>274</v>
      </c>
      <c r="AF96">
        <v>64</v>
      </c>
      <c r="AG96">
        <v>43</v>
      </c>
      <c r="AH96">
        <v>60</v>
      </c>
      <c r="AI96">
        <v>43</v>
      </c>
      <c r="AJ96">
        <v>79</v>
      </c>
      <c r="AK96">
        <v>43</v>
      </c>
      <c r="AL96">
        <v>77</v>
      </c>
      <c r="AM96">
        <v>43</v>
      </c>
      <c r="AN96">
        <v>77</v>
      </c>
      <c r="AO96">
        <v>43</v>
      </c>
      <c r="AP96">
        <v>56</v>
      </c>
      <c r="AQ96">
        <v>10</v>
      </c>
      <c r="AR96" t="s">
        <v>543</v>
      </c>
      <c r="AS96">
        <v>10</v>
      </c>
      <c r="AT96">
        <v>100</v>
      </c>
      <c r="AU96">
        <v>10</v>
      </c>
      <c r="AV96">
        <v>100</v>
      </c>
      <c r="AW96">
        <v>10</v>
      </c>
      <c r="AX96" t="s">
        <v>543</v>
      </c>
      <c r="AY96">
        <v>10</v>
      </c>
      <c r="AZ96" t="s">
        <v>543</v>
      </c>
      <c r="BA96">
        <v>2547</v>
      </c>
      <c r="BB96">
        <v>70</v>
      </c>
      <c r="BC96">
        <v>2547</v>
      </c>
      <c r="BD96">
        <v>79</v>
      </c>
      <c r="BE96">
        <v>2547</v>
      </c>
      <c r="BF96">
        <v>72</v>
      </c>
      <c r="BG96">
        <v>2547</v>
      </c>
      <c r="BH96">
        <v>77</v>
      </c>
      <c r="BI96">
        <v>2547</v>
      </c>
      <c r="BJ96">
        <v>58</v>
      </c>
    </row>
    <row r="97" spans="1:62" x14ac:dyDescent="0.45">
      <c r="A97" t="s">
        <v>162</v>
      </c>
      <c r="B97" t="s">
        <v>162</v>
      </c>
      <c r="C97">
        <v>2173</v>
      </c>
      <c r="D97">
        <v>60</v>
      </c>
      <c r="E97">
        <v>2173</v>
      </c>
      <c r="F97">
        <v>75</v>
      </c>
      <c r="G97">
        <v>2173</v>
      </c>
      <c r="H97">
        <v>66</v>
      </c>
      <c r="I97">
        <v>2173</v>
      </c>
      <c r="J97">
        <v>67</v>
      </c>
      <c r="K97">
        <v>2173</v>
      </c>
      <c r="L97">
        <v>48</v>
      </c>
      <c r="M97">
        <v>185</v>
      </c>
      <c r="N97">
        <v>64</v>
      </c>
      <c r="O97">
        <v>185</v>
      </c>
      <c r="P97">
        <v>79</v>
      </c>
      <c r="Q97">
        <v>185</v>
      </c>
      <c r="R97">
        <v>70</v>
      </c>
      <c r="S97">
        <v>185</v>
      </c>
      <c r="T97">
        <v>74</v>
      </c>
      <c r="U97">
        <v>185</v>
      </c>
      <c r="V97">
        <v>49</v>
      </c>
      <c r="W97">
        <v>861</v>
      </c>
      <c r="X97">
        <v>61</v>
      </c>
      <c r="Y97">
        <v>860</v>
      </c>
      <c r="Z97">
        <v>81</v>
      </c>
      <c r="AA97">
        <v>861</v>
      </c>
      <c r="AB97">
        <v>70</v>
      </c>
      <c r="AC97">
        <v>861</v>
      </c>
      <c r="AD97">
        <v>76</v>
      </c>
      <c r="AE97">
        <v>860</v>
      </c>
      <c r="AF97">
        <v>53</v>
      </c>
      <c r="AG97">
        <v>140</v>
      </c>
      <c r="AH97">
        <v>61</v>
      </c>
      <c r="AI97">
        <v>140</v>
      </c>
      <c r="AJ97">
        <v>76</v>
      </c>
      <c r="AK97">
        <v>140</v>
      </c>
      <c r="AL97">
        <v>68</v>
      </c>
      <c r="AM97">
        <v>140</v>
      </c>
      <c r="AN97">
        <v>76</v>
      </c>
      <c r="AO97">
        <v>140</v>
      </c>
      <c r="AP97">
        <v>48</v>
      </c>
      <c r="AQ97">
        <v>10</v>
      </c>
      <c r="AR97" t="s">
        <v>543</v>
      </c>
      <c r="AS97">
        <v>10</v>
      </c>
      <c r="AT97">
        <v>100</v>
      </c>
      <c r="AU97">
        <v>10</v>
      </c>
      <c r="AV97">
        <v>100</v>
      </c>
      <c r="AW97">
        <v>10</v>
      </c>
      <c r="AX97">
        <v>100</v>
      </c>
      <c r="AY97">
        <v>10</v>
      </c>
      <c r="AZ97" t="s">
        <v>543</v>
      </c>
      <c r="BA97">
        <v>3413</v>
      </c>
      <c r="BB97">
        <v>61</v>
      </c>
      <c r="BC97">
        <v>3412</v>
      </c>
      <c r="BD97">
        <v>77</v>
      </c>
      <c r="BE97">
        <v>3413</v>
      </c>
      <c r="BF97">
        <v>67</v>
      </c>
      <c r="BG97">
        <v>3413</v>
      </c>
      <c r="BH97">
        <v>70</v>
      </c>
      <c r="BI97">
        <v>3412</v>
      </c>
      <c r="BJ97">
        <v>50</v>
      </c>
    </row>
    <row r="98" spans="1:62" x14ac:dyDescent="0.45">
      <c r="A98" t="s">
        <v>166</v>
      </c>
      <c r="B98" t="s">
        <v>166</v>
      </c>
      <c r="C98">
        <v>1591</v>
      </c>
      <c r="D98">
        <v>65</v>
      </c>
      <c r="E98">
        <v>1591</v>
      </c>
      <c r="F98">
        <v>72</v>
      </c>
      <c r="G98">
        <v>1591</v>
      </c>
      <c r="H98">
        <v>69</v>
      </c>
      <c r="I98">
        <v>1591</v>
      </c>
      <c r="J98">
        <v>71</v>
      </c>
      <c r="K98">
        <v>1591</v>
      </c>
      <c r="L98">
        <v>52</v>
      </c>
      <c r="M98">
        <v>309</v>
      </c>
      <c r="N98">
        <v>66</v>
      </c>
      <c r="O98">
        <v>309</v>
      </c>
      <c r="P98">
        <v>74</v>
      </c>
      <c r="Q98">
        <v>309</v>
      </c>
      <c r="R98">
        <v>66</v>
      </c>
      <c r="S98">
        <v>309</v>
      </c>
      <c r="T98">
        <v>70</v>
      </c>
      <c r="U98">
        <v>309</v>
      </c>
      <c r="V98">
        <v>52</v>
      </c>
      <c r="W98">
        <v>620</v>
      </c>
      <c r="X98">
        <v>65</v>
      </c>
      <c r="Y98">
        <v>620</v>
      </c>
      <c r="Z98">
        <v>78</v>
      </c>
      <c r="AA98">
        <v>620</v>
      </c>
      <c r="AB98">
        <v>77</v>
      </c>
      <c r="AC98">
        <v>620</v>
      </c>
      <c r="AD98">
        <v>82</v>
      </c>
      <c r="AE98">
        <v>620</v>
      </c>
      <c r="AF98">
        <v>59</v>
      </c>
      <c r="AG98">
        <v>291</v>
      </c>
      <c r="AH98">
        <v>68</v>
      </c>
      <c r="AI98">
        <v>291</v>
      </c>
      <c r="AJ98">
        <v>80</v>
      </c>
      <c r="AK98">
        <v>291</v>
      </c>
      <c r="AL98">
        <v>64</v>
      </c>
      <c r="AM98">
        <v>291</v>
      </c>
      <c r="AN98">
        <v>77</v>
      </c>
      <c r="AO98">
        <v>291</v>
      </c>
      <c r="AP98">
        <v>50</v>
      </c>
      <c r="AQ98">
        <v>8</v>
      </c>
      <c r="AR98">
        <v>63</v>
      </c>
      <c r="AS98">
        <v>8</v>
      </c>
      <c r="AT98" t="s">
        <v>543</v>
      </c>
      <c r="AU98">
        <v>8</v>
      </c>
      <c r="AV98" t="s">
        <v>543</v>
      </c>
      <c r="AW98">
        <v>8</v>
      </c>
      <c r="AX98" t="s">
        <v>543</v>
      </c>
      <c r="AY98">
        <v>8</v>
      </c>
      <c r="AZ98">
        <v>63</v>
      </c>
      <c r="BA98">
        <v>2883</v>
      </c>
      <c r="BB98">
        <v>65</v>
      </c>
      <c r="BC98">
        <v>2883</v>
      </c>
      <c r="BD98">
        <v>75</v>
      </c>
      <c r="BE98">
        <v>2883</v>
      </c>
      <c r="BF98">
        <v>70</v>
      </c>
      <c r="BG98">
        <v>2883</v>
      </c>
      <c r="BH98">
        <v>74</v>
      </c>
      <c r="BI98">
        <v>2883</v>
      </c>
      <c r="BJ98">
        <v>53</v>
      </c>
    </row>
    <row r="99" spans="1:62" x14ac:dyDescent="0.45">
      <c r="A99" t="s">
        <v>94</v>
      </c>
      <c r="B99" t="s">
        <v>94</v>
      </c>
      <c r="C99">
        <v>3623</v>
      </c>
      <c r="D99">
        <v>59</v>
      </c>
      <c r="E99">
        <v>3623</v>
      </c>
      <c r="F99">
        <v>70</v>
      </c>
      <c r="G99">
        <v>3623</v>
      </c>
      <c r="H99">
        <v>64</v>
      </c>
      <c r="I99">
        <v>3623</v>
      </c>
      <c r="J99">
        <v>66</v>
      </c>
      <c r="K99">
        <v>3623</v>
      </c>
      <c r="L99">
        <v>46</v>
      </c>
      <c r="M99">
        <v>349</v>
      </c>
      <c r="N99">
        <v>62</v>
      </c>
      <c r="O99">
        <v>349</v>
      </c>
      <c r="P99">
        <v>75</v>
      </c>
      <c r="Q99">
        <v>349</v>
      </c>
      <c r="R99">
        <v>65</v>
      </c>
      <c r="S99">
        <v>349</v>
      </c>
      <c r="T99">
        <v>69</v>
      </c>
      <c r="U99">
        <v>349</v>
      </c>
      <c r="V99">
        <v>48</v>
      </c>
      <c r="W99">
        <v>3122</v>
      </c>
      <c r="X99">
        <v>54</v>
      </c>
      <c r="Y99">
        <v>3122</v>
      </c>
      <c r="Z99">
        <v>79</v>
      </c>
      <c r="AA99">
        <v>3122</v>
      </c>
      <c r="AB99">
        <v>69</v>
      </c>
      <c r="AC99">
        <v>3121</v>
      </c>
      <c r="AD99">
        <v>73</v>
      </c>
      <c r="AE99">
        <v>3122</v>
      </c>
      <c r="AF99">
        <v>47</v>
      </c>
      <c r="AG99">
        <v>91</v>
      </c>
      <c r="AH99">
        <v>57</v>
      </c>
      <c r="AI99">
        <v>91</v>
      </c>
      <c r="AJ99">
        <v>80</v>
      </c>
      <c r="AK99">
        <v>91</v>
      </c>
      <c r="AL99">
        <v>64</v>
      </c>
      <c r="AM99">
        <v>91</v>
      </c>
      <c r="AN99">
        <v>76</v>
      </c>
      <c r="AO99">
        <v>91</v>
      </c>
      <c r="AP99">
        <v>46</v>
      </c>
      <c r="AQ99">
        <v>6</v>
      </c>
      <c r="AR99" t="s">
        <v>543</v>
      </c>
      <c r="AS99">
        <v>6</v>
      </c>
      <c r="AT99">
        <v>50</v>
      </c>
      <c r="AU99">
        <v>6</v>
      </c>
      <c r="AV99" t="s">
        <v>543</v>
      </c>
      <c r="AW99">
        <v>6</v>
      </c>
      <c r="AX99">
        <v>50</v>
      </c>
      <c r="AY99">
        <v>6</v>
      </c>
      <c r="AZ99" t="s">
        <v>543</v>
      </c>
      <c r="BA99">
        <v>7280</v>
      </c>
      <c r="BB99">
        <v>57</v>
      </c>
      <c r="BC99">
        <v>7280</v>
      </c>
      <c r="BD99">
        <v>74</v>
      </c>
      <c r="BE99">
        <v>7280</v>
      </c>
      <c r="BF99">
        <v>66</v>
      </c>
      <c r="BG99">
        <v>7279</v>
      </c>
      <c r="BH99">
        <v>69</v>
      </c>
      <c r="BI99">
        <v>7280</v>
      </c>
      <c r="BJ99">
        <v>47</v>
      </c>
    </row>
    <row r="100" spans="1:62" x14ac:dyDescent="0.45">
      <c r="A100" t="s">
        <v>96</v>
      </c>
      <c r="B100" t="s">
        <v>96</v>
      </c>
      <c r="C100">
        <v>2095</v>
      </c>
      <c r="D100">
        <v>66</v>
      </c>
      <c r="E100">
        <v>2095</v>
      </c>
      <c r="F100">
        <v>60</v>
      </c>
      <c r="G100">
        <v>2095</v>
      </c>
      <c r="H100">
        <v>67</v>
      </c>
      <c r="I100">
        <v>2095</v>
      </c>
      <c r="J100">
        <v>68</v>
      </c>
      <c r="K100">
        <v>2095</v>
      </c>
      <c r="L100">
        <v>48</v>
      </c>
      <c r="M100">
        <v>102</v>
      </c>
      <c r="N100">
        <v>75</v>
      </c>
      <c r="O100">
        <v>102</v>
      </c>
      <c r="P100">
        <v>71</v>
      </c>
      <c r="Q100">
        <v>102</v>
      </c>
      <c r="R100">
        <v>72</v>
      </c>
      <c r="S100">
        <v>102</v>
      </c>
      <c r="T100">
        <v>77</v>
      </c>
      <c r="U100">
        <v>102</v>
      </c>
      <c r="V100">
        <v>58</v>
      </c>
      <c r="W100">
        <v>411</v>
      </c>
      <c r="X100">
        <v>59</v>
      </c>
      <c r="Y100">
        <v>411</v>
      </c>
      <c r="Z100">
        <v>54</v>
      </c>
      <c r="AA100">
        <v>411</v>
      </c>
      <c r="AB100">
        <v>67</v>
      </c>
      <c r="AC100">
        <v>411</v>
      </c>
      <c r="AD100">
        <v>72</v>
      </c>
      <c r="AE100">
        <v>411</v>
      </c>
      <c r="AF100">
        <v>42</v>
      </c>
      <c r="AG100">
        <v>19</v>
      </c>
      <c r="AH100">
        <v>58</v>
      </c>
      <c r="AI100">
        <v>19</v>
      </c>
      <c r="AJ100">
        <v>63</v>
      </c>
      <c r="AK100">
        <v>19</v>
      </c>
      <c r="AL100">
        <v>58</v>
      </c>
      <c r="AM100">
        <v>19</v>
      </c>
      <c r="AN100">
        <v>74</v>
      </c>
      <c r="AO100">
        <v>19</v>
      </c>
      <c r="AP100">
        <v>32</v>
      </c>
      <c r="AQ100">
        <v>3</v>
      </c>
      <c r="AR100" t="s">
        <v>543</v>
      </c>
      <c r="AS100">
        <v>3</v>
      </c>
      <c r="AT100" t="s">
        <v>543</v>
      </c>
      <c r="AU100">
        <v>3</v>
      </c>
      <c r="AV100" t="s">
        <v>543</v>
      </c>
      <c r="AW100">
        <v>3</v>
      </c>
      <c r="AX100" t="s">
        <v>543</v>
      </c>
      <c r="AY100">
        <v>3</v>
      </c>
      <c r="AZ100" t="s">
        <v>543</v>
      </c>
      <c r="BA100">
        <v>2642</v>
      </c>
      <c r="BB100">
        <v>65</v>
      </c>
      <c r="BC100">
        <v>2642</v>
      </c>
      <c r="BD100">
        <v>59</v>
      </c>
      <c r="BE100">
        <v>2642</v>
      </c>
      <c r="BF100">
        <v>67</v>
      </c>
      <c r="BG100">
        <v>2642</v>
      </c>
      <c r="BH100">
        <v>69</v>
      </c>
      <c r="BI100">
        <v>2642</v>
      </c>
      <c r="BJ100">
        <v>47</v>
      </c>
    </row>
    <row r="101" spans="1:62" x14ac:dyDescent="0.45">
      <c r="A101" t="s">
        <v>104</v>
      </c>
      <c r="B101" t="s">
        <v>104</v>
      </c>
      <c r="C101">
        <v>3192</v>
      </c>
      <c r="D101">
        <v>65</v>
      </c>
      <c r="E101">
        <v>3192</v>
      </c>
      <c r="F101">
        <v>70</v>
      </c>
      <c r="G101">
        <v>3192</v>
      </c>
      <c r="H101">
        <v>68</v>
      </c>
      <c r="I101">
        <v>3192</v>
      </c>
      <c r="J101">
        <v>69</v>
      </c>
      <c r="K101">
        <v>3192</v>
      </c>
      <c r="L101">
        <v>50</v>
      </c>
      <c r="M101">
        <v>310</v>
      </c>
      <c r="N101">
        <v>61</v>
      </c>
      <c r="O101">
        <v>310</v>
      </c>
      <c r="P101">
        <v>70</v>
      </c>
      <c r="Q101">
        <v>310</v>
      </c>
      <c r="R101">
        <v>57</v>
      </c>
      <c r="S101">
        <v>310</v>
      </c>
      <c r="T101">
        <v>65</v>
      </c>
      <c r="U101">
        <v>310</v>
      </c>
      <c r="V101">
        <v>45</v>
      </c>
      <c r="W101">
        <v>1400</v>
      </c>
      <c r="X101">
        <v>55</v>
      </c>
      <c r="Y101">
        <v>1400</v>
      </c>
      <c r="Z101">
        <v>70</v>
      </c>
      <c r="AA101">
        <v>1400</v>
      </c>
      <c r="AB101">
        <v>68</v>
      </c>
      <c r="AC101">
        <v>1400</v>
      </c>
      <c r="AD101">
        <v>72</v>
      </c>
      <c r="AE101">
        <v>1400</v>
      </c>
      <c r="AF101">
        <v>47</v>
      </c>
      <c r="AG101">
        <v>95</v>
      </c>
      <c r="AH101">
        <v>52</v>
      </c>
      <c r="AI101">
        <v>95</v>
      </c>
      <c r="AJ101">
        <v>72</v>
      </c>
      <c r="AK101">
        <v>95</v>
      </c>
      <c r="AL101">
        <v>59</v>
      </c>
      <c r="AM101">
        <v>95</v>
      </c>
      <c r="AN101">
        <v>65</v>
      </c>
      <c r="AO101">
        <v>95</v>
      </c>
      <c r="AP101">
        <v>43</v>
      </c>
      <c r="AQ101">
        <v>10</v>
      </c>
      <c r="AR101">
        <v>70</v>
      </c>
      <c r="AS101">
        <v>10</v>
      </c>
      <c r="AT101" t="s">
        <v>543</v>
      </c>
      <c r="AU101">
        <v>10</v>
      </c>
      <c r="AV101">
        <v>100</v>
      </c>
      <c r="AW101">
        <v>10</v>
      </c>
      <c r="AX101" t="s">
        <v>543</v>
      </c>
      <c r="AY101">
        <v>10</v>
      </c>
      <c r="AZ101">
        <v>70</v>
      </c>
      <c r="BA101">
        <v>5101</v>
      </c>
      <c r="BB101">
        <v>62</v>
      </c>
      <c r="BC101">
        <v>5100</v>
      </c>
      <c r="BD101">
        <v>70</v>
      </c>
      <c r="BE101">
        <v>5101</v>
      </c>
      <c r="BF101">
        <v>67</v>
      </c>
      <c r="BG101">
        <v>5101</v>
      </c>
      <c r="BH101">
        <v>69</v>
      </c>
      <c r="BI101">
        <v>5100</v>
      </c>
      <c r="BJ101">
        <v>49</v>
      </c>
    </row>
    <row r="102" spans="1:62" x14ac:dyDescent="0.45">
      <c r="A102" t="s">
        <v>106</v>
      </c>
      <c r="B102" t="s">
        <v>106</v>
      </c>
      <c r="C102">
        <v>6058</v>
      </c>
      <c r="D102">
        <v>63</v>
      </c>
      <c r="E102">
        <v>6057</v>
      </c>
      <c r="F102">
        <v>67</v>
      </c>
      <c r="G102">
        <v>6058</v>
      </c>
      <c r="H102">
        <v>66</v>
      </c>
      <c r="I102">
        <v>6058</v>
      </c>
      <c r="J102">
        <v>70</v>
      </c>
      <c r="K102">
        <v>6057</v>
      </c>
      <c r="L102">
        <v>49</v>
      </c>
      <c r="M102">
        <v>463</v>
      </c>
      <c r="N102">
        <v>64</v>
      </c>
      <c r="O102">
        <v>463</v>
      </c>
      <c r="P102">
        <v>70</v>
      </c>
      <c r="Q102">
        <v>463</v>
      </c>
      <c r="R102">
        <v>67</v>
      </c>
      <c r="S102">
        <v>463</v>
      </c>
      <c r="T102">
        <v>72</v>
      </c>
      <c r="U102">
        <v>463</v>
      </c>
      <c r="V102">
        <v>51</v>
      </c>
      <c r="W102">
        <v>1010</v>
      </c>
      <c r="X102">
        <v>56</v>
      </c>
      <c r="Y102">
        <v>1010</v>
      </c>
      <c r="Z102">
        <v>71</v>
      </c>
      <c r="AA102">
        <v>1010</v>
      </c>
      <c r="AB102">
        <v>65</v>
      </c>
      <c r="AC102">
        <v>1010</v>
      </c>
      <c r="AD102">
        <v>73</v>
      </c>
      <c r="AE102">
        <v>1010</v>
      </c>
      <c r="AF102">
        <v>46</v>
      </c>
      <c r="AG102">
        <v>561</v>
      </c>
      <c r="AH102">
        <v>50</v>
      </c>
      <c r="AI102">
        <v>561</v>
      </c>
      <c r="AJ102">
        <v>64</v>
      </c>
      <c r="AK102">
        <v>561</v>
      </c>
      <c r="AL102">
        <v>58</v>
      </c>
      <c r="AM102">
        <v>561</v>
      </c>
      <c r="AN102">
        <v>66</v>
      </c>
      <c r="AO102">
        <v>561</v>
      </c>
      <c r="AP102">
        <v>37</v>
      </c>
      <c r="AQ102">
        <v>43</v>
      </c>
      <c r="AR102">
        <v>58</v>
      </c>
      <c r="AS102">
        <v>43</v>
      </c>
      <c r="AT102">
        <v>74</v>
      </c>
      <c r="AU102">
        <v>43</v>
      </c>
      <c r="AV102">
        <v>93</v>
      </c>
      <c r="AW102">
        <v>43</v>
      </c>
      <c r="AX102">
        <v>88</v>
      </c>
      <c r="AY102">
        <v>43</v>
      </c>
      <c r="AZ102">
        <v>53</v>
      </c>
      <c r="BA102">
        <v>8305</v>
      </c>
      <c r="BB102">
        <v>61</v>
      </c>
      <c r="BC102">
        <v>8304</v>
      </c>
      <c r="BD102">
        <v>67</v>
      </c>
      <c r="BE102">
        <v>8305</v>
      </c>
      <c r="BF102">
        <v>66</v>
      </c>
      <c r="BG102">
        <v>8305</v>
      </c>
      <c r="BH102">
        <v>70</v>
      </c>
      <c r="BI102">
        <v>8304</v>
      </c>
      <c r="BJ102">
        <v>48</v>
      </c>
    </row>
    <row r="103" spans="1:62" x14ac:dyDescent="0.45">
      <c r="A103" t="s">
        <v>118</v>
      </c>
      <c r="B103" t="s">
        <v>118</v>
      </c>
      <c r="C103">
        <v>3269</v>
      </c>
      <c r="D103">
        <v>61</v>
      </c>
      <c r="E103">
        <v>3268</v>
      </c>
      <c r="F103">
        <v>73</v>
      </c>
      <c r="G103">
        <v>3269</v>
      </c>
      <c r="H103">
        <v>67</v>
      </c>
      <c r="I103">
        <v>3269</v>
      </c>
      <c r="J103">
        <v>68</v>
      </c>
      <c r="K103">
        <v>3268</v>
      </c>
      <c r="L103">
        <v>50</v>
      </c>
      <c r="M103">
        <v>121</v>
      </c>
      <c r="N103">
        <v>60</v>
      </c>
      <c r="O103">
        <v>121</v>
      </c>
      <c r="P103">
        <v>81</v>
      </c>
      <c r="Q103">
        <v>121</v>
      </c>
      <c r="R103">
        <v>67</v>
      </c>
      <c r="S103">
        <v>121</v>
      </c>
      <c r="T103">
        <v>77</v>
      </c>
      <c r="U103">
        <v>121</v>
      </c>
      <c r="V103">
        <v>52</v>
      </c>
      <c r="W103">
        <v>140</v>
      </c>
      <c r="X103">
        <v>49</v>
      </c>
      <c r="Y103">
        <v>140</v>
      </c>
      <c r="Z103">
        <v>74</v>
      </c>
      <c r="AA103">
        <v>140</v>
      </c>
      <c r="AB103">
        <v>64</v>
      </c>
      <c r="AC103">
        <v>140</v>
      </c>
      <c r="AD103">
        <v>71</v>
      </c>
      <c r="AE103">
        <v>140</v>
      </c>
      <c r="AF103">
        <v>42</v>
      </c>
      <c r="AG103">
        <v>35</v>
      </c>
      <c r="AH103">
        <v>49</v>
      </c>
      <c r="AI103">
        <v>35</v>
      </c>
      <c r="AJ103">
        <v>74</v>
      </c>
      <c r="AK103">
        <v>35</v>
      </c>
      <c r="AL103">
        <v>57</v>
      </c>
      <c r="AM103">
        <v>35</v>
      </c>
      <c r="AN103">
        <v>69</v>
      </c>
      <c r="AO103">
        <v>35</v>
      </c>
      <c r="AP103">
        <v>43</v>
      </c>
      <c r="AQ103">
        <v>14</v>
      </c>
      <c r="AR103">
        <v>57</v>
      </c>
      <c r="AS103">
        <v>14</v>
      </c>
      <c r="AT103">
        <v>79</v>
      </c>
      <c r="AU103">
        <v>14</v>
      </c>
      <c r="AV103" t="s">
        <v>543</v>
      </c>
      <c r="AW103">
        <v>14</v>
      </c>
      <c r="AX103">
        <v>79</v>
      </c>
      <c r="AY103">
        <v>14</v>
      </c>
      <c r="AZ103">
        <v>57</v>
      </c>
      <c r="BA103">
        <v>3604</v>
      </c>
      <c r="BB103">
        <v>61</v>
      </c>
      <c r="BC103">
        <v>3603</v>
      </c>
      <c r="BD103">
        <v>74</v>
      </c>
      <c r="BE103">
        <v>3604</v>
      </c>
      <c r="BF103">
        <v>67</v>
      </c>
      <c r="BG103">
        <v>3604</v>
      </c>
      <c r="BH103">
        <v>69</v>
      </c>
      <c r="BI103">
        <v>3603</v>
      </c>
      <c r="BJ103">
        <v>50</v>
      </c>
    </row>
    <row r="104" spans="1:62" x14ac:dyDescent="0.45">
      <c r="A104" t="s">
        <v>435</v>
      </c>
      <c r="B104" t="s">
        <v>435</v>
      </c>
      <c r="C104">
        <v>8</v>
      </c>
      <c r="D104">
        <v>100</v>
      </c>
      <c r="E104">
        <v>8</v>
      </c>
      <c r="F104">
        <v>100</v>
      </c>
      <c r="G104">
        <v>8</v>
      </c>
      <c r="H104">
        <v>100</v>
      </c>
      <c r="I104">
        <v>8</v>
      </c>
      <c r="J104">
        <v>100</v>
      </c>
      <c r="K104">
        <v>8</v>
      </c>
      <c r="L104">
        <v>100</v>
      </c>
      <c r="M104" t="s">
        <v>543</v>
      </c>
      <c r="N104" t="s">
        <v>543</v>
      </c>
      <c r="O104" t="s">
        <v>543</v>
      </c>
      <c r="P104" t="s">
        <v>543</v>
      </c>
      <c r="Q104" t="s">
        <v>543</v>
      </c>
      <c r="R104" t="s">
        <v>543</v>
      </c>
      <c r="S104" t="s">
        <v>543</v>
      </c>
      <c r="T104" t="s">
        <v>543</v>
      </c>
      <c r="U104" t="s">
        <v>543</v>
      </c>
      <c r="V104" t="s">
        <v>543</v>
      </c>
      <c r="W104">
        <v>10</v>
      </c>
      <c r="X104" t="s">
        <v>543</v>
      </c>
      <c r="Y104">
        <v>10</v>
      </c>
      <c r="Z104">
        <v>100</v>
      </c>
      <c r="AA104">
        <v>10</v>
      </c>
      <c r="AB104">
        <v>100</v>
      </c>
      <c r="AC104">
        <v>10</v>
      </c>
      <c r="AD104">
        <v>100</v>
      </c>
      <c r="AE104">
        <v>10</v>
      </c>
      <c r="AF104" t="s">
        <v>543</v>
      </c>
      <c r="AG104">
        <v>6</v>
      </c>
      <c r="AH104">
        <v>100</v>
      </c>
      <c r="AI104">
        <v>6</v>
      </c>
      <c r="AJ104" t="s">
        <v>543</v>
      </c>
      <c r="AK104">
        <v>6</v>
      </c>
      <c r="AL104">
        <v>100</v>
      </c>
      <c r="AM104">
        <v>6</v>
      </c>
      <c r="AN104" t="s">
        <v>543</v>
      </c>
      <c r="AO104">
        <v>6</v>
      </c>
      <c r="AP104" t="s">
        <v>543</v>
      </c>
      <c r="AQ104">
        <v>0</v>
      </c>
      <c r="AR104" t="s">
        <v>552</v>
      </c>
      <c r="AS104">
        <v>0</v>
      </c>
      <c r="AT104" t="s">
        <v>552</v>
      </c>
      <c r="AU104">
        <v>0</v>
      </c>
      <c r="AV104" t="s">
        <v>552</v>
      </c>
      <c r="AW104">
        <v>0</v>
      </c>
      <c r="AX104" t="s">
        <v>552</v>
      </c>
      <c r="AY104">
        <v>0</v>
      </c>
      <c r="AZ104" t="s">
        <v>552</v>
      </c>
      <c r="BA104">
        <v>28</v>
      </c>
      <c r="BB104" t="s">
        <v>543</v>
      </c>
      <c r="BC104">
        <v>28</v>
      </c>
      <c r="BD104" t="s">
        <v>543</v>
      </c>
      <c r="BE104">
        <v>28</v>
      </c>
      <c r="BF104">
        <v>100</v>
      </c>
      <c r="BG104">
        <v>28</v>
      </c>
      <c r="BH104" t="s">
        <v>543</v>
      </c>
      <c r="BI104">
        <v>28</v>
      </c>
      <c r="BJ104">
        <v>89</v>
      </c>
    </row>
    <row r="105" spans="1:62" x14ac:dyDescent="0.45">
      <c r="A105" t="s">
        <v>224</v>
      </c>
      <c r="B105" t="s">
        <v>224</v>
      </c>
      <c r="C105">
        <v>1204</v>
      </c>
      <c r="D105">
        <v>60</v>
      </c>
      <c r="E105">
        <v>1204</v>
      </c>
      <c r="F105">
        <v>73</v>
      </c>
      <c r="G105">
        <v>1204</v>
      </c>
      <c r="H105">
        <v>71</v>
      </c>
      <c r="I105">
        <v>1204</v>
      </c>
      <c r="J105">
        <v>69</v>
      </c>
      <c r="K105">
        <v>1204</v>
      </c>
      <c r="L105">
        <v>51</v>
      </c>
      <c r="M105">
        <v>244</v>
      </c>
      <c r="N105">
        <v>62</v>
      </c>
      <c r="O105">
        <v>244</v>
      </c>
      <c r="P105">
        <v>75</v>
      </c>
      <c r="Q105">
        <v>244</v>
      </c>
      <c r="R105">
        <v>72</v>
      </c>
      <c r="S105">
        <v>244</v>
      </c>
      <c r="T105">
        <v>74</v>
      </c>
      <c r="U105">
        <v>244</v>
      </c>
      <c r="V105">
        <v>57</v>
      </c>
      <c r="W105">
        <v>560</v>
      </c>
      <c r="X105">
        <v>73</v>
      </c>
      <c r="Y105">
        <v>560</v>
      </c>
      <c r="Z105">
        <v>88</v>
      </c>
      <c r="AA105">
        <v>560</v>
      </c>
      <c r="AB105">
        <v>87</v>
      </c>
      <c r="AC105">
        <v>560</v>
      </c>
      <c r="AD105">
        <v>90</v>
      </c>
      <c r="AE105">
        <v>560</v>
      </c>
      <c r="AF105">
        <v>68</v>
      </c>
      <c r="AG105">
        <v>964</v>
      </c>
      <c r="AH105">
        <v>68</v>
      </c>
      <c r="AI105">
        <v>964</v>
      </c>
      <c r="AJ105">
        <v>85</v>
      </c>
      <c r="AK105">
        <v>964</v>
      </c>
      <c r="AL105">
        <v>79</v>
      </c>
      <c r="AM105">
        <v>964</v>
      </c>
      <c r="AN105">
        <v>84</v>
      </c>
      <c r="AO105">
        <v>964</v>
      </c>
      <c r="AP105">
        <v>62</v>
      </c>
      <c r="AQ105">
        <v>11</v>
      </c>
      <c r="AR105" t="s">
        <v>543</v>
      </c>
      <c r="AS105">
        <v>11</v>
      </c>
      <c r="AT105" t="s">
        <v>543</v>
      </c>
      <c r="AU105">
        <v>11</v>
      </c>
      <c r="AV105">
        <v>100</v>
      </c>
      <c r="AW105">
        <v>11</v>
      </c>
      <c r="AX105" t="s">
        <v>543</v>
      </c>
      <c r="AY105">
        <v>11</v>
      </c>
      <c r="AZ105" t="s">
        <v>543</v>
      </c>
      <c r="BA105">
        <v>3046</v>
      </c>
      <c r="BB105">
        <v>65</v>
      </c>
      <c r="BC105">
        <v>3046</v>
      </c>
      <c r="BD105">
        <v>80</v>
      </c>
      <c r="BE105">
        <v>3046</v>
      </c>
      <c r="BF105">
        <v>77</v>
      </c>
      <c r="BG105">
        <v>3046</v>
      </c>
      <c r="BH105">
        <v>78</v>
      </c>
      <c r="BI105">
        <v>3046</v>
      </c>
      <c r="BJ105">
        <v>58</v>
      </c>
    </row>
    <row r="106" spans="1:62" x14ac:dyDescent="0.45">
      <c r="A106" t="s">
        <v>226</v>
      </c>
      <c r="B106" t="s">
        <v>226</v>
      </c>
      <c r="C106">
        <v>1902</v>
      </c>
      <c r="D106">
        <v>76</v>
      </c>
      <c r="E106">
        <v>1903</v>
      </c>
      <c r="F106">
        <v>75</v>
      </c>
      <c r="G106">
        <v>1903</v>
      </c>
      <c r="H106">
        <v>81</v>
      </c>
      <c r="I106">
        <v>1903</v>
      </c>
      <c r="J106">
        <v>82</v>
      </c>
      <c r="K106">
        <v>1902</v>
      </c>
      <c r="L106">
        <v>63</v>
      </c>
      <c r="M106">
        <v>392</v>
      </c>
      <c r="N106">
        <v>73</v>
      </c>
      <c r="O106">
        <v>392</v>
      </c>
      <c r="P106">
        <v>73</v>
      </c>
      <c r="Q106">
        <v>392</v>
      </c>
      <c r="R106">
        <v>73</v>
      </c>
      <c r="S106">
        <v>392</v>
      </c>
      <c r="T106">
        <v>77</v>
      </c>
      <c r="U106">
        <v>392</v>
      </c>
      <c r="V106">
        <v>58</v>
      </c>
      <c r="W106">
        <v>475</v>
      </c>
      <c r="X106">
        <v>74</v>
      </c>
      <c r="Y106">
        <v>475</v>
      </c>
      <c r="Z106">
        <v>80</v>
      </c>
      <c r="AA106">
        <v>475</v>
      </c>
      <c r="AB106">
        <v>81</v>
      </c>
      <c r="AC106">
        <v>475</v>
      </c>
      <c r="AD106">
        <v>85</v>
      </c>
      <c r="AE106">
        <v>475</v>
      </c>
      <c r="AF106">
        <v>64</v>
      </c>
      <c r="AG106">
        <v>483</v>
      </c>
      <c r="AH106">
        <v>65</v>
      </c>
      <c r="AI106">
        <v>483</v>
      </c>
      <c r="AJ106">
        <v>65</v>
      </c>
      <c r="AK106">
        <v>484</v>
      </c>
      <c r="AL106">
        <v>66</v>
      </c>
      <c r="AM106">
        <v>484</v>
      </c>
      <c r="AN106">
        <v>75</v>
      </c>
      <c r="AO106">
        <v>482</v>
      </c>
      <c r="AP106">
        <v>48</v>
      </c>
      <c r="AQ106">
        <v>50</v>
      </c>
      <c r="AR106">
        <v>84</v>
      </c>
      <c r="AS106">
        <v>50</v>
      </c>
      <c r="AT106">
        <v>86</v>
      </c>
      <c r="AU106">
        <v>50</v>
      </c>
      <c r="AV106" t="s">
        <v>543</v>
      </c>
      <c r="AW106">
        <v>50</v>
      </c>
      <c r="AX106" t="s">
        <v>543</v>
      </c>
      <c r="AY106">
        <v>50</v>
      </c>
      <c r="AZ106">
        <v>78</v>
      </c>
      <c r="BA106">
        <v>3730</v>
      </c>
      <c r="BB106">
        <v>73</v>
      </c>
      <c r="BC106">
        <v>3731</v>
      </c>
      <c r="BD106">
        <v>73</v>
      </c>
      <c r="BE106">
        <v>3732</v>
      </c>
      <c r="BF106">
        <v>77</v>
      </c>
      <c r="BG106">
        <v>3732</v>
      </c>
      <c r="BH106">
        <v>80</v>
      </c>
      <c r="BI106">
        <v>3729</v>
      </c>
      <c r="BJ106">
        <v>59</v>
      </c>
    </row>
    <row r="107" spans="1:62" x14ac:dyDescent="0.45">
      <c r="A107" t="s">
        <v>228</v>
      </c>
      <c r="B107" t="s">
        <v>228</v>
      </c>
      <c r="C107">
        <v>1997</v>
      </c>
      <c r="D107">
        <v>69</v>
      </c>
      <c r="E107">
        <v>1997</v>
      </c>
      <c r="F107">
        <v>76</v>
      </c>
      <c r="G107">
        <v>1997</v>
      </c>
      <c r="H107">
        <v>72</v>
      </c>
      <c r="I107">
        <v>1997</v>
      </c>
      <c r="J107">
        <v>73</v>
      </c>
      <c r="K107">
        <v>1997</v>
      </c>
      <c r="L107">
        <v>56</v>
      </c>
      <c r="M107">
        <v>182</v>
      </c>
      <c r="N107">
        <v>71</v>
      </c>
      <c r="O107">
        <v>182</v>
      </c>
      <c r="P107">
        <v>85</v>
      </c>
      <c r="Q107">
        <v>182</v>
      </c>
      <c r="R107">
        <v>80</v>
      </c>
      <c r="S107">
        <v>182</v>
      </c>
      <c r="T107">
        <v>77</v>
      </c>
      <c r="U107">
        <v>182</v>
      </c>
      <c r="V107">
        <v>64</v>
      </c>
      <c r="W107">
        <v>200</v>
      </c>
      <c r="X107">
        <v>75</v>
      </c>
      <c r="Y107">
        <v>200</v>
      </c>
      <c r="Z107">
        <v>87</v>
      </c>
      <c r="AA107">
        <v>200</v>
      </c>
      <c r="AB107">
        <v>86</v>
      </c>
      <c r="AC107">
        <v>200</v>
      </c>
      <c r="AD107">
        <v>91</v>
      </c>
      <c r="AE107">
        <v>200</v>
      </c>
      <c r="AF107">
        <v>71</v>
      </c>
      <c r="AG107">
        <v>517</v>
      </c>
      <c r="AH107">
        <v>73</v>
      </c>
      <c r="AI107">
        <v>517</v>
      </c>
      <c r="AJ107">
        <v>87</v>
      </c>
      <c r="AK107">
        <v>517</v>
      </c>
      <c r="AL107">
        <v>80</v>
      </c>
      <c r="AM107">
        <v>517</v>
      </c>
      <c r="AN107">
        <v>86</v>
      </c>
      <c r="AO107">
        <v>517</v>
      </c>
      <c r="AP107">
        <v>64</v>
      </c>
      <c r="AQ107">
        <v>25</v>
      </c>
      <c r="AR107">
        <v>88</v>
      </c>
      <c r="AS107">
        <v>25</v>
      </c>
      <c r="AT107" t="s">
        <v>543</v>
      </c>
      <c r="AU107">
        <v>25</v>
      </c>
      <c r="AV107">
        <v>100</v>
      </c>
      <c r="AW107">
        <v>25</v>
      </c>
      <c r="AX107" t="s">
        <v>543</v>
      </c>
      <c r="AY107">
        <v>25</v>
      </c>
      <c r="AZ107">
        <v>88</v>
      </c>
      <c r="BA107">
        <v>2972</v>
      </c>
      <c r="BB107">
        <v>70</v>
      </c>
      <c r="BC107">
        <v>2972</v>
      </c>
      <c r="BD107">
        <v>80</v>
      </c>
      <c r="BE107">
        <v>2972</v>
      </c>
      <c r="BF107">
        <v>75</v>
      </c>
      <c r="BG107">
        <v>2972</v>
      </c>
      <c r="BH107">
        <v>78</v>
      </c>
      <c r="BI107">
        <v>2972</v>
      </c>
      <c r="BJ107">
        <v>59</v>
      </c>
    </row>
    <row r="108" spans="1:62" x14ac:dyDescent="0.45">
      <c r="A108" t="s">
        <v>230</v>
      </c>
      <c r="B108" t="s">
        <v>230</v>
      </c>
      <c r="C108">
        <v>846</v>
      </c>
      <c r="D108">
        <v>68</v>
      </c>
      <c r="E108">
        <v>846</v>
      </c>
      <c r="F108">
        <v>73</v>
      </c>
      <c r="G108">
        <v>846</v>
      </c>
      <c r="H108">
        <v>76</v>
      </c>
      <c r="I108">
        <v>846</v>
      </c>
      <c r="J108">
        <v>75</v>
      </c>
      <c r="K108">
        <v>846</v>
      </c>
      <c r="L108">
        <v>58</v>
      </c>
      <c r="M108">
        <v>243</v>
      </c>
      <c r="N108">
        <v>71</v>
      </c>
      <c r="O108">
        <v>243</v>
      </c>
      <c r="P108">
        <v>78</v>
      </c>
      <c r="Q108">
        <v>243</v>
      </c>
      <c r="R108">
        <v>73</v>
      </c>
      <c r="S108">
        <v>243</v>
      </c>
      <c r="T108">
        <v>81</v>
      </c>
      <c r="U108">
        <v>243</v>
      </c>
      <c r="V108">
        <v>58</v>
      </c>
      <c r="W108">
        <v>979</v>
      </c>
      <c r="X108">
        <v>66</v>
      </c>
      <c r="Y108">
        <v>979</v>
      </c>
      <c r="Z108">
        <v>77</v>
      </c>
      <c r="AA108">
        <v>979</v>
      </c>
      <c r="AB108">
        <v>82</v>
      </c>
      <c r="AC108">
        <v>979</v>
      </c>
      <c r="AD108">
        <v>81</v>
      </c>
      <c r="AE108">
        <v>979</v>
      </c>
      <c r="AF108">
        <v>60</v>
      </c>
      <c r="AG108">
        <v>935</v>
      </c>
      <c r="AH108">
        <v>61</v>
      </c>
      <c r="AI108">
        <v>934</v>
      </c>
      <c r="AJ108">
        <v>71</v>
      </c>
      <c r="AK108">
        <v>935</v>
      </c>
      <c r="AL108">
        <v>69</v>
      </c>
      <c r="AM108">
        <v>935</v>
      </c>
      <c r="AN108">
        <v>74</v>
      </c>
      <c r="AO108">
        <v>934</v>
      </c>
      <c r="AP108">
        <v>49</v>
      </c>
      <c r="AQ108">
        <v>4</v>
      </c>
      <c r="AR108" t="s">
        <v>543</v>
      </c>
      <c r="AS108">
        <v>4</v>
      </c>
      <c r="AT108" t="s">
        <v>543</v>
      </c>
      <c r="AU108">
        <v>4</v>
      </c>
      <c r="AV108" t="s">
        <v>543</v>
      </c>
      <c r="AW108">
        <v>4</v>
      </c>
      <c r="AX108" t="s">
        <v>543</v>
      </c>
      <c r="AY108">
        <v>4</v>
      </c>
      <c r="AZ108" t="s">
        <v>543</v>
      </c>
      <c r="BA108">
        <v>3434</v>
      </c>
      <c r="BB108">
        <v>64</v>
      </c>
      <c r="BC108">
        <v>3433</v>
      </c>
      <c r="BD108">
        <v>74</v>
      </c>
      <c r="BE108">
        <v>3433</v>
      </c>
      <c r="BF108">
        <v>75</v>
      </c>
      <c r="BG108">
        <v>3434</v>
      </c>
      <c r="BH108">
        <v>77</v>
      </c>
      <c r="BI108">
        <v>3432</v>
      </c>
      <c r="BJ108">
        <v>55</v>
      </c>
    </row>
    <row r="109" spans="1:62" x14ac:dyDescent="0.45">
      <c r="A109" t="s">
        <v>232</v>
      </c>
      <c r="B109" t="s">
        <v>232</v>
      </c>
      <c r="C109">
        <v>2466</v>
      </c>
      <c r="D109">
        <v>78</v>
      </c>
      <c r="E109">
        <v>2466</v>
      </c>
      <c r="F109">
        <v>80</v>
      </c>
      <c r="G109">
        <v>2466</v>
      </c>
      <c r="H109">
        <v>81</v>
      </c>
      <c r="I109">
        <v>2466</v>
      </c>
      <c r="J109">
        <v>79</v>
      </c>
      <c r="K109">
        <v>2466</v>
      </c>
      <c r="L109">
        <v>66</v>
      </c>
      <c r="M109">
        <v>310</v>
      </c>
      <c r="N109">
        <v>80</v>
      </c>
      <c r="O109">
        <v>310</v>
      </c>
      <c r="P109">
        <v>83</v>
      </c>
      <c r="Q109">
        <v>310</v>
      </c>
      <c r="R109">
        <v>79</v>
      </c>
      <c r="S109">
        <v>310</v>
      </c>
      <c r="T109">
        <v>87</v>
      </c>
      <c r="U109">
        <v>310</v>
      </c>
      <c r="V109">
        <v>67</v>
      </c>
      <c r="W109">
        <v>141</v>
      </c>
      <c r="X109">
        <v>90</v>
      </c>
      <c r="Y109">
        <v>141</v>
      </c>
      <c r="Z109">
        <v>89</v>
      </c>
      <c r="AA109">
        <v>141</v>
      </c>
      <c r="AB109">
        <v>94</v>
      </c>
      <c r="AC109">
        <v>141</v>
      </c>
      <c r="AD109">
        <v>91</v>
      </c>
      <c r="AE109">
        <v>141</v>
      </c>
      <c r="AF109">
        <v>86</v>
      </c>
      <c r="AG109">
        <v>352</v>
      </c>
      <c r="AH109">
        <v>77</v>
      </c>
      <c r="AI109">
        <v>352</v>
      </c>
      <c r="AJ109">
        <v>83</v>
      </c>
      <c r="AK109">
        <v>352</v>
      </c>
      <c r="AL109">
        <v>78</v>
      </c>
      <c r="AM109">
        <v>352</v>
      </c>
      <c r="AN109">
        <v>85</v>
      </c>
      <c r="AO109">
        <v>352</v>
      </c>
      <c r="AP109">
        <v>65</v>
      </c>
      <c r="AQ109">
        <v>31</v>
      </c>
      <c r="AR109">
        <v>87</v>
      </c>
      <c r="AS109">
        <v>31</v>
      </c>
      <c r="AT109">
        <v>84</v>
      </c>
      <c r="AU109">
        <v>31</v>
      </c>
      <c r="AV109" t="s">
        <v>543</v>
      </c>
      <c r="AW109">
        <v>31</v>
      </c>
      <c r="AX109" t="s">
        <v>543</v>
      </c>
      <c r="AY109">
        <v>31</v>
      </c>
      <c r="AZ109">
        <v>74</v>
      </c>
      <c r="BA109">
        <v>3402</v>
      </c>
      <c r="BB109">
        <v>79</v>
      </c>
      <c r="BC109">
        <v>3402</v>
      </c>
      <c r="BD109">
        <v>81</v>
      </c>
      <c r="BE109">
        <v>3402</v>
      </c>
      <c r="BF109">
        <v>81</v>
      </c>
      <c r="BG109">
        <v>3402</v>
      </c>
      <c r="BH109">
        <v>81</v>
      </c>
      <c r="BI109">
        <v>3402</v>
      </c>
      <c r="BJ109">
        <v>67</v>
      </c>
    </row>
    <row r="110" spans="1:62" x14ac:dyDescent="0.45">
      <c r="A110" t="s">
        <v>195</v>
      </c>
      <c r="B110" t="s">
        <v>195</v>
      </c>
      <c r="C110">
        <v>617</v>
      </c>
      <c r="D110">
        <v>78</v>
      </c>
      <c r="E110">
        <v>617</v>
      </c>
      <c r="F110">
        <v>77</v>
      </c>
      <c r="G110">
        <v>617</v>
      </c>
      <c r="H110">
        <v>79</v>
      </c>
      <c r="I110">
        <v>617</v>
      </c>
      <c r="J110">
        <v>80</v>
      </c>
      <c r="K110">
        <v>617</v>
      </c>
      <c r="L110">
        <v>65</v>
      </c>
      <c r="M110">
        <v>136</v>
      </c>
      <c r="N110">
        <v>71</v>
      </c>
      <c r="O110">
        <v>136</v>
      </c>
      <c r="P110">
        <v>77</v>
      </c>
      <c r="Q110">
        <v>136</v>
      </c>
      <c r="R110">
        <v>79</v>
      </c>
      <c r="S110">
        <v>136</v>
      </c>
      <c r="T110">
        <v>77</v>
      </c>
      <c r="U110">
        <v>136</v>
      </c>
      <c r="V110">
        <v>61</v>
      </c>
      <c r="W110">
        <v>327</v>
      </c>
      <c r="X110">
        <v>70</v>
      </c>
      <c r="Y110">
        <v>327</v>
      </c>
      <c r="Z110">
        <v>78</v>
      </c>
      <c r="AA110">
        <v>327</v>
      </c>
      <c r="AB110">
        <v>79</v>
      </c>
      <c r="AC110">
        <v>327</v>
      </c>
      <c r="AD110">
        <v>83</v>
      </c>
      <c r="AE110">
        <v>327</v>
      </c>
      <c r="AF110">
        <v>60</v>
      </c>
      <c r="AG110">
        <v>332</v>
      </c>
      <c r="AH110">
        <v>64</v>
      </c>
      <c r="AI110">
        <v>332</v>
      </c>
      <c r="AJ110">
        <v>68</v>
      </c>
      <c r="AK110">
        <v>332</v>
      </c>
      <c r="AL110">
        <v>78</v>
      </c>
      <c r="AM110">
        <v>332</v>
      </c>
      <c r="AN110">
        <v>75</v>
      </c>
      <c r="AO110">
        <v>332</v>
      </c>
      <c r="AP110">
        <v>54</v>
      </c>
      <c r="AQ110">
        <v>14</v>
      </c>
      <c r="AR110" t="s">
        <v>543</v>
      </c>
      <c r="AS110">
        <v>14</v>
      </c>
      <c r="AT110">
        <v>79</v>
      </c>
      <c r="AU110">
        <v>14</v>
      </c>
      <c r="AV110" t="s">
        <v>543</v>
      </c>
      <c r="AW110">
        <v>14</v>
      </c>
      <c r="AX110" t="s">
        <v>543</v>
      </c>
      <c r="AY110">
        <v>14</v>
      </c>
      <c r="AZ110">
        <v>71</v>
      </c>
      <c r="BA110">
        <v>1509</v>
      </c>
      <c r="BB110">
        <v>72</v>
      </c>
      <c r="BC110">
        <v>1509</v>
      </c>
      <c r="BD110">
        <v>76</v>
      </c>
      <c r="BE110">
        <v>1509</v>
      </c>
      <c r="BF110">
        <v>79</v>
      </c>
      <c r="BG110">
        <v>1509</v>
      </c>
      <c r="BH110">
        <v>79</v>
      </c>
      <c r="BI110">
        <v>1509</v>
      </c>
      <c r="BJ110">
        <v>61</v>
      </c>
    </row>
    <row r="111" spans="1:62" x14ac:dyDescent="0.45">
      <c r="A111" t="s">
        <v>234</v>
      </c>
      <c r="B111" t="s">
        <v>234</v>
      </c>
      <c r="C111">
        <v>1533</v>
      </c>
      <c r="D111">
        <v>67</v>
      </c>
      <c r="E111">
        <v>1533</v>
      </c>
      <c r="F111">
        <v>76</v>
      </c>
      <c r="G111">
        <v>1533</v>
      </c>
      <c r="H111">
        <v>71</v>
      </c>
      <c r="I111">
        <v>1533</v>
      </c>
      <c r="J111">
        <v>73</v>
      </c>
      <c r="K111">
        <v>1533</v>
      </c>
      <c r="L111">
        <v>56</v>
      </c>
      <c r="M111">
        <v>554</v>
      </c>
      <c r="N111">
        <v>69</v>
      </c>
      <c r="O111">
        <v>554</v>
      </c>
      <c r="P111">
        <v>80</v>
      </c>
      <c r="Q111">
        <v>554</v>
      </c>
      <c r="R111">
        <v>68</v>
      </c>
      <c r="S111">
        <v>554</v>
      </c>
      <c r="T111">
        <v>76</v>
      </c>
      <c r="U111">
        <v>554</v>
      </c>
      <c r="V111">
        <v>57</v>
      </c>
      <c r="W111">
        <v>663</v>
      </c>
      <c r="X111">
        <v>71</v>
      </c>
      <c r="Y111">
        <v>663</v>
      </c>
      <c r="Z111">
        <v>85</v>
      </c>
      <c r="AA111">
        <v>663</v>
      </c>
      <c r="AB111">
        <v>81</v>
      </c>
      <c r="AC111">
        <v>663</v>
      </c>
      <c r="AD111">
        <v>84</v>
      </c>
      <c r="AE111">
        <v>663</v>
      </c>
      <c r="AF111">
        <v>65</v>
      </c>
      <c r="AG111">
        <v>1291</v>
      </c>
      <c r="AH111">
        <v>61</v>
      </c>
      <c r="AI111">
        <v>1290</v>
      </c>
      <c r="AJ111">
        <v>76</v>
      </c>
      <c r="AK111">
        <v>1291</v>
      </c>
      <c r="AL111">
        <v>65</v>
      </c>
      <c r="AM111">
        <v>1291</v>
      </c>
      <c r="AN111">
        <v>72</v>
      </c>
      <c r="AO111">
        <v>1290</v>
      </c>
      <c r="AP111">
        <v>49</v>
      </c>
      <c r="AQ111">
        <v>15</v>
      </c>
      <c r="AR111" t="s">
        <v>543</v>
      </c>
      <c r="AS111">
        <v>15</v>
      </c>
      <c r="AT111" t="s">
        <v>543</v>
      </c>
      <c r="AU111">
        <v>15</v>
      </c>
      <c r="AV111">
        <v>100</v>
      </c>
      <c r="AW111">
        <v>15</v>
      </c>
      <c r="AX111">
        <v>100</v>
      </c>
      <c r="AY111">
        <v>15</v>
      </c>
      <c r="AZ111" t="s">
        <v>543</v>
      </c>
      <c r="BA111">
        <v>4161</v>
      </c>
      <c r="BB111">
        <v>66</v>
      </c>
      <c r="BC111">
        <v>4160</v>
      </c>
      <c r="BD111">
        <v>78</v>
      </c>
      <c r="BE111">
        <v>4161</v>
      </c>
      <c r="BF111">
        <v>70</v>
      </c>
      <c r="BG111">
        <v>4161</v>
      </c>
      <c r="BH111">
        <v>75</v>
      </c>
      <c r="BI111">
        <v>4160</v>
      </c>
      <c r="BJ111">
        <v>55</v>
      </c>
    </row>
    <row r="112" spans="1:62" x14ac:dyDescent="0.45">
      <c r="A112" t="s">
        <v>236</v>
      </c>
      <c r="B112" t="s">
        <v>236</v>
      </c>
      <c r="C112">
        <v>1100</v>
      </c>
      <c r="D112">
        <v>71</v>
      </c>
      <c r="E112">
        <v>1100</v>
      </c>
      <c r="F112">
        <v>73</v>
      </c>
      <c r="G112">
        <v>1100</v>
      </c>
      <c r="H112">
        <v>77</v>
      </c>
      <c r="I112">
        <v>1100</v>
      </c>
      <c r="J112">
        <v>77</v>
      </c>
      <c r="K112">
        <v>1100</v>
      </c>
      <c r="L112">
        <v>58</v>
      </c>
      <c r="M112">
        <v>351</v>
      </c>
      <c r="N112">
        <v>72</v>
      </c>
      <c r="O112">
        <v>351</v>
      </c>
      <c r="P112">
        <v>73</v>
      </c>
      <c r="Q112">
        <v>351</v>
      </c>
      <c r="R112">
        <v>74</v>
      </c>
      <c r="S112">
        <v>351</v>
      </c>
      <c r="T112">
        <v>78</v>
      </c>
      <c r="U112">
        <v>351</v>
      </c>
      <c r="V112">
        <v>59</v>
      </c>
      <c r="W112">
        <v>1129</v>
      </c>
      <c r="X112">
        <v>62</v>
      </c>
      <c r="Y112">
        <v>1129</v>
      </c>
      <c r="Z112">
        <v>77</v>
      </c>
      <c r="AA112">
        <v>1129</v>
      </c>
      <c r="AB112">
        <v>78</v>
      </c>
      <c r="AC112">
        <v>1129</v>
      </c>
      <c r="AD112">
        <v>80</v>
      </c>
      <c r="AE112">
        <v>1129</v>
      </c>
      <c r="AF112">
        <v>54</v>
      </c>
      <c r="AG112">
        <v>698</v>
      </c>
      <c r="AH112">
        <v>61</v>
      </c>
      <c r="AI112">
        <v>698</v>
      </c>
      <c r="AJ112">
        <v>69</v>
      </c>
      <c r="AK112">
        <v>698</v>
      </c>
      <c r="AL112">
        <v>65</v>
      </c>
      <c r="AM112">
        <v>698</v>
      </c>
      <c r="AN112">
        <v>75</v>
      </c>
      <c r="AO112">
        <v>698</v>
      </c>
      <c r="AP112">
        <v>47</v>
      </c>
      <c r="AQ112">
        <v>14</v>
      </c>
      <c r="AR112" t="s">
        <v>543</v>
      </c>
      <c r="AS112">
        <v>14</v>
      </c>
      <c r="AT112" t="s">
        <v>543</v>
      </c>
      <c r="AU112">
        <v>14</v>
      </c>
      <c r="AV112">
        <v>100</v>
      </c>
      <c r="AW112">
        <v>14</v>
      </c>
      <c r="AX112">
        <v>100</v>
      </c>
      <c r="AY112">
        <v>14</v>
      </c>
      <c r="AZ112">
        <v>79</v>
      </c>
      <c r="BA112">
        <v>3849</v>
      </c>
      <c r="BB112">
        <v>65</v>
      </c>
      <c r="BC112">
        <v>3849</v>
      </c>
      <c r="BD112">
        <v>74</v>
      </c>
      <c r="BE112">
        <v>3849</v>
      </c>
      <c r="BF112">
        <v>75</v>
      </c>
      <c r="BG112">
        <v>3849</v>
      </c>
      <c r="BH112">
        <v>78</v>
      </c>
      <c r="BI112">
        <v>3849</v>
      </c>
      <c r="BJ112">
        <v>54</v>
      </c>
    </row>
    <row r="113" spans="1:62" x14ac:dyDescent="0.45">
      <c r="A113" t="s">
        <v>238</v>
      </c>
      <c r="B113" t="s">
        <v>238</v>
      </c>
      <c r="C113">
        <v>1979</v>
      </c>
      <c r="D113">
        <v>60</v>
      </c>
      <c r="E113">
        <v>1979</v>
      </c>
      <c r="F113">
        <v>75</v>
      </c>
      <c r="G113">
        <v>1979</v>
      </c>
      <c r="H113">
        <v>72</v>
      </c>
      <c r="I113">
        <v>1979</v>
      </c>
      <c r="J113">
        <v>73</v>
      </c>
      <c r="K113">
        <v>1979</v>
      </c>
      <c r="L113">
        <v>51</v>
      </c>
      <c r="M113">
        <v>425</v>
      </c>
      <c r="N113">
        <v>71</v>
      </c>
      <c r="O113">
        <v>424</v>
      </c>
      <c r="P113">
        <v>80</v>
      </c>
      <c r="Q113">
        <v>425</v>
      </c>
      <c r="R113">
        <v>68</v>
      </c>
      <c r="S113">
        <v>425</v>
      </c>
      <c r="T113">
        <v>77</v>
      </c>
      <c r="U113">
        <v>424</v>
      </c>
      <c r="V113">
        <v>55</v>
      </c>
      <c r="W113">
        <v>326</v>
      </c>
      <c r="X113">
        <v>73</v>
      </c>
      <c r="Y113">
        <v>326</v>
      </c>
      <c r="Z113">
        <v>84</v>
      </c>
      <c r="AA113">
        <v>326</v>
      </c>
      <c r="AB113">
        <v>83</v>
      </c>
      <c r="AC113">
        <v>326</v>
      </c>
      <c r="AD113">
        <v>88</v>
      </c>
      <c r="AE113">
        <v>326</v>
      </c>
      <c r="AF113">
        <v>68</v>
      </c>
      <c r="AG113">
        <v>1040</v>
      </c>
      <c r="AH113">
        <v>56</v>
      </c>
      <c r="AI113">
        <v>1040</v>
      </c>
      <c r="AJ113">
        <v>75</v>
      </c>
      <c r="AK113">
        <v>1040</v>
      </c>
      <c r="AL113">
        <v>68</v>
      </c>
      <c r="AM113">
        <v>1040</v>
      </c>
      <c r="AN113">
        <v>75</v>
      </c>
      <c r="AO113">
        <v>1040</v>
      </c>
      <c r="AP113">
        <v>48</v>
      </c>
      <c r="AQ113">
        <v>17</v>
      </c>
      <c r="AR113" t="s">
        <v>543</v>
      </c>
      <c r="AS113">
        <v>17</v>
      </c>
      <c r="AT113" t="s">
        <v>543</v>
      </c>
      <c r="AU113">
        <v>17</v>
      </c>
      <c r="AV113">
        <v>100</v>
      </c>
      <c r="AW113">
        <v>17</v>
      </c>
      <c r="AX113">
        <v>100</v>
      </c>
      <c r="AY113">
        <v>17</v>
      </c>
      <c r="AZ113">
        <v>82</v>
      </c>
      <c r="BA113">
        <v>4092</v>
      </c>
      <c r="BB113">
        <v>61</v>
      </c>
      <c r="BC113">
        <v>4091</v>
      </c>
      <c r="BD113">
        <v>77</v>
      </c>
      <c r="BE113">
        <v>4092</v>
      </c>
      <c r="BF113">
        <v>72</v>
      </c>
      <c r="BG113">
        <v>4092</v>
      </c>
      <c r="BH113">
        <v>75</v>
      </c>
      <c r="BI113">
        <v>4091</v>
      </c>
      <c r="BJ113">
        <v>52</v>
      </c>
    </row>
    <row r="114" spans="1:62" x14ac:dyDescent="0.45">
      <c r="A114" t="s">
        <v>240</v>
      </c>
      <c r="B114" t="s">
        <v>240</v>
      </c>
      <c r="C114">
        <v>1220</v>
      </c>
      <c r="D114">
        <v>70</v>
      </c>
      <c r="E114">
        <v>1220</v>
      </c>
      <c r="F114">
        <v>78</v>
      </c>
      <c r="G114">
        <v>1220</v>
      </c>
      <c r="H114">
        <v>72</v>
      </c>
      <c r="I114">
        <v>1220</v>
      </c>
      <c r="J114">
        <v>70</v>
      </c>
      <c r="K114">
        <v>1220</v>
      </c>
      <c r="L114">
        <v>57</v>
      </c>
      <c r="M114">
        <v>257</v>
      </c>
      <c r="N114">
        <v>72</v>
      </c>
      <c r="O114">
        <v>256</v>
      </c>
      <c r="P114">
        <v>84</v>
      </c>
      <c r="Q114">
        <v>257</v>
      </c>
      <c r="R114">
        <v>76</v>
      </c>
      <c r="S114">
        <v>257</v>
      </c>
      <c r="T114">
        <v>80</v>
      </c>
      <c r="U114">
        <v>256</v>
      </c>
      <c r="V114">
        <v>64</v>
      </c>
      <c r="W114">
        <v>255</v>
      </c>
      <c r="X114">
        <v>77</v>
      </c>
      <c r="Y114">
        <v>255</v>
      </c>
      <c r="Z114">
        <v>90</v>
      </c>
      <c r="AA114">
        <v>255</v>
      </c>
      <c r="AB114">
        <v>88</v>
      </c>
      <c r="AC114">
        <v>255</v>
      </c>
      <c r="AD114">
        <v>86</v>
      </c>
      <c r="AE114">
        <v>255</v>
      </c>
      <c r="AF114">
        <v>72</v>
      </c>
      <c r="AG114">
        <v>1054</v>
      </c>
      <c r="AH114">
        <v>76</v>
      </c>
      <c r="AI114">
        <v>1054</v>
      </c>
      <c r="AJ114">
        <v>87</v>
      </c>
      <c r="AK114">
        <v>1054</v>
      </c>
      <c r="AL114">
        <v>81</v>
      </c>
      <c r="AM114">
        <v>1054</v>
      </c>
      <c r="AN114">
        <v>83</v>
      </c>
      <c r="AO114">
        <v>1054</v>
      </c>
      <c r="AP114">
        <v>67</v>
      </c>
      <c r="AQ114">
        <v>42</v>
      </c>
      <c r="AR114">
        <v>93</v>
      </c>
      <c r="AS114">
        <v>42</v>
      </c>
      <c r="AT114" t="s">
        <v>543</v>
      </c>
      <c r="AU114">
        <v>42</v>
      </c>
      <c r="AV114">
        <v>100</v>
      </c>
      <c r="AW114">
        <v>42</v>
      </c>
      <c r="AX114" t="s">
        <v>543</v>
      </c>
      <c r="AY114">
        <v>42</v>
      </c>
      <c r="AZ114">
        <v>93</v>
      </c>
      <c r="BA114">
        <v>2931</v>
      </c>
      <c r="BB114">
        <v>73</v>
      </c>
      <c r="BC114">
        <v>2930</v>
      </c>
      <c r="BD114">
        <v>83</v>
      </c>
      <c r="BE114">
        <v>2931</v>
      </c>
      <c r="BF114">
        <v>78</v>
      </c>
      <c r="BG114">
        <v>2931</v>
      </c>
      <c r="BH114">
        <v>78</v>
      </c>
      <c r="BI114">
        <v>2930</v>
      </c>
      <c r="BJ114">
        <v>64</v>
      </c>
    </row>
    <row r="115" spans="1:62" x14ac:dyDescent="0.45">
      <c r="A115" t="s">
        <v>198</v>
      </c>
      <c r="B115" t="s">
        <v>198</v>
      </c>
      <c r="C115">
        <v>779</v>
      </c>
      <c r="D115">
        <v>77</v>
      </c>
      <c r="E115">
        <v>779</v>
      </c>
      <c r="F115">
        <v>88</v>
      </c>
      <c r="G115">
        <v>779</v>
      </c>
      <c r="H115">
        <v>83</v>
      </c>
      <c r="I115">
        <v>779</v>
      </c>
      <c r="J115">
        <v>80</v>
      </c>
      <c r="K115">
        <v>779</v>
      </c>
      <c r="L115">
        <v>70</v>
      </c>
      <c r="M115">
        <v>228</v>
      </c>
      <c r="N115">
        <v>80</v>
      </c>
      <c r="O115">
        <v>228</v>
      </c>
      <c r="P115">
        <v>86</v>
      </c>
      <c r="Q115">
        <v>228</v>
      </c>
      <c r="R115">
        <v>79</v>
      </c>
      <c r="S115">
        <v>228</v>
      </c>
      <c r="T115">
        <v>81</v>
      </c>
      <c r="U115">
        <v>228</v>
      </c>
      <c r="V115">
        <v>71</v>
      </c>
      <c r="W115">
        <v>318</v>
      </c>
      <c r="X115">
        <v>68</v>
      </c>
      <c r="Y115">
        <v>318</v>
      </c>
      <c r="Z115">
        <v>87</v>
      </c>
      <c r="AA115">
        <v>318</v>
      </c>
      <c r="AB115">
        <v>80</v>
      </c>
      <c r="AC115">
        <v>318</v>
      </c>
      <c r="AD115">
        <v>79</v>
      </c>
      <c r="AE115">
        <v>318</v>
      </c>
      <c r="AF115">
        <v>64</v>
      </c>
      <c r="AG115">
        <v>909</v>
      </c>
      <c r="AH115">
        <v>66</v>
      </c>
      <c r="AI115">
        <v>909</v>
      </c>
      <c r="AJ115">
        <v>82</v>
      </c>
      <c r="AK115">
        <v>909</v>
      </c>
      <c r="AL115">
        <v>72</v>
      </c>
      <c r="AM115">
        <v>909</v>
      </c>
      <c r="AN115">
        <v>74</v>
      </c>
      <c r="AO115">
        <v>909</v>
      </c>
      <c r="AP115">
        <v>56</v>
      </c>
      <c r="AQ115">
        <v>17</v>
      </c>
      <c r="AR115" t="s">
        <v>543</v>
      </c>
      <c r="AS115">
        <v>17</v>
      </c>
      <c r="AT115">
        <v>100</v>
      </c>
      <c r="AU115">
        <v>17</v>
      </c>
      <c r="AV115" t="s">
        <v>543</v>
      </c>
      <c r="AW115">
        <v>17</v>
      </c>
      <c r="AX115">
        <v>100</v>
      </c>
      <c r="AY115">
        <v>17</v>
      </c>
      <c r="AZ115" t="s">
        <v>543</v>
      </c>
      <c r="BA115">
        <v>2429</v>
      </c>
      <c r="BB115">
        <v>71</v>
      </c>
      <c r="BC115">
        <v>2429</v>
      </c>
      <c r="BD115">
        <v>85</v>
      </c>
      <c r="BE115">
        <v>2429</v>
      </c>
      <c r="BF115">
        <v>78</v>
      </c>
      <c r="BG115">
        <v>2429</v>
      </c>
      <c r="BH115">
        <v>77</v>
      </c>
      <c r="BI115">
        <v>2429</v>
      </c>
      <c r="BJ115">
        <v>64</v>
      </c>
    </row>
    <row r="116" spans="1:62" x14ac:dyDescent="0.45">
      <c r="A116" t="s">
        <v>200</v>
      </c>
      <c r="B116" t="s">
        <v>200</v>
      </c>
      <c r="C116">
        <v>495</v>
      </c>
      <c r="D116">
        <v>77</v>
      </c>
      <c r="E116">
        <v>495</v>
      </c>
      <c r="F116">
        <v>79</v>
      </c>
      <c r="G116">
        <v>495</v>
      </c>
      <c r="H116">
        <v>79</v>
      </c>
      <c r="I116">
        <v>495</v>
      </c>
      <c r="J116">
        <v>81</v>
      </c>
      <c r="K116">
        <v>495</v>
      </c>
      <c r="L116">
        <v>66</v>
      </c>
      <c r="M116">
        <v>154</v>
      </c>
      <c r="N116">
        <v>77</v>
      </c>
      <c r="O116">
        <v>154</v>
      </c>
      <c r="P116">
        <v>73</v>
      </c>
      <c r="Q116">
        <v>154</v>
      </c>
      <c r="R116">
        <v>79</v>
      </c>
      <c r="S116">
        <v>154</v>
      </c>
      <c r="T116">
        <v>82</v>
      </c>
      <c r="U116">
        <v>154</v>
      </c>
      <c r="V116">
        <v>58</v>
      </c>
      <c r="W116">
        <v>103</v>
      </c>
      <c r="X116">
        <v>77</v>
      </c>
      <c r="Y116">
        <v>103</v>
      </c>
      <c r="Z116">
        <v>82</v>
      </c>
      <c r="AA116">
        <v>103</v>
      </c>
      <c r="AB116">
        <v>87</v>
      </c>
      <c r="AC116">
        <v>103</v>
      </c>
      <c r="AD116">
        <v>88</v>
      </c>
      <c r="AE116">
        <v>103</v>
      </c>
      <c r="AF116">
        <v>68</v>
      </c>
      <c r="AG116">
        <v>353</v>
      </c>
      <c r="AH116">
        <v>70</v>
      </c>
      <c r="AI116">
        <v>353</v>
      </c>
      <c r="AJ116">
        <v>78</v>
      </c>
      <c r="AK116">
        <v>353</v>
      </c>
      <c r="AL116">
        <v>77</v>
      </c>
      <c r="AM116">
        <v>353</v>
      </c>
      <c r="AN116">
        <v>83</v>
      </c>
      <c r="AO116">
        <v>353</v>
      </c>
      <c r="AP116">
        <v>55</v>
      </c>
      <c r="AQ116">
        <v>5</v>
      </c>
      <c r="AR116" t="s">
        <v>543</v>
      </c>
      <c r="AS116">
        <v>5</v>
      </c>
      <c r="AT116" t="s">
        <v>543</v>
      </c>
      <c r="AU116">
        <v>5</v>
      </c>
      <c r="AV116" t="s">
        <v>543</v>
      </c>
      <c r="AW116">
        <v>5</v>
      </c>
      <c r="AX116" t="s">
        <v>543</v>
      </c>
      <c r="AY116">
        <v>5</v>
      </c>
      <c r="AZ116" t="s">
        <v>543</v>
      </c>
      <c r="BA116">
        <v>1270</v>
      </c>
      <c r="BB116">
        <v>74</v>
      </c>
      <c r="BC116">
        <v>1270</v>
      </c>
      <c r="BD116">
        <v>78</v>
      </c>
      <c r="BE116">
        <v>1270</v>
      </c>
      <c r="BF116">
        <v>79</v>
      </c>
      <c r="BG116">
        <v>1270</v>
      </c>
      <c r="BH116">
        <v>82</v>
      </c>
      <c r="BI116">
        <v>1270</v>
      </c>
      <c r="BJ116">
        <v>61</v>
      </c>
    </row>
    <row r="117" spans="1:62" x14ac:dyDescent="0.45">
      <c r="A117" t="s">
        <v>202</v>
      </c>
      <c r="B117" t="s">
        <v>202</v>
      </c>
      <c r="C117">
        <v>1276</v>
      </c>
      <c r="D117">
        <v>69</v>
      </c>
      <c r="E117">
        <v>1276</v>
      </c>
      <c r="F117">
        <v>82</v>
      </c>
      <c r="G117">
        <v>1276</v>
      </c>
      <c r="H117">
        <v>79</v>
      </c>
      <c r="I117">
        <v>1276</v>
      </c>
      <c r="J117">
        <v>78</v>
      </c>
      <c r="K117">
        <v>1276</v>
      </c>
      <c r="L117">
        <v>60</v>
      </c>
      <c r="M117">
        <v>276</v>
      </c>
      <c r="N117">
        <v>74</v>
      </c>
      <c r="O117">
        <v>276</v>
      </c>
      <c r="P117">
        <v>88</v>
      </c>
      <c r="Q117">
        <v>276</v>
      </c>
      <c r="R117">
        <v>78</v>
      </c>
      <c r="S117">
        <v>276</v>
      </c>
      <c r="T117">
        <v>81</v>
      </c>
      <c r="U117">
        <v>276</v>
      </c>
      <c r="V117">
        <v>66</v>
      </c>
      <c r="W117">
        <v>181</v>
      </c>
      <c r="X117">
        <v>61</v>
      </c>
      <c r="Y117">
        <v>181</v>
      </c>
      <c r="Z117">
        <v>88</v>
      </c>
      <c r="AA117">
        <v>181</v>
      </c>
      <c r="AB117">
        <v>77</v>
      </c>
      <c r="AC117">
        <v>181</v>
      </c>
      <c r="AD117">
        <v>80</v>
      </c>
      <c r="AE117">
        <v>181</v>
      </c>
      <c r="AF117">
        <v>56</v>
      </c>
      <c r="AG117">
        <v>883</v>
      </c>
      <c r="AH117">
        <v>56</v>
      </c>
      <c r="AI117">
        <v>883</v>
      </c>
      <c r="AJ117">
        <v>79</v>
      </c>
      <c r="AK117">
        <v>883</v>
      </c>
      <c r="AL117">
        <v>65</v>
      </c>
      <c r="AM117">
        <v>883</v>
      </c>
      <c r="AN117">
        <v>71</v>
      </c>
      <c r="AO117">
        <v>883</v>
      </c>
      <c r="AP117">
        <v>48</v>
      </c>
      <c r="AQ117">
        <v>21</v>
      </c>
      <c r="AR117">
        <v>57</v>
      </c>
      <c r="AS117">
        <v>21</v>
      </c>
      <c r="AT117" t="s">
        <v>543</v>
      </c>
      <c r="AU117">
        <v>21</v>
      </c>
      <c r="AV117">
        <v>81</v>
      </c>
      <c r="AW117">
        <v>21</v>
      </c>
      <c r="AX117">
        <v>71</v>
      </c>
      <c r="AY117">
        <v>21</v>
      </c>
      <c r="AZ117">
        <v>52</v>
      </c>
      <c r="BA117">
        <v>2852</v>
      </c>
      <c r="BB117">
        <v>64</v>
      </c>
      <c r="BC117">
        <v>2852</v>
      </c>
      <c r="BD117">
        <v>82</v>
      </c>
      <c r="BE117">
        <v>2852</v>
      </c>
      <c r="BF117">
        <v>74</v>
      </c>
      <c r="BG117">
        <v>2852</v>
      </c>
      <c r="BH117">
        <v>76</v>
      </c>
      <c r="BI117">
        <v>2852</v>
      </c>
      <c r="BJ117">
        <v>56</v>
      </c>
    </row>
    <row r="118" spans="1:62" x14ac:dyDescent="0.45">
      <c r="A118" t="s">
        <v>242</v>
      </c>
      <c r="B118" t="s">
        <v>242</v>
      </c>
      <c r="C118">
        <v>690</v>
      </c>
      <c r="D118">
        <v>73</v>
      </c>
      <c r="E118">
        <v>690</v>
      </c>
      <c r="F118">
        <v>75</v>
      </c>
      <c r="G118">
        <v>690</v>
      </c>
      <c r="H118">
        <v>76</v>
      </c>
      <c r="I118">
        <v>690</v>
      </c>
      <c r="J118">
        <v>78</v>
      </c>
      <c r="K118">
        <v>690</v>
      </c>
      <c r="L118">
        <v>58</v>
      </c>
      <c r="M118">
        <v>222</v>
      </c>
      <c r="N118">
        <v>72</v>
      </c>
      <c r="O118">
        <v>222</v>
      </c>
      <c r="P118">
        <v>75</v>
      </c>
      <c r="Q118">
        <v>222</v>
      </c>
      <c r="R118">
        <v>75</v>
      </c>
      <c r="S118">
        <v>222</v>
      </c>
      <c r="T118">
        <v>82</v>
      </c>
      <c r="U118">
        <v>222</v>
      </c>
      <c r="V118">
        <v>57</v>
      </c>
      <c r="W118">
        <v>1261</v>
      </c>
      <c r="X118">
        <v>75</v>
      </c>
      <c r="Y118">
        <v>1261</v>
      </c>
      <c r="Z118">
        <v>81</v>
      </c>
      <c r="AA118">
        <v>1261</v>
      </c>
      <c r="AB118">
        <v>86</v>
      </c>
      <c r="AC118">
        <v>1261</v>
      </c>
      <c r="AD118">
        <v>88</v>
      </c>
      <c r="AE118">
        <v>1261</v>
      </c>
      <c r="AF118">
        <v>69</v>
      </c>
      <c r="AG118">
        <v>330</v>
      </c>
      <c r="AH118">
        <v>61</v>
      </c>
      <c r="AI118">
        <v>330</v>
      </c>
      <c r="AJ118">
        <v>64</v>
      </c>
      <c r="AK118">
        <v>330</v>
      </c>
      <c r="AL118">
        <v>63</v>
      </c>
      <c r="AM118">
        <v>330</v>
      </c>
      <c r="AN118">
        <v>73</v>
      </c>
      <c r="AO118">
        <v>330</v>
      </c>
      <c r="AP118">
        <v>45</v>
      </c>
      <c r="AQ118">
        <v>20</v>
      </c>
      <c r="AR118" t="s">
        <v>543</v>
      </c>
      <c r="AS118">
        <v>20</v>
      </c>
      <c r="AT118" t="s">
        <v>543</v>
      </c>
      <c r="AU118">
        <v>20</v>
      </c>
      <c r="AV118">
        <v>100</v>
      </c>
      <c r="AW118">
        <v>20</v>
      </c>
      <c r="AX118" t="s">
        <v>543</v>
      </c>
      <c r="AY118">
        <v>20</v>
      </c>
      <c r="AZ118" t="s">
        <v>543</v>
      </c>
      <c r="BA118">
        <v>2668</v>
      </c>
      <c r="BB118">
        <v>72</v>
      </c>
      <c r="BC118">
        <v>2668</v>
      </c>
      <c r="BD118">
        <v>77</v>
      </c>
      <c r="BE118">
        <v>2668</v>
      </c>
      <c r="BF118">
        <v>79</v>
      </c>
      <c r="BG118">
        <v>2668</v>
      </c>
      <c r="BH118">
        <v>82</v>
      </c>
      <c r="BI118">
        <v>2668</v>
      </c>
      <c r="BJ118">
        <v>62</v>
      </c>
    </row>
    <row r="119" spans="1:62" x14ac:dyDescent="0.45">
      <c r="A119" t="s">
        <v>244</v>
      </c>
      <c r="B119" t="s">
        <v>244</v>
      </c>
      <c r="C119">
        <v>2128</v>
      </c>
      <c r="D119">
        <v>73</v>
      </c>
      <c r="E119">
        <v>2129</v>
      </c>
      <c r="F119">
        <v>83</v>
      </c>
      <c r="G119">
        <v>2129</v>
      </c>
      <c r="H119">
        <v>76</v>
      </c>
      <c r="I119">
        <v>2128</v>
      </c>
      <c r="J119">
        <v>78</v>
      </c>
      <c r="K119">
        <v>2128</v>
      </c>
      <c r="L119">
        <v>62</v>
      </c>
      <c r="M119">
        <v>182</v>
      </c>
      <c r="N119">
        <v>71</v>
      </c>
      <c r="O119">
        <v>182</v>
      </c>
      <c r="P119">
        <v>85</v>
      </c>
      <c r="Q119">
        <v>182</v>
      </c>
      <c r="R119">
        <v>75</v>
      </c>
      <c r="S119">
        <v>182</v>
      </c>
      <c r="T119">
        <v>79</v>
      </c>
      <c r="U119">
        <v>182</v>
      </c>
      <c r="V119">
        <v>62</v>
      </c>
      <c r="W119">
        <v>157</v>
      </c>
      <c r="X119">
        <v>76</v>
      </c>
      <c r="Y119">
        <v>157</v>
      </c>
      <c r="Z119">
        <v>92</v>
      </c>
      <c r="AA119">
        <v>157</v>
      </c>
      <c r="AB119">
        <v>85</v>
      </c>
      <c r="AC119">
        <v>157</v>
      </c>
      <c r="AD119">
        <v>90</v>
      </c>
      <c r="AE119">
        <v>157</v>
      </c>
      <c r="AF119">
        <v>73</v>
      </c>
      <c r="AG119">
        <v>307</v>
      </c>
      <c r="AH119">
        <v>73</v>
      </c>
      <c r="AI119">
        <v>307</v>
      </c>
      <c r="AJ119">
        <v>85</v>
      </c>
      <c r="AK119">
        <v>307</v>
      </c>
      <c r="AL119">
        <v>79</v>
      </c>
      <c r="AM119">
        <v>307</v>
      </c>
      <c r="AN119">
        <v>84</v>
      </c>
      <c r="AO119">
        <v>307</v>
      </c>
      <c r="AP119">
        <v>65</v>
      </c>
      <c r="AQ119">
        <v>17</v>
      </c>
      <c r="AR119">
        <v>82</v>
      </c>
      <c r="AS119">
        <v>17</v>
      </c>
      <c r="AT119" t="s">
        <v>543</v>
      </c>
      <c r="AU119">
        <v>17</v>
      </c>
      <c r="AV119">
        <v>100</v>
      </c>
      <c r="AW119">
        <v>17</v>
      </c>
      <c r="AX119" t="s">
        <v>543</v>
      </c>
      <c r="AY119">
        <v>17</v>
      </c>
      <c r="AZ119">
        <v>76</v>
      </c>
      <c r="BA119">
        <v>2856</v>
      </c>
      <c r="BB119">
        <v>73</v>
      </c>
      <c r="BC119">
        <v>2857</v>
      </c>
      <c r="BD119">
        <v>84</v>
      </c>
      <c r="BE119">
        <v>2857</v>
      </c>
      <c r="BF119">
        <v>77</v>
      </c>
      <c r="BG119">
        <v>2856</v>
      </c>
      <c r="BH119">
        <v>80</v>
      </c>
      <c r="BI119">
        <v>2856</v>
      </c>
      <c r="BJ119">
        <v>63</v>
      </c>
    </row>
    <row r="120" spans="1:62" x14ac:dyDescent="0.45">
      <c r="A120" t="s">
        <v>246</v>
      </c>
      <c r="B120" t="s">
        <v>246</v>
      </c>
      <c r="C120">
        <v>1564</v>
      </c>
      <c r="D120">
        <v>70</v>
      </c>
      <c r="E120">
        <v>1563</v>
      </c>
      <c r="F120">
        <v>71</v>
      </c>
      <c r="G120">
        <v>1564</v>
      </c>
      <c r="H120">
        <v>73</v>
      </c>
      <c r="I120">
        <v>1564</v>
      </c>
      <c r="J120">
        <v>75</v>
      </c>
      <c r="K120">
        <v>1563</v>
      </c>
      <c r="L120">
        <v>55</v>
      </c>
      <c r="M120">
        <v>360</v>
      </c>
      <c r="N120">
        <v>74</v>
      </c>
      <c r="O120">
        <v>360</v>
      </c>
      <c r="P120">
        <v>76</v>
      </c>
      <c r="Q120">
        <v>360</v>
      </c>
      <c r="R120">
        <v>77</v>
      </c>
      <c r="S120">
        <v>360</v>
      </c>
      <c r="T120">
        <v>81</v>
      </c>
      <c r="U120">
        <v>360</v>
      </c>
      <c r="V120">
        <v>59</v>
      </c>
      <c r="W120">
        <v>864</v>
      </c>
      <c r="X120">
        <v>69</v>
      </c>
      <c r="Y120">
        <v>864</v>
      </c>
      <c r="Z120">
        <v>80</v>
      </c>
      <c r="AA120">
        <v>864</v>
      </c>
      <c r="AB120">
        <v>83</v>
      </c>
      <c r="AC120">
        <v>864</v>
      </c>
      <c r="AD120">
        <v>86</v>
      </c>
      <c r="AE120">
        <v>864</v>
      </c>
      <c r="AF120">
        <v>63</v>
      </c>
      <c r="AG120">
        <v>372</v>
      </c>
      <c r="AH120">
        <v>66</v>
      </c>
      <c r="AI120">
        <v>372</v>
      </c>
      <c r="AJ120">
        <v>76</v>
      </c>
      <c r="AK120">
        <v>372</v>
      </c>
      <c r="AL120">
        <v>73</v>
      </c>
      <c r="AM120">
        <v>372</v>
      </c>
      <c r="AN120">
        <v>80</v>
      </c>
      <c r="AO120">
        <v>372</v>
      </c>
      <c r="AP120">
        <v>54</v>
      </c>
      <c r="AQ120">
        <v>5</v>
      </c>
      <c r="AR120" t="s">
        <v>543</v>
      </c>
      <c r="AS120">
        <v>5</v>
      </c>
      <c r="AT120" t="s">
        <v>543</v>
      </c>
      <c r="AU120">
        <v>5</v>
      </c>
      <c r="AV120" t="s">
        <v>543</v>
      </c>
      <c r="AW120">
        <v>5</v>
      </c>
      <c r="AX120" t="s">
        <v>543</v>
      </c>
      <c r="AY120">
        <v>5</v>
      </c>
      <c r="AZ120" t="s">
        <v>543</v>
      </c>
      <c r="BA120">
        <v>3472</v>
      </c>
      <c r="BB120">
        <v>70</v>
      </c>
      <c r="BC120">
        <v>3471</v>
      </c>
      <c r="BD120">
        <v>75</v>
      </c>
      <c r="BE120">
        <v>3472</v>
      </c>
      <c r="BF120">
        <v>76</v>
      </c>
      <c r="BG120">
        <v>3472</v>
      </c>
      <c r="BH120">
        <v>80</v>
      </c>
      <c r="BI120">
        <v>3471</v>
      </c>
      <c r="BJ120">
        <v>57</v>
      </c>
    </row>
    <row r="121" spans="1:62" x14ac:dyDescent="0.45">
      <c r="A121" t="s">
        <v>248</v>
      </c>
      <c r="B121" t="s">
        <v>248</v>
      </c>
      <c r="C121">
        <v>904</v>
      </c>
      <c r="D121">
        <v>66</v>
      </c>
      <c r="E121">
        <v>904</v>
      </c>
      <c r="F121">
        <v>78</v>
      </c>
      <c r="G121">
        <v>904</v>
      </c>
      <c r="H121">
        <v>75</v>
      </c>
      <c r="I121">
        <v>904</v>
      </c>
      <c r="J121">
        <v>74</v>
      </c>
      <c r="K121">
        <v>904</v>
      </c>
      <c r="L121">
        <v>56</v>
      </c>
      <c r="M121">
        <v>225</v>
      </c>
      <c r="N121">
        <v>70</v>
      </c>
      <c r="O121">
        <v>225</v>
      </c>
      <c r="P121">
        <v>76</v>
      </c>
      <c r="Q121">
        <v>225</v>
      </c>
      <c r="R121">
        <v>73</v>
      </c>
      <c r="S121">
        <v>225</v>
      </c>
      <c r="T121">
        <v>76</v>
      </c>
      <c r="U121">
        <v>225</v>
      </c>
      <c r="V121">
        <v>61</v>
      </c>
      <c r="W121">
        <v>851</v>
      </c>
      <c r="X121">
        <v>73</v>
      </c>
      <c r="Y121">
        <v>851</v>
      </c>
      <c r="Z121">
        <v>84</v>
      </c>
      <c r="AA121">
        <v>851</v>
      </c>
      <c r="AB121">
        <v>83</v>
      </c>
      <c r="AC121">
        <v>851</v>
      </c>
      <c r="AD121">
        <v>86</v>
      </c>
      <c r="AE121">
        <v>851</v>
      </c>
      <c r="AF121">
        <v>67</v>
      </c>
      <c r="AG121">
        <v>334</v>
      </c>
      <c r="AH121">
        <v>63</v>
      </c>
      <c r="AI121">
        <v>334</v>
      </c>
      <c r="AJ121">
        <v>78</v>
      </c>
      <c r="AK121">
        <v>334</v>
      </c>
      <c r="AL121">
        <v>67</v>
      </c>
      <c r="AM121">
        <v>334</v>
      </c>
      <c r="AN121">
        <v>79</v>
      </c>
      <c r="AO121">
        <v>334</v>
      </c>
      <c r="AP121">
        <v>53</v>
      </c>
      <c r="AQ121">
        <v>10</v>
      </c>
      <c r="AR121">
        <v>100</v>
      </c>
      <c r="AS121">
        <v>10</v>
      </c>
      <c r="AT121">
        <v>100</v>
      </c>
      <c r="AU121">
        <v>10</v>
      </c>
      <c r="AV121">
        <v>100</v>
      </c>
      <c r="AW121">
        <v>10</v>
      </c>
      <c r="AX121">
        <v>100</v>
      </c>
      <c r="AY121">
        <v>10</v>
      </c>
      <c r="AZ121">
        <v>100</v>
      </c>
      <c r="BA121">
        <v>2677</v>
      </c>
      <c r="BB121">
        <v>67</v>
      </c>
      <c r="BC121">
        <v>2677</v>
      </c>
      <c r="BD121">
        <v>80</v>
      </c>
      <c r="BE121">
        <v>2677</v>
      </c>
      <c r="BF121">
        <v>77</v>
      </c>
      <c r="BG121">
        <v>2677</v>
      </c>
      <c r="BH121">
        <v>80</v>
      </c>
      <c r="BI121">
        <v>2677</v>
      </c>
      <c r="BJ121">
        <v>59</v>
      </c>
    </row>
    <row r="122" spans="1:62" x14ac:dyDescent="0.45">
      <c r="A122" t="s">
        <v>204</v>
      </c>
      <c r="B122" t="s">
        <v>204</v>
      </c>
      <c r="C122">
        <v>802</v>
      </c>
      <c r="D122">
        <v>72</v>
      </c>
      <c r="E122">
        <v>802</v>
      </c>
      <c r="F122">
        <v>79</v>
      </c>
      <c r="G122">
        <v>802</v>
      </c>
      <c r="H122">
        <v>76</v>
      </c>
      <c r="I122">
        <v>802</v>
      </c>
      <c r="J122">
        <v>77</v>
      </c>
      <c r="K122">
        <v>802</v>
      </c>
      <c r="L122">
        <v>61</v>
      </c>
      <c r="M122">
        <v>269</v>
      </c>
      <c r="N122">
        <v>67</v>
      </c>
      <c r="O122">
        <v>269</v>
      </c>
      <c r="P122">
        <v>82</v>
      </c>
      <c r="Q122">
        <v>269</v>
      </c>
      <c r="R122">
        <v>72</v>
      </c>
      <c r="S122">
        <v>269</v>
      </c>
      <c r="T122">
        <v>77</v>
      </c>
      <c r="U122">
        <v>269</v>
      </c>
      <c r="V122">
        <v>57</v>
      </c>
      <c r="W122">
        <v>145</v>
      </c>
      <c r="X122">
        <v>66</v>
      </c>
      <c r="Y122">
        <v>145</v>
      </c>
      <c r="Z122">
        <v>88</v>
      </c>
      <c r="AA122">
        <v>145</v>
      </c>
      <c r="AB122">
        <v>79</v>
      </c>
      <c r="AC122">
        <v>145</v>
      </c>
      <c r="AD122">
        <v>86</v>
      </c>
      <c r="AE122">
        <v>145</v>
      </c>
      <c r="AF122">
        <v>57</v>
      </c>
      <c r="AG122">
        <v>420</v>
      </c>
      <c r="AH122">
        <v>63</v>
      </c>
      <c r="AI122">
        <v>420</v>
      </c>
      <c r="AJ122">
        <v>80</v>
      </c>
      <c r="AK122">
        <v>420</v>
      </c>
      <c r="AL122">
        <v>73</v>
      </c>
      <c r="AM122">
        <v>420</v>
      </c>
      <c r="AN122">
        <v>78</v>
      </c>
      <c r="AO122">
        <v>420</v>
      </c>
      <c r="AP122">
        <v>54</v>
      </c>
      <c r="AQ122">
        <v>4</v>
      </c>
      <c r="AR122" t="s">
        <v>543</v>
      </c>
      <c r="AS122">
        <v>4</v>
      </c>
      <c r="AT122" t="s">
        <v>543</v>
      </c>
      <c r="AU122">
        <v>4</v>
      </c>
      <c r="AV122" t="s">
        <v>543</v>
      </c>
      <c r="AW122">
        <v>4</v>
      </c>
      <c r="AX122" t="s">
        <v>543</v>
      </c>
      <c r="AY122">
        <v>4</v>
      </c>
      <c r="AZ122" t="s">
        <v>543</v>
      </c>
      <c r="BA122">
        <v>1761</v>
      </c>
      <c r="BB122">
        <v>68</v>
      </c>
      <c r="BC122">
        <v>1761</v>
      </c>
      <c r="BD122">
        <v>80</v>
      </c>
      <c r="BE122">
        <v>1761</v>
      </c>
      <c r="BF122">
        <v>75</v>
      </c>
      <c r="BG122">
        <v>1761</v>
      </c>
      <c r="BH122">
        <v>77</v>
      </c>
      <c r="BI122">
        <v>1761</v>
      </c>
      <c r="BJ122">
        <v>57</v>
      </c>
    </row>
    <row r="123" spans="1:62" x14ac:dyDescent="0.45">
      <c r="A123" t="s">
        <v>206</v>
      </c>
      <c r="B123" t="s">
        <v>206</v>
      </c>
      <c r="C123">
        <v>308</v>
      </c>
      <c r="D123">
        <v>83</v>
      </c>
      <c r="E123">
        <v>308</v>
      </c>
      <c r="F123">
        <v>87</v>
      </c>
      <c r="G123">
        <v>308</v>
      </c>
      <c r="H123">
        <v>87</v>
      </c>
      <c r="I123">
        <v>308</v>
      </c>
      <c r="J123">
        <v>87</v>
      </c>
      <c r="K123">
        <v>308</v>
      </c>
      <c r="L123">
        <v>75</v>
      </c>
      <c r="M123">
        <v>192</v>
      </c>
      <c r="N123">
        <v>74</v>
      </c>
      <c r="O123">
        <v>192</v>
      </c>
      <c r="P123">
        <v>79</v>
      </c>
      <c r="Q123">
        <v>192</v>
      </c>
      <c r="R123">
        <v>82</v>
      </c>
      <c r="S123">
        <v>192</v>
      </c>
      <c r="T123">
        <v>84</v>
      </c>
      <c r="U123">
        <v>192</v>
      </c>
      <c r="V123">
        <v>66</v>
      </c>
      <c r="W123">
        <v>36</v>
      </c>
      <c r="X123">
        <v>81</v>
      </c>
      <c r="Y123">
        <v>36</v>
      </c>
      <c r="Z123">
        <v>83</v>
      </c>
      <c r="AA123">
        <v>36</v>
      </c>
      <c r="AB123">
        <v>83</v>
      </c>
      <c r="AC123">
        <v>36</v>
      </c>
      <c r="AD123">
        <v>92</v>
      </c>
      <c r="AE123">
        <v>36</v>
      </c>
      <c r="AF123">
        <v>69</v>
      </c>
      <c r="AG123">
        <v>179</v>
      </c>
      <c r="AH123">
        <v>82</v>
      </c>
      <c r="AI123">
        <v>179</v>
      </c>
      <c r="AJ123">
        <v>83</v>
      </c>
      <c r="AK123">
        <v>179</v>
      </c>
      <c r="AL123">
        <v>85</v>
      </c>
      <c r="AM123">
        <v>179</v>
      </c>
      <c r="AN123">
        <v>86</v>
      </c>
      <c r="AO123">
        <v>179</v>
      </c>
      <c r="AP123">
        <v>70</v>
      </c>
      <c r="AQ123">
        <v>5</v>
      </c>
      <c r="AR123" t="s">
        <v>543</v>
      </c>
      <c r="AS123">
        <v>5</v>
      </c>
      <c r="AT123" t="s">
        <v>543</v>
      </c>
      <c r="AU123">
        <v>5</v>
      </c>
      <c r="AV123" t="s">
        <v>543</v>
      </c>
      <c r="AW123">
        <v>5</v>
      </c>
      <c r="AX123" t="s">
        <v>543</v>
      </c>
      <c r="AY123">
        <v>5</v>
      </c>
      <c r="AZ123" t="s">
        <v>543</v>
      </c>
      <c r="BA123">
        <v>913</v>
      </c>
      <c r="BB123">
        <v>79</v>
      </c>
      <c r="BC123">
        <v>913</v>
      </c>
      <c r="BD123">
        <v>84</v>
      </c>
      <c r="BE123">
        <v>913</v>
      </c>
      <c r="BF123">
        <v>85</v>
      </c>
      <c r="BG123">
        <v>913</v>
      </c>
      <c r="BH123">
        <v>87</v>
      </c>
      <c r="BI123">
        <v>913</v>
      </c>
      <c r="BJ123">
        <v>70</v>
      </c>
    </row>
    <row r="124" spans="1:62" x14ac:dyDescent="0.45">
      <c r="A124" t="s">
        <v>250</v>
      </c>
      <c r="B124" t="s">
        <v>250</v>
      </c>
      <c r="C124">
        <v>1091</v>
      </c>
      <c r="D124">
        <v>76</v>
      </c>
      <c r="E124">
        <v>1091</v>
      </c>
      <c r="F124">
        <v>70</v>
      </c>
      <c r="G124">
        <v>1091</v>
      </c>
      <c r="H124">
        <v>77</v>
      </c>
      <c r="I124">
        <v>1091</v>
      </c>
      <c r="J124">
        <v>79</v>
      </c>
      <c r="K124">
        <v>1091</v>
      </c>
      <c r="L124">
        <v>58</v>
      </c>
      <c r="M124">
        <v>170</v>
      </c>
      <c r="N124">
        <v>79</v>
      </c>
      <c r="O124">
        <v>170</v>
      </c>
      <c r="P124">
        <v>78</v>
      </c>
      <c r="Q124">
        <v>170</v>
      </c>
      <c r="R124">
        <v>74</v>
      </c>
      <c r="S124">
        <v>170</v>
      </c>
      <c r="T124">
        <v>77</v>
      </c>
      <c r="U124">
        <v>170</v>
      </c>
      <c r="V124">
        <v>65</v>
      </c>
      <c r="W124">
        <v>285</v>
      </c>
      <c r="X124">
        <v>72</v>
      </c>
      <c r="Y124">
        <v>285</v>
      </c>
      <c r="Z124">
        <v>75</v>
      </c>
      <c r="AA124">
        <v>285</v>
      </c>
      <c r="AB124">
        <v>85</v>
      </c>
      <c r="AC124">
        <v>285</v>
      </c>
      <c r="AD124">
        <v>85</v>
      </c>
      <c r="AE124">
        <v>285</v>
      </c>
      <c r="AF124">
        <v>64</v>
      </c>
      <c r="AG124">
        <v>52</v>
      </c>
      <c r="AH124">
        <v>62</v>
      </c>
      <c r="AI124">
        <v>52</v>
      </c>
      <c r="AJ124">
        <v>58</v>
      </c>
      <c r="AK124">
        <v>52</v>
      </c>
      <c r="AL124">
        <v>63</v>
      </c>
      <c r="AM124">
        <v>52</v>
      </c>
      <c r="AN124">
        <v>71</v>
      </c>
      <c r="AO124">
        <v>52</v>
      </c>
      <c r="AP124">
        <v>46</v>
      </c>
      <c r="AQ124">
        <v>18</v>
      </c>
      <c r="AR124">
        <v>83</v>
      </c>
      <c r="AS124">
        <v>18</v>
      </c>
      <c r="AT124" t="s">
        <v>543</v>
      </c>
      <c r="AU124">
        <v>18</v>
      </c>
      <c r="AV124">
        <v>100</v>
      </c>
      <c r="AW124">
        <v>18</v>
      </c>
      <c r="AX124" t="s">
        <v>543</v>
      </c>
      <c r="AY124">
        <v>18</v>
      </c>
      <c r="AZ124">
        <v>78</v>
      </c>
      <c r="BA124">
        <v>1708</v>
      </c>
      <c r="BB124">
        <v>75</v>
      </c>
      <c r="BC124">
        <v>1708</v>
      </c>
      <c r="BD124">
        <v>72</v>
      </c>
      <c r="BE124">
        <v>1708</v>
      </c>
      <c r="BF124">
        <v>79</v>
      </c>
      <c r="BG124">
        <v>1708</v>
      </c>
      <c r="BH124">
        <v>80</v>
      </c>
      <c r="BI124">
        <v>1708</v>
      </c>
      <c r="BJ124">
        <v>60</v>
      </c>
    </row>
    <row r="125" spans="1:62" x14ac:dyDescent="0.45">
      <c r="A125" t="s">
        <v>208</v>
      </c>
      <c r="B125" t="s">
        <v>208</v>
      </c>
      <c r="C125">
        <v>800</v>
      </c>
      <c r="D125">
        <v>76</v>
      </c>
      <c r="E125">
        <v>800</v>
      </c>
      <c r="F125">
        <v>83</v>
      </c>
      <c r="G125">
        <v>800</v>
      </c>
      <c r="H125">
        <v>84</v>
      </c>
      <c r="I125">
        <v>800</v>
      </c>
      <c r="J125">
        <v>79</v>
      </c>
      <c r="K125">
        <v>800</v>
      </c>
      <c r="L125">
        <v>68</v>
      </c>
      <c r="M125">
        <v>337</v>
      </c>
      <c r="N125">
        <v>77</v>
      </c>
      <c r="O125">
        <v>337</v>
      </c>
      <c r="P125">
        <v>81</v>
      </c>
      <c r="Q125">
        <v>337</v>
      </c>
      <c r="R125">
        <v>77</v>
      </c>
      <c r="S125">
        <v>337</v>
      </c>
      <c r="T125">
        <v>80</v>
      </c>
      <c r="U125">
        <v>337</v>
      </c>
      <c r="V125">
        <v>64</v>
      </c>
      <c r="W125">
        <v>138</v>
      </c>
      <c r="X125">
        <v>80</v>
      </c>
      <c r="Y125">
        <v>138</v>
      </c>
      <c r="Z125">
        <v>85</v>
      </c>
      <c r="AA125">
        <v>138</v>
      </c>
      <c r="AB125">
        <v>88</v>
      </c>
      <c r="AC125">
        <v>138</v>
      </c>
      <c r="AD125">
        <v>93</v>
      </c>
      <c r="AE125">
        <v>138</v>
      </c>
      <c r="AF125">
        <v>70</v>
      </c>
      <c r="AG125">
        <v>1290</v>
      </c>
      <c r="AH125">
        <v>69</v>
      </c>
      <c r="AI125">
        <v>1290</v>
      </c>
      <c r="AJ125">
        <v>80</v>
      </c>
      <c r="AK125">
        <v>1290</v>
      </c>
      <c r="AL125">
        <v>76</v>
      </c>
      <c r="AM125">
        <v>1290</v>
      </c>
      <c r="AN125">
        <v>78</v>
      </c>
      <c r="AO125">
        <v>1290</v>
      </c>
      <c r="AP125">
        <v>57</v>
      </c>
      <c r="AQ125">
        <v>16</v>
      </c>
      <c r="AR125">
        <v>81</v>
      </c>
      <c r="AS125">
        <v>16</v>
      </c>
      <c r="AT125" t="s">
        <v>543</v>
      </c>
      <c r="AU125">
        <v>16</v>
      </c>
      <c r="AV125" t="s">
        <v>543</v>
      </c>
      <c r="AW125">
        <v>16</v>
      </c>
      <c r="AX125" t="s">
        <v>543</v>
      </c>
      <c r="AY125">
        <v>16</v>
      </c>
      <c r="AZ125">
        <v>81</v>
      </c>
      <c r="BA125">
        <v>2771</v>
      </c>
      <c r="BB125">
        <v>73</v>
      </c>
      <c r="BC125">
        <v>2771</v>
      </c>
      <c r="BD125">
        <v>81</v>
      </c>
      <c r="BE125">
        <v>2771</v>
      </c>
      <c r="BF125">
        <v>80</v>
      </c>
      <c r="BG125">
        <v>2771</v>
      </c>
      <c r="BH125">
        <v>79</v>
      </c>
      <c r="BI125">
        <v>2771</v>
      </c>
      <c r="BJ125">
        <v>62</v>
      </c>
    </row>
    <row r="126" spans="1:62" x14ac:dyDescent="0.45">
      <c r="A126" t="s">
        <v>210</v>
      </c>
      <c r="B126" t="s">
        <v>210</v>
      </c>
      <c r="C126">
        <v>1018</v>
      </c>
      <c r="D126">
        <v>73</v>
      </c>
      <c r="E126">
        <v>1018</v>
      </c>
      <c r="F126">
        <v>78</v>
      </c>
      <c r="G126">
        <v>1018</v>
      </c>
      <c r="H126">
        <v>74</v>
      </c>
      <c r="I126">
        <v>1018</v>
      </c>
      <c r="J126">
        <v>74</v>
      </c>
      <c r="K126">
        <v>1018</v>
      </c>
      <c r="L126">
        <v>61</v>
      </c>
      <c r="M126">
        <v>445</v>
      </c>
      <c r="N126">
        <v>70</v>
      </c>
      <c r="O126">
        <v>445</v>
      </c>
      <c r="P126">
        <v>78</v>
      </c>
      <c r="Q126">
        <v>445</v>
      </c>
      <c r="R126">
        <v>74</v>
      </c>
      <c r="S126">
        <v>445</v>
      </c>
      <c r="T126">
        <v>74</v>
      </c>
      <c r="U126">
        <v>445</v>
      </c>
      <c r="V126">
        <v>60</v>
      </c>
      <c r="W126">
        <v>207</v>
      </c>
      <c r="X126">
        <v>71</v>
      </c>
      <c r="Y126">
        <v>207</v>
      </c>
      <c r="Z126">
        <v>86</v>
      </c>
      <c r="AA126">
        <v>207</v>
      </c>
      <c r="AB126">
        <v>85</v>
      </c>
      <c r="AC126">
        <v>207</v>
      </c>
      <c r="AD126">
        <v>86</v>
      </c>
      <c r="AE126">
        <v>207</v>
      </c>
      <c r="AF126">
        <v>66</v>
      </c>
      <c r="AG126">
        <v>1330</v>
      </c>
      <c r="AH126">
        <v>61</v>
      </c>
      <c r="AI126">
        <v>1330</v>
      </c>
      <c r="AJ126">
        <v>75</v>
      </c>
      <c r="AK126">
        <v>1330</v>
      </c>
      <c r="AL126">
        <v>69</v>
      </c>
      <c r="AM126">
        <v>1330</v>
      </c>
      <c r="AN126">
        <v>73</v>
      </c>
      <c r="AO126">
        <v>1330</v>
      </c>
      <c r="AP126">
        <v>48</v>
      </c>
      <c r="AQ126">
        <v>41</v>
      </c>
      <c r="AR126">
        <v>76</v>
      </c>
      <c r="AS126">
        <v>41</v>
      </c>
      <c r="AT126">
        <v>88</v>
      </c>
      <c r="AU126">
        <v>41</v>
      </c>
      <c r="AV126" t="s">
        <v>543</v>
      </c>
      <c r="AW126">
        <v>41</v>
      </c>
      <c r="AX126" t="s">
        <v>543</v>
      </c>
      <c r="AY126">
        <v>41</v>
      </c>
      <c r="AZ126">
        <v>71</v>
      </c>
      <c r="BA126">
        <v>3185</v>
      </c>
      <c r="BB126">
        <v>67</v>
      </c>
      <c r="BC126">
        <v>3185</v>
      </c>
      <c r="BD126">
        <v>77</v>
      </c>
      <c r="BE126">
        <v>3185</v>
      </c>
      <c r="BF126">
        <v>73</v>
      </c>
      <c r="BG126">
        <v>3185</v>
      </c>
      <c r="BH126">
        <v>75</v>
      </c>
      <c r="BI126">
        <v>3185</v>
      </c>
      <c r="BJ126">
        <v>56</v>
      </c>
    </row>
    <row r="127" spans="1:62" x14ac:dyDescent="0.45">
      <c r="A127" t="s">
        <v>252</v>
      </c>
      <c r="B127" t="s">
        <v>252</v>
      </c>
      <c r="C127">
        <v>932</v>
      </c>
      <c r="D127">
        <v>72</v>
      </c>
      <c r="E127">
        <v>932</v>
      </c>
      <c r="F127">
        <v>71</v>
      </c>
      <c r="G127">
        <v>932</v>
      </c>
      <c r="H127">
        <v>74</v>
      </c>
      <c r="I127">
        <v>932</v>
      </c>
      <c r="J127">
        <v>75</v>
      </c>
      <c r="K127">
        <v>932</v>
      </c>
      <c r="L127">
        <v>56</v>
      </c>
      <c r="M127">
        <v>175</v>
      </c>
      <c r="N127">
        <v>62</v>
      </c>
      <c r="O127">
        <v>175</v>
      </c>
      <c r="P127">
        <v>64</v>
      </c>
      <c r="Q127">
        <v>175</v>
      </c>
      <c r="R127">
        <v>67</v>
      </c>
      <c r="S127">
        <v>175</v>
      </c>
      <c r="T127">
        <v>66</v>
      </c>
      <c r="U127">
        <v>175</v>
      </c>
      <c r="V127">
        <v>50</v>
      </c>
      <c r="W127">
        <v>457</v>
      </c>
      <c r="X127">
        <v>74</v>
      </c>
      <c r="Y127">
        <v>457</v>
      </c>
      <c r="Z127">
        <v>79</v>
      </c>
      <c r="AA127">
        <v>457</v>
      </c>
      <c r="AB127">
        <v>86</v>
      </c>
      <c r="AC127">
        <v>457</v>
      </c>
      <c r="AD127">
        <v>86</v>
      </c>
      <c r="AE127">
        <v>457</v>
      </c>
      <c r="AF127">
        <v>66</v>
      </c>
      <c r="AG127">
        <v>348</v>
      </c>
      <c r="AH127">
        <v>65</v>
      </c>
      <c r="AI127">
        <v>348</v>
      </c>
      <c r="AJ127">
        <v>72</v>
      </c>
      <c r="AK127">
        <v>348</v>
      </c>
      <c r="AL127">
        <v>68</v>
      </c>
      <c r="AM127">
        <v>348</v>
      </c>
      <c r="AN127">
        <v>78</v>
      </c>
      <c r="AO127">
        <v>348</v>
      </c>
      <c r="AP127">
        <v>50</v>
      </c>
      <c r="AQ127">
        <v>13</v>
      </c>
      <c r="AR127" t="s">
        <v>543</v>
      </c>
      <c r="AS127">
        <v>13</v>
      </c>
      <c r="AT127">
        <v>100</v>
      </c>
      <c r="AU127">
        <v>13</v>
      </c>
      <c r="AV127">
        <v>100</v>
      </c>
      <c r="AW127">
        <v>13</v>
      </c>
      <c r="AX127">
        <v>100</v>
      </c>
      <c r="AY127">
        <v>13</v>
      </c>
      <c r="AZ127" t="s">
        <v>543</v>
      </c>
      <c r="BA127">
        <v>2013</v>
      </c>
      <c r="BB127">
        <v>70</v>
      </c>
      <c r="BC127">
        <v>2013</v>
      </c>
      <c r="BD127">
        <v>73</v>
      </c>
      <c r="BE127">
        <v>2013</v>
      </c>
      <c r="BF127">
        <v>76</v>
      </c>
      <c r="BG127">
        <v>2013</v>
      </c>
      <c r="BH127">
        <v>78</v>
      </c>
      <c r="BI127">
        <v>2013</v>
      </c>
      <c r="BJ127">
        <v>57</v>
      </c>
    </row>
    <row r="128" spans="1:62" x14ac:dyDescent="0.45">
      <c r="A128" t="s">
        <v>212</v>
      </c>
      <c r="B128" t="s">
        <v>212</v>
      </c>
      <c r="C128">
        <v>703</v>
      </c>
      <c r="D128">
        <v>64</v>
      </c>
      <c r="E128">
        <v>703</v>
      </c>
      <c r="F128">
        <v>78</v>
      </c>
      <c r="G128">
        <v>703</v>
      </c>
      <c r="H128">
        <v>76</v>
      </c>
      <c r="I128">
        <v>703</v>
      </c>
      <c r="J128">
        <v>73</v>
      </c>
      <c r="K128">
        <v>703</v>
      </c>
      <c r="L128">
        <v>56</v>
      </c>
      <c r="M128">
        <v>272</v>
      </c>
      <c r="N128">
        <v>63</v>
      </c>
      <c r="O128">
        <v>272</v>
      </c>
      <c r="P128">
        <v>83</v>
      </c>
      <c r="Q128">
        <v>272</v>
      </c>
      <c r="R128">
        <v>73</v>
      </c>
      <c r="S128">
        <v>272</v>
      </c>
      <c r="T128">
        <v>79</v>
      </c>
      <c r="U128">
        <v>272</v>
      </c>
      <c r="V128">
        <v>54</v>
      </c>
      <c r="W128">
        <v>1975</v>
      </c>
      <c r="X128">
        <v>73</v>
      </c>
      <c r="Y128">
        <v>1975</v>
      </c>
      <c r="Z128">
        <v>88</v>
      </c>
      <c r="AA128">
        <v>1975</v>
      </c>
      <c r="AB128">
        <v>84</v>
      </c>
      <c r="AC128">
        <v>1975</v>
      </c>
      <c r="AD128">
        <v>86</v>
      </c>
      <c r="AE128">
        <v>1975</v>
      </c>
      <c r="AF128">
        <v>67</v>
      </c>
      <c r="AG128">
        <v>1132</v>
      </c>
      <c r="AH128">
        <v>67</v>
      </c>
      <c r="AI128">
        <v>1132</v>
      </c>
      <c r="AJ128">
        <v>83</v>
      </c>
      <c r="AK128">
        <v>1132</v>
      </c>
      <c r="AL128">
        <v>76</v>
      </c>
      <c r="AM128">
        <v>1132</v>
      </c>
      <c r="AN128">
        <v>80</v>
      </c>
      <c r="AO128">
        <v>1132</v>
      </c>
      <c r="AP128">
        <v>58</v>
      </c>
      <c r="AQ128">
        <v>14</v>
      </c>
      <c r="AR128">
        <v>64</v>
      </c>
      <c r="AS128">
        <v>14</v>
      </c>
      <c r="AT128">
        <v>79</v>
      </c>
      <c r="AU128">
        <v>14</v>
      </c>
      <c r="AV128" t="s">
        <v>543</v>
      </c>
      <c r="AW128">
        <v>14</v>
      </c>
      <c r="AX128">
        <v>57</v>
      </c>
      <c r="AY128">
        <v>14</v>
      </c>
      <c r="AZ128">
        <v>64</v>
      </c>
      <c r="BA128">
        <v>4396</v>
      </c>
      <c r="BB128">
        <v>69</v>
      </c>
      <c r="BC128">
        <v>4396</v>
      </c>
      <c r="BD128">
        <v>84</v>
      </c>
      <c r="BE128">
        <v>4396</v>
      </c>
      <c r="BF128">
        <v>80</v>
      </c>
      <c r="BG128">
        <v>4396</v>
      </c>
      <c r="BH128">
        <v>82</v>
      </c>
      <c r="BI128">
        <v>4396</v>
      </c>
      <c r="BJ128">
        <v>62</v>
      </c>
    </row>
    <row r="129" spans="1:62" x14ac:dyDescent="0.45">
      <c r="A129" t="s">
        <v>254</v>
      </c>
      <c r="B129" t="s">
        <v>254</v>
      </c>
      <c r="C129">
        <v>837</v>
      </c>
      <c r="D129">
        <v>62</v>
      </c>
      <c r="E129">
        <v>837</v>
      </c>
      <c r="F129">
        <v>72</v>
      </c>
      <c r="G129">
        <v>837</v>
      </c>
      <c r="H129">
        <v>70</v>
      </c>
      <c r="I129">
        <v>837</v>
      </c>
      <c r="J129">
        <v>69</v>
      </c>
      <c r="K129">
        <v>837</v>
      </c>
      <c r="L129">
        <v>53</v>
      </c>
      <c r="M129">
        <v>279</v>
      </c>
      <c r="N129">
        <v>77</v>
      </c>
      <c r="O129">
        <v>279</v>
      </c>
      <c r="P129">
        <v>78</v>
      </c>
      <c r="Q129">
        <v>279</v>
      </c>
      <c r="R129">
        <v>73</v>
      </c>
      <c r="S129">
        <v>279</v>
      </c>
      <c r="T129">
        <v>75</v>
      </c>
      <c r="U129">
        <v>279</v>
      </c>
      <c r="V129">
        <v>61</v>
      </c>
      <c r="W129">
        <v>1952</v>
      </c>
      <c r="X129">
        <v>71</v>
      </c>
      <c r="Y129">
        <v>1952</v>
      </c>
      <c r="Z129">
        <v>82</v>
      </c>
      <c r="AA129">
        <v>1952</v>
      </c>
      <c r="AB129">
        <v>81</v>
      </c>
      <c r="AC129">
        <v>1952</v>
      </c>
      <c r="AD129">
        <v>83</v>
      </c>
      <c r="AE129">
        <v>1952</v>
      </c>
      <c r="AF129">
        <v>63</v>
      </c>
      <c r="AG129">
        <v>497</v>
      </c>
      <c r="AH129">
        <v>59</v>
      </c>
      <c r="AI129">
        <v>497</v>
      </c>
      <c r="AJ129">
        <v>73</v>
      </c>
      <c r="AK129">
        <v>497</v>
      </c>
      <c r="AL129">
        <v>65</v>
      </c>
      <c r="AM129">
        <v>497</v>
      </c>
      <c r="AN129">
        <v>73</v>
      </c>
      <c r="AO129">
        <v>497</v>
      </c>
      <c r="AP129">
        <v>46</v>
      </c>
      <c r="AQ129">
        <v>21</v>
      </c>
      <c r="AR129" t="s">
        <v>543</v>
      </c>
      <c r="AS129">
        <v>21</v>
      </c>
      <c r="AT129">
        <v>100</v>
      </c>
      <c r="AU129">
        <v>21</v>
      </c>
      <c r="AV129">
        <v>100</v>
      </c>
      <c r="AW129">
        <v>21</v>
      </c>
      <c r="AX129">
        <v>100</v>
      </c>
      <c r="AY129">
        <v>21</v>
      </c>
      <c r="AZ129" t="s">
        <v>543</v>
      </c>
      <c r="BA129">
        <v>3669</v>
      </c>
      <c r="BB129">
        <v>68</v>
      </c>
      <c r="BC129">
        <v>3669</v>
      </c>
      <c r="BD129">
        <v>78</v>
      </c>
      <c r="BE129">
        <v>3669</v>
      </c>
      <c r="BF129">
        <v>76</v>
      </c>
      <c r="BG129">
        <v>3669</v>
      </c>
      <c r="BH129">
        <v>78</v>
      </c>
      <c r="BI129">
        <v>3669</v>
      </c>
      <c r="BJ129">
        <v>58</v>
      </c>
    </row>
    <row r="130" spans="1:62" x14ac:dyDescent="0.45">
      <c r="A130" t="s">
        <v>256</v>
      </c>
      <c r="B130" t="s">
        <v>256</v>
      </c>
      <c r="C130">
        <v>1477</v>
      </c>
      <c r="D130">
        <v>82</v>
      </c>
      <c r="E130">
        <v>1476</v>
      </c>
      <c r="F130">
        <v>78</v>
      </c>
      <c r="G130">
        <v>1477</v>
      </c>
      <c r="H130">
        <v>82</v>
      </c>
      <c r="I130">
        <v>1477</v>
      </c>
      <c r="J130">
        <v>84</v>
      </c>
      <c r="K130">
        <v>1476</v>
      </c>
      <c r="L130">
        <v>67</v>
      </c>
      <c r="M130">
        <v>193</v>
      </c>
      <c r="N130">
        <v>85</v>
      </c>
      <c r="O130">
        <v>193</v>
      </c>
      <c r="P130">
        <v>83</v>
      </c>
      <c r="Q130">
        <v>193</v>
      </c>
      <c r="R130">
        <v>79</v>
      </c>
      <c r="S130">
        <v>193</v>
      </c>
      <c r="T130">
        <v>88</v>
      </c>
      <c r="U130">
        <v>193</v>
      </c>
      <c r="V130">
        <v>69</v>
      </c>
      <c r="W130">
        <v>172</v>
      </c>
      <c r="X130">
        <v>80</v>
      </c>
      <c r="Y130">
        <v>172</v>
      </c>
      <c r="Z130">
        <v>77</v>
      </c>
      <c r="AA130">
        <v>172</v>
      </c>
      <c r="AB130">
        <v>87</v>
      </c>
      <c r="AC130">
        <v>172</v>
      </c>
      <c r="AD130">
        <v>92</v>
      </c>
      <c r="AE130">
        <v>172</v>
      </c>
      <c r="AF130">
        <v>69</v>
      </c>
      <c r="AG130">
        <v>69</v>
      </c>
      <c r="AH130">
        <v>59</v>
      </c>
      <c r="AI130">
        <v>69</v>
      </c>
      <c r="AJ130">
        <v>62</v>
      </c>
      <c r="AK130">
        <v>69</v>
      </c>
      <c r="AL130">
        <v>70</v>
      </c>
      <c r="AM130">
        <v>69</v>
      </c>
      <c r="AN130">
        <v>81</v>
      </c>
      <c r="AO130">
        <v>69</v>
      </c>
      <c r="AP130">
        <v>45</v>
      </c>
      <c r="AQ130">
        <v>14</v>
      </c>
      <c r="AR130" t="s">
        <v>543</v>
      </c>
      <c r="AS130">
        <v>14</v>
      </c>
      <c r="AT130">
        <v>100</v>
      </c>
      <c r="AU130">
        <v>14</v>
      </c>
      <c r="AV130" t="s">
        <v>543</v>
      </c>
      <c r="AW130">
        <v>14</v>
      </c>
      <c r="AX130">
        <v>100</v>
      </c>
      <c r="AY130">
        <v>14</v>
      </c>
      <c r="AZ130" t="s">
        <v>543</v>
      </c>
      <c r="BA130">
        <v>1989</v>
      </c>
      <c r="BB130">
        <v>81</v>
      </c>
      <c r="BC130">
        <v>1988</v>
      </c>
      <c r="BD130">
        <v>77</v>
      </c>
      <c r="BE130">
        <v>1989</v>
      </c>
      <c r="BF130">
        <v>82</v>
      </c>
      <c r="BG130">
        <v>1989</v>
      </c>
      <c r="BH130">
        <v>85</v>
      </c>
      <c r="BI130">
        <v>1988</v>
      </c>
      <c r="BJ130">
        <v>67</v>
      </c>
    </row>
    <row r="131" spans="1:62" x14ac:dyDescent="0.45">
      <c r="A131" t="s">
        <v>214</v>
      </c>
      <c r="B131" t="s">
        <v>214</v>
      </c>
      <c r="C131">
        <v>812</v>
      </c>
      <c r="D131">
        <v>73</v>
      </c>
      <c r="E131">
        <v>812</v>
      </c>
      <c r="F131">
        <v>79</v>
      </c>
      <c r="G131">
        <v>811</v>
      </c>
      <c r="H131">
        <v>78</v>
      </c>
      <c r="I131">
        <v>812</v>
      </c>
      <c r="J131">
        <v>75</v>
      </c>
      <c r="K131">
        <v>811</v>
      </c>
      <c r="L131">
        <v>63</v>
      </c>
      <c r="M131">
        <v>311</v>
      </c>
      <c r="N131">
        <v>66</v>
      </c>
      <c r="O131">
        <v>311</v>
      </c>
      <c r="P131">
        <v>76</v>
      </c>
      <c r="Q131">
        <v>311</v>
      </c>
      <c r="R131">
        <v>69</v>
      </c>
      <c r="S131">
        <v>311</v>
      </c>
      <c r="T131">
        <v>71</v>
      </c>
      <c r="U131">
        <v>311</v>
      </c>
      <c r="V131">
        <v>54</v>
      </c>
      <c r="W131">
        <v>176</v>
      </c>
      <c r="X131">
        <v>72</v>
      </c>
      <c r="Y131">
        <v>176</v>
      </c>
      <c r="Z131">
        <v>90</v>
      </c>
      <c r="AA131">
        <v>176</v>
      </c>
      <c r="AB131">
        <v>86</v>
      </c>
      <c r="AC131">
        <v>176</v>
      </c>
      <c r="AD131">
        <v>90</v>
      </c>
      <c r="AE131">
        <v>176</v>
      </c>
      <c r="AF131">
        <v>67</v>
      </c>
      <c r="AG131">
        <v>1485</v>
      </c>
      <c r="AH131">
        <v>65</v>
      </c>
      <c r="AI131">
        <v>1485</v>
      </c>
      <c r="AJ131">
        <v>80</v>
      </c>
      <c r="AK131">
        <v>1483</v>
      </c>
      <c r="AL131">
        <v>70</v>
      </c>
      <c r="AM131">
        <v>1485</v>
      </c>
      <c r="AN131">
        <v>76</v>
      </c>
      <c r="AO131">
        <v>1483</v>
      </c>
      <c r="AP131">
        <v>54</v>
      </c>
      <c r="AQ131">
        <v>33</v>
      </c>
      <c r="AR131">
        <v>76</v>
      </c>
      <c r="AS131">
        <v>33</v>
      </c>
      <c r="AT131">
        <v>88</v>
      </c>
      <c r="AU131">
        <v>33</v>
      </c>
      <c r="AV131">
        <v>100</v>
      </c>
      <c r="AW131">
        <v>33</v>
      </c>
      <c r="AX131" t="s">
        <v>543</v>
      </c>
      <c r="AY131">
        <v>33</v>
      </c>
      <c r="AZ131">
        <v>67</v>
      </c>
      <c r="BA131">
        <v>3064</v>
      </c>
      <c r="BB131">
        <v>67</v>
      </c>
      <c r="BC131">
        <v>3063</v>
      </c>
      <c r="BD131">
        <v>80</v>
      </c>
      <c r="BE131">
        <v>3060</v>
      </c>
      <c r="BF131">
        <v>74</v>
      </c>
      <c r="BG131">
        <v>3064</v>
      </c>
      <c r="BH131">
        <v>76</v>
      </c>
      <c r="BI131">
        <v>3059</v>
      </c>
      <c r="BJ131">
        <v>58</v>
      </c>
    </row>
    <row r="132" spans="1:62" x14ac:dyDescent="0.45">
      <c r="A132" t="s">
        <v>258</v>
      </c>
      <c r="B132" t="s">
        <v>258</v>
      </c>
      <c r="C132">
        <v>1273</v>
      </c>
      <c r="D132">
        <v>71</v>
      </c>
      <c r="E132">
        <v>1273</v>
      </c>
      <c r="F132">
        <v>81</v>
      </c>
      <c r="G132">
        <v>1273</v>
      </c>
      <c r="H132">
        <v>76</v>
      </c>
      <c r="I132">
        <v>1273</v>
      </c>
      <c r="J132">
        <v>76</v>
      </c>
      <c r="K132">
        <v>1273</v>
      </c>
      <c r="L132">
        <v>60</v>
      </c>
      <c r="M132">
        <v>162</v>
      </c>
      <c r="N132">
        <v>76</v>
      </c>
      <c r="O132">
        <v>162</v>
      </c>
      <c r="P132">
        <v>83</v>
      </c>
      <c r="Q132">
        <v>162</v>
      </c>
      <c r="R132">
        <v>81</v>
      </c>
      <c r="S132">
        <v>162</v>
      </c>
      <c r="T132">
        <v>80</v>
      </c>
      <c r="U132">
        <v>162</v>
      </c>
      <c r="V132">
        <v>69</v>
      </c>
      <c r="W132">
        <v>334</v>
      </c>
      <c r="X132">
        <v>81</v>
      </c>
      <c r="Y132">
        <v>334</v>
      </c>
      <c r="Z132">
        <v>92</v>
      </c>
      <c r="AA132">
        <v>334</v>
      </c>
      <c r="AB132">
        <v>94</v>
      </c>
      <c r="AC132">
        <v>334</v>
      </c>
      <c r="AD132">
        <v>93</v>
      </c>
      <c r="AE132">
        <v>334</v>
      </c>
      <c r="AF132">
        <v>80</v>
      </c>
      <c r="AG132">
        <v>155</v>
      </c>
      <c r="AH132">
        <v>71</v>
      </c>
      <c r="AI132">
        <v>155</v>
      </c>
      <c r="AJ132">
        <v>83</v>
      </c>
      <c r="AK132">
        <v>155</v>
      </c>
      <c r="AL132">
        <v>80</v>
      </c>
      <c r="AM132">
        <v>155</v>
      </c>
      <c r="AN132">
        <v>81</v>
      </c>
      <c r="AO132">
        <v>155</v>
      </c>
      <c r="AP132">
        <v>63</v>
      </c>
      <c r="AQ132">
        <v>25</v>
      </c>
      <c r="AR132">
        <v>100</v>
      </c>
      <c r="AS132">
        <v>25</v>
      </c>
      <c r="AT132">
        <v>100</v>
      </c>
      <c r="AU132">
        <v>25</v>
      </c>
      <c r="AV132">
        <v>100</v>
      </c>
      <c r="AW132">
        <v>25</v>
      </c>
      <c r="AX132">
        <v>100</v>
      </c>
      <c r="AY132">
        <v>25</v>
      </c>
      <c r="AZ132">
        <v>100</v>
      </c>
      <c r="BA132">
        <v>2005</v>
      </c>
      <c r="BB132">
        <v>74</v>
      </c>
      <c r="BC132">
        <v>2005</v>
      </c>
      <c r="BD132">
        <v>83</v>
      </c>
      <c r="BE132">
        <v>2005</v>
      </c>
      <c r="BF132">
        <v>80</v>
      </c>
      <c r="BG132">
        <v>2005</v>
      </c>
      <c r="BH132">
        <v>80</v>
      </c>
      <c r="BI132">
        <v>2005</v>
      </c>
      <c r="BJ132">
        <v>65</v>
      </c>
    </row>
    <row r="133" spans="1:62" x14ac:dyDescent="0.45">
      <c r="A133" t="s">
        <v>216</v>
      </c>
      <c r="B133" t="s">
        <v>216</v>
      </c>
      <c r="C133">
        <v>415</v>
      </c>
      <c r="D133">
        <v>73</v>
      </c>
      <c r="E133">
        <v>415</v>
      </c>
      <c r="F133">
        <v>79</v>
      </c>
      <c r="G133">
        <v>415</v>
      </c>
      <c r="H133">
        <v>74</v>
      </c>
      <c r="I133">
        <v>415</v>
      </c>
      <c r="J133">
        <v>74</v>
      </c>
      <c r="K133">
        <v>415</v>
      </c>
      <c r="L133">
        <v>60</v>
      </c>
      <c r="M133">
        <v>159</v>
      </c>
      <c r="N133">
        <v>77</v>
      </c>
      <c r="O133">
        <v>159</v>
      </c>
      <c r="P133">
        <v>82</v>
      </c>
      <c r="Q133">
        <v>159</v>
      </c>
      <c r="R133">
        <v>69</v>
      </c>
      <c r="S133">
        <v>159</v>
      </c>
      <c r="T133">
        <v>77</v>
      </c>
      <c r="U133">
        <v>159</v>
      </c>
      <c r="V133">
        <v>60</v>
      </c>
      <c r="W133">
        <v>2033</v>
      </c>
      <c r="X133">
        <v>71</v>
      </c>
      <c r="Y133">
        <v>2032</v>
      </c>
      <c r="Z133">
        <v>84</v>
      </c>
      <c r="AA133">
        <v>2033</v>
      </c>
      <c r="AB133">
        <v>81</v>
      </c>
      <c r="AC133">
        <v>2033</v>
      </c>
      <c r="AD133">
        <v>84</v>
      </c>
      <c r="AE133">
        <v>2032</v>
      </c>
      <c r="AF133">
        <v>63</v>
      </c>
      <c r="AG133">
        <v>281</v>
      </c>
      <c r="AH133">
        <v>68</v>
      </c>
      <c r="AI133">
        <v>281</v>
      </c>
      <c r="AJ133">
        <v>75</v>
      </c>
      <c r="AK133">
        <v>281</v>
      </c>
      <c r="AL133">
        <v>72</v>
      </c>
      <c r="AM133">
        <v>281</v>
      </c>
      <c r="AN133">
        <v>78</v>
      </c>
      <c r="AO133">
        <v>281</v>
      </c>
      <c r="AP133">
        <v>55</v>
      </c>
      <c r="AQ133">
        <v>11</v>
      </c>
      <c r="AR133" t="s">
        <v>543</v>
      </c>
      <c r="AS133">
        <v>11</v>
      </c>
      <c r="AT133">
        <v>100</v>
      </c>
      <c r="AU133">
        <v>11</v>
      </c>
      <c r="AV133">
        <v>100</v>
      </c>
      <c r="AW133">
        <v>11</v>
      </c>
      <c r="AX133">
        <v>100</v>
      </c>
      <c r="AY133">
        <v>11</v>
      </c>
      <c r="AZ133" t="s">
        <v>543</v>
      </c>
      <c r="BA133">
        <v>3009</v>
      </c>
      <c r="BB133">
        <v>72</v>
      </c>
      <c r="BC133">
        <v>3008</v>
      </c>
      <c r="BD133">
        <v>83</v>
      </c>
      <c r="BE133">
        <v>3009</v>
      </c>
      <c r="BF133">
        <v>79</v>
      </c>
      <c r="BG133">
        <v>3009</v>
      </c>
      <c r="BH133">
        <v>82</v>
      </c>
      <c r="BI133">
        <v>3008</v>
      </c>
      <c r="BJ133">
        <v>62</v>
      </c>
    </row>
    <row r="134" spans="1:62" x14ac:dyDescent="0.45">
      <c r="A134" t="s">
        <v>260</v>
      </c>
      <c r="B134" t="s">
        <v>260</v>
      </c>
      <c r="C134">
        <v>1044</v>
      </c>
      <c r="D134">
        <v>66</v>
      </c>
      <c r="E134">
        <v>1044</v>
      </c>
      <c r="F134">
        <v>80</v>
      </c>
      <c r="G134">
        <v>1044</v>
      </c>
      <c r="H134">
        <v>77</v>
      </c>
      <c r="I134">
        <v>1044</v>
      </c>
      <c r="J134">
        <v>71</v>
      </c>
      <c r="K134">
        <v>1044</v>
      </c>
      <c r="L134">
        <v>58</v>
      </c>
      <c r="M134">
        <v>300</v>
      </c>
      <c r="N134">
        <v>70</v>
      </c>
      <c r="O134">
        <v>300</v>
      </c>
      <c r="P134">
        <v>81</v>
      </c>
      <c r="Q134">
        <v>300</v>
      </c>
      <c r="R134">
        <v>73</v>
      </c>
      <c r="S134">
        <v>300</v>
      </c>
      <c r="T134">
        <v>76</v>
      </c>
      <c r="U134">
        <v>300</v>
      </c>
      <c r="V134">
        <v>60</v>
      </c>
      <c r="W134">
        <v>845</v>
      </c>
      <c r="X134">
        <v>64</v>
      </c>
      <c r="Y134">
        <v>845</v>
      </c>
      <c r="Z134">
        <v>85</v>
      </c>
      <c r="AA134">
        <v>845</v>
      </c>
      <c r="AB134">
        <v>78</v>
      </c>
      <c r="AC134">
        <v>845</v>
      </c>
      <c r="AD134">
        <v>81</v>
      </c>
      <c r="AE134">
        <v>845</v>
      </c>
      <c r="AF134">
        <v>57</v>
      </c>
      <c r="AG134">
        <v>640</v>
      </c>
      <c r="AH134">
        <v>61</v>
      </c>
      <c r="AI134">
        <v>640</v>
      </c>
      <c r="AJ134">
        <v>81</v>
      </c>
      <c r="AK134">
        <v>640</v>
      </c>
      <c r="AL134">
        <v>73</v>
      </c>
      <c r="AM134">
        <v>640</v>
      </c>
      <c r="AN134">
        <v>75</v>
      </c>
      <c r="AO134">
        <v>640</v>
      </c>
      <c r="AP134">
        <v>53</v>
      </c>
      <c r="AQ134">
        <v>21</v>
      </c>
      <c r="AR134">
        <v>71</v>
      </c>
      <c r="AS134">
        <v>21</v>
      </c>
      <c r="AT134" t="s">
        <v>543</v>
      </c>
      <c r="AU134">
        <v>21</v>
      </c>
      <c r="AV134">
        <v>100</v>
      </c>
      <c r="AW134">
        <v>21</v>
      </c>
      <c r="AX134">
        <v>76</v>
      </c>
      <c r="AY134">
        <v>21</v>
      </c>
      <c r="AZ134">
        <v>71</v>
      </c>
      <c r="BA134">
        <v>2989</v>
      </c>
      <c r="BB134">
        <v>65</v>
      </c>
      <c r="BC134">
        <v>2989</v>
      </c>
      <c r="BD134">
        <v>81</v>
      </c>
      <c r="BE134">
        <v>2989</v>
      </c>
      <c r="BF134">
        <v>76</v>
      </c>
      <c r="BG134">
        <v>2989</v>
      </c>
      <c r="BH134">
        <v>75</v>
      </c>
      <c r="BI134">
        <v>2989</v>
      </c>
      <c r="BJ134">
        <v>57</v>
      </c>
    </row>
    <row r="135" spans="1:62" x14ac:dyDescent="0.45">
      <c r="A135" t="s">
        <v>218</v>
      </c>
      <c r="B135" t="s">
        <v>218</v>
      </c>
      <c r="C135">
        <v>861</v>
      </c>
      <c r="D135">
        <v>78</v>
      </c>
      <c r="E135">
        <v>861</v>
      </c>
      <c r="F135">
        <v>83</v>
      </c>
      <c r="G135">
        <v>861</v>
      </c>
      <c r="H135">
        <v>80</v>
      </c>
      <c r="I135">
        <v>861</v>
      </c>
      <c r="J135">
        <v>81</v>
      </c>
      <c r="K135">
        <v>861</v>
      </c>
      <c r="L135">
        <v>70</v>
      </c>
      <c r="M135">
        <v>282</v>
      </c>
      <c r="N135">
        <v>71</v>
      </c>
      <c r="O135">
        <v>282</v>
      </c>
      <c r="P135">
        <v>79</v>
      </c>
      <c r="Q135">
        <v>282</v>
      </c>
      <c r="R135">
        <v>69</v>
      </c>
      <c r="S135">
        <v>282</v>
      </c>
      <c r="T135">
        <v>75</v>
      </c>
      <c r="U135">
        <v>282</v>
      </c>
      <c r="V135">
        <v>57</v>
      </c>
      <c r="W135">
        <v>381</v>
      </c>
      <c r="X135">
        <v>68</v>
      </c>
      <c r="Y135">
        <v>381</v>
      </c>
      <c r="Z135">
        <v>79</v>
      </c>
      <c r="AA135">
        <v>381</v>
      </c>
      <c r="AB135">
        <v>77</v>
      </c>
      <c r="AC135">
        <v>381</v>
      </c>
      <c r="AD135">
        <v>80</v>
      </c>
      <c r="AE135">
        <v>381</v>
      </c>
      <c r="AF135">
        <v>60</v>
      </c>
      <c r="AG135">
        <v>568</v>
      </c>
      <c r="AH135">
        <v>60</v>
      </c>
      <c r="AI135">
        <v>568</v>
      </c>
      <c r="AJ135">
        <v>74</v>
      </c>
      <c r="AK135">
        <v>568</v>
      </c>
      <c r="AL135">
        <v>67</v>
      </c>
      <c r="AM135">
        <v>568</v>
      </c>
      <c r="AN135">
        <v>73</v>
      </c>
      <c r="AO135">
        <v>568</v>
      </c>
      <c r="AP135">
        <v>49</v>
      </c>
      <c r="AQ135">
        <v>11</v>
      </c>
      <c r="AR135">
        <v>64</v>
      </c>
      <c r="AS135">
        <v>11</v>
      </c>
      <c r="AT135">
        <v>73</v>
      </c>
      <c r="AU135">
        <v>11</v>
      </c>
      <c r="AV135" t="s">
        <v>543</v>
      </c>
      <c r="AW135">
        <v>11</v>
      </c>
      <c r="AX135">
        <v>73</v>
      </c>
      <c r="AY135">
        <v>11</v>
      </c>
      <c r="AZ135">
        <v>64</v>
      </c>
      <c r="BA135">
        <v>2198</v>
      </c>
      <c r="BB135">
        <v>70</v>
      </c>
      <c r="BC135">
        <v>2198</v>
      </c>
      <c r="BD135">
        <v>79</v>
      </c>
      <c r="BE135">
        <v>2198</v>
      </c>
      <c r="BF135">
        <v>75</v>
      </c>
      <c r="BG135">
        <v>2198</v>
      </c>
      <c r="BH135">
        <v>78</v>
      </c>
      <c r="BI135">
        <v>2198</v>
      </c>
      <c r="BJ135">
        <v>61</v>
      </c>
    </row>
    <row r="136" spans="1:62" x14ac:dyDescent="0.45">
      <c r="A136" t="s">
        <v>220</v>
      </c>
      <c r="B136" t="s">
        <v>220</v>
      </c>
      <c r="C136">
        <v>388</v>
      </c>
      <c r="D136">
        <v>73</v>
      </c>
      <c r="E136">
        <v>388</v>
      </c>
      <c r="F136">
        <v>79</v>
      </c>
      <c r="G136">
        <v>388</v>
      </c>
      <c r="H136">
        <v>79</v>
      </c>
      <c r="I136">
        <v>388</v>
      </c>
      <c r="J136">
        <v>80</v>
      </c>
      <c r="K136">
        <v>388</v>
      </c>
      <c r="L136">
        <v>61</v>
      </c>
      <c r="M136">
        <v>155</v>
      </c>
      <c r="N136">
        <v>71</v>
      </c>
      <c r="O136">
        <v>155</v>
      </c>
      <c r="P136">
        <v>82</v>
      </c>
      <c r="Q136">
        <v>155</v>
      </c>
      <c r="R136">
        <v>81</v>
      </c>
      <c r="S136">
        <v>155</v>
      </c>
      <c r="T136">
        <v>84</v>
      </c>
      <c r="U136">
        <v>155</v>
      </c>
      <c r="V136">
        <v>65</v>
      </c>
      <c r="W136">
        <v>203</v>
      </c>
      <c r="X136">
        <v>70</v>
      </c>
      <c r="Y136">
        <v>203</v>
      </c>
      <c r="Z136">
        <v>85</v>
      </c>
      <c r="AA136">
        <v>203</v>
      </c>
      <c r="AB136">
        <v>80</v>
      </c>
      <c r="AC136">
        <v>203</v>
      </c>
      <c r="AD136">
        <v>84</v>
      </c>
      <c r="AE136">
        <v>203</v>
      </c>
      <c r="AF136">
        <v>64</v>
      </c>
      <c r="AG136">
        <v>249</v>
      </c>
      <c r="AH136">
        <v>64</v>
      </c>
      <c r="AI136">
        <v>249</v>
      </c>
      <c r="AJ136">
        <v>78</v>
      </c>
      <c r="AK136">
        <v>249</v>
      </c>
      <c r="AL136">
        <v>73</v>
      </c>
      <c r="AM136">
        <v>249</v>
      </c>
      <c r="AN136">
        <v>80</v>
      </c>
      <c r="AO136">
        <v>249</v>
      </c>
      <c r="AP136">
        <v>55</v>
      </c>
      <c r="AQ136">
        <v>11</v>
      </c>
      <c r="AR136" t="s">
        <v>543</v>
      </c>
      <c r="AS136">
        <v>11</v>
      </c>
      <c r="AT136" t="s">
        <v>543</v>
      </c>
      <c r="AU136">
        <v>11</v>
      </c>
      <c r="AV136">
        <v>100</v>
      </c>
      <c r="AW136">
        <v>11</v>
      </c>
      <c r="AX136">
        <v>100</v>
      </c>
      <c r="AY136">
        <v>11</v>
      </c>
      <c r="AZ136" t="s">
        <v>543</v>
      </c>
      <c r="BA136">
        <v>1420</v>
      </c>
      <c r="BB136">
        <v>66</v>
      </c>
      <c r="BC136">
        <v>1420</v>
      </c>
      <c r="BD136">
        <v>79</v>
      </c>
      <c r="BE136">
        <v>1420</v>
      </c>
      <c r="BF136">
        <v>76</v>
      </c>
      <c r="BG136">
        <v>1420</v>
      </c>
      <c r="BH136">
        <v>80</v>
      </c>
      <c r="BI136">
        <v>1420</v>
      </c>
      <c r="BJ136">
        <v>58</v>
      </c>
    </row>
    <row r="137" spans="1:62" x14ac:dyDescent="0.45">
      <c r="A137" t="s">
        <v>268</v>
      </c>
      <c r="B137" t="s">
        <v>268</v>
      </c>
      <c r="C137">
        <v>4206</v>
      </c>
      <c r="D137">
        <v>75</v>
      </c>
      <c r="E137">
        <v>4206</v>
      </c>
      <c r="F137">
        <v>72</v>
      </c>
      <c r="G137">
        <v>4206</v>
      </c>
      <c r="H137">
        <v>73</v>
      </c>
      <c r="I137">
        <v>4206</v>
      </c>
      <c r="J137">
        <v>77</v>
      </c>
      <c r="K137">
        <v>4206</v>
      </c>
      <c r="L137">
        <v>58</v>
      </c>
      <c r="M137">
        <v>341</v>
      </c>
      <c r="N137">
        <v>71</v>
      </c>
      <c r="O137">
        <v>341</v>
      </c>
      <c r="P137">
        <v>71</v>
      </c>
      <c r="Q137">
        <v>341</v>
      </c>
      <c r="R137">
        <v>71</v>
      </c>
      <c r="S137">
        <v>341</v>
      </c>
      <c r="T137">
        <v>78</v>
      </c>
      <c r="U137">
        <v>341</v>
      </c>
      <c r="V137">
        <v>54</v>
      </c>
      <c r="W137">
        <v>889</v>
      </c>
      <c r="X137">
        <v>66</v>
      </c>
      <c r="Y137">
        <v>889</v>
      </c>
      <c r="Z137">
        <v>69</v>
      </c>
      <c r="AA137">
        <v>889</v>
      </c>
      <c r="AB137">
        <v>73</v>
      </c>
      <c r="AC137">
        <v>889</v>
      </c>
      <c r="AD137">
        <v>79</v>
      </c>
      <c r="AE137">
        <v>889</v>
      </c>
      <c r="AF137">
        <v>54</v>
      </c>
      <c r="AG137">
        <v>141</v>
      </c>
      <c r="AH137">
        <v>65</v>
      </c>
      <c r="AI137">
        <v>141</v>
      </c>
      <c r="AJ137">
        <v>65</v>
      </c>
      <c r="AK137">
        <v>141</v>
      </c>
      <c r="AL137">
        <v>58</v>
      </c>
      <c r="AM137">
        <v>141</v>
      </c>
      <c r="AN137">
        <v>68</v>
      </c>
      <c r="AO137">
        <v>141</v>
      </c>
      <c r="AP137">
        <v>45</v>
      </c>
      <c r="AQ137">
        <v>19</v>
      </c>
      <c r="AR137">
        <v>79</v>
      </c>
      <c r="AS137">
        <v>19</v>
      </c>
      <c r="AT137">
        <v>84</v>
      </c>
      <c r="AU137">
        <v>19</v>
      </c>
      <c r="AV137">
        <v>100</v>
      </c>
      <c r="AW137">
        <v>19</v>
      </c>
      <c r="AX137">
        <v>100</v>
      </c>
      <c r="AY137">
        <v>19</v>
      </c>
      <c r="AZ137">
        <v>74</v>
      </c>
      <c r="BA137">
        <v>5702</v>
      </c>
      <c r="BB137">
        <v>73</v>
      </c>
      <c r="BC137">
        <v>5701</v>
      </c>
      <c r="BD137">
        <v>71</v>
      </c>
      <c r="BE137">
        <v>5702</v>
      </c>
      <c r="BF137">
        <v>72</v>
      </c>
      <c r="BG137">
        <v>5702</v>
      </c>
      <c r="BH137">
        <v>77</v>
      </c>
      <c r="BI137">
        <v>5701</v>
      </c>
      <c r="BJ137">
        <v>57</v>
      </c>
    </row>
    <row r="138" spans="1:62" x14ac:dyDescent="0.45">
      <c r="A138" t="s">
        <v>172</v>
      </c>
      <c r="B138" t="s">
        <v>172</v>
      </c>
      <c r="C138">
        <v>5608</v>
      </c>
      <c r="D138">
        <v>66</v>
      </c>
      <c r="E138">
        <v>5607</v>
      </c>
      <c r="F138">
        <v>71</v>
      </c>
      <c r="G138">
        <v>5608</v>
      </c>
      <c r="H138">
        <v>66</v>
      </c>
      <c r="I138">
        <v>5608</v>
      </c>
      <c r="J138">
        <v>69</v>
      </c>
      <c r="K138">
        <v>5607</v>
      </c>
      <c r="L138">
        <v>52</v>
      </c>
      <c r="M138">
        <v>313</v>
      </c>
      <c r="N138">
        <v>74</v>
      </c>
      <c r="O138">
        <v>312</v>
      </c>
      <c r="P138">
        <v>77</v>
      </c>
      <c r="Q138">
        <v>313</v>
      </c>
      <c r="R138">
        <v>71</v>
      </c>
      <c r="S138">
        <v>313</v>
      </c>
      <c r="T138">
        <v>77</v>
      </c>
      <c r="U138">
        <v>312</v>
      </c>
      <c r="V138">
        <v>60</v>
      </c>
      <c r="W138">
        <v>217</v>
      </c>
      <c r="X138">
        <v>72</v>
      </c>
      <c r="Y138">
        <v>217</v>
      </c>
      <c r="Z138">
        <v>77</v>
      </c>
      <c r="AA138">
        <v>217</v>
      </c>
      <c r="AB138">
        <v>77</v>
      </c>
      <c r="AC138">
        <v>217</v>
      </c>
      <c r="AD138">
        <v>85</v>
      </c>
      <c r="AE138">
        <v>217</v>
      </c>
      <c r="AF138">
        <v>61</v>
      </c>
      <c r="AG138">
        <v>64</v>
      </c>
      <c r="AH138">
        <v>53</v>
      </c>
      <c r="AI138">
        <v>64</v>
      </c>
      <c r="AJ138">
        <v>56</v>
      </c>
      <c r="AK138">
        <v>64</v>
      </c>
      <c r="AL138">
        <v>47</v>
      </c>
      <c r="AM138">
        <v>64</v>
      </c>
      <c r="AN138">
        <v>67</v>
      </c>
      <c r="AO138">
        <v>64</v>
      </c>
      <c r="AP138">
        <v>36</v>
      </c>
      <c r="AQ138">
        <v>38</v>
      </c>
      <c r="AR138">
        <v>58</v>
      </c>
      <c r="AS138">
        <v>38</v>
      </c>
      <c r="AT138">
        <v>79</v>
      </c>
      <c r="AU138">
        <v>38</v>
      </c>
      <c r="AV138">
        <v>87</v>
      </c>
      <c r="AW138">
        <v>38</v>
      </c>
      <c r="AX138">
        <v>71</v>
      </c>
      <c r="AY138">
        <v>38</v>
      </c>
      <c r="AZ138">
        <v>55</v>
      </c>
      <c r="BA138">
        <v>6342</v>
      </c>
      <c r="BB138">
        <v>66</v>
      </c>
      <c r="BC138">
        <v>6340</v>
      </c>
      <c r="BD138">
        <v>72</v>
      </c>
      <c r="BE138">
        <v>6342</v>
      </c>
      <c r="BF138">
        <v>67</v>
      </c>
      <c r="BG138">
        <v>6342</v>
      </c>
      <c r="BH138">
        <v>70</v>
      </c>
      <c r="BI138">
        <v>6340</v>
      </c>
      <c r="BJ138">
        <v>53</v>
      </c>
    </row>
    <row r="139" spans="1:62" x14ac:dyDescent="0.45">
      <c r="A139" t="s">
        <v>58</v>
      </c>
      <c r="B139" t="s">
        <v>58</v>
      </c>
      <c r="C139">
        <v>4790</v>
      </c>
      <c r="D139">
        <v>68</v>
      </c>
      <c r="E139">
        <v>4789</v>
      </c>
      <c r="F139">
        <v>70</v>
      </c>
      <c r="G139">
        <v>4790</v>
      </c>
      <c r="H139">
        <v>67</v>
      </c>
      <c r="I139">
        <v>4790</v>
      </c>
      <c r="J139">
        <v>70</v>
      </c>
      <c r="K139">
        <v>4789</v>
      </c>
      <c r="L139">
        <v>51</v>
      </c>
      <c r="M139">
        <v>59</v>
      </c>
      <c r="N139">
        <v>76</v>
      </c>
      <c r="O139">
        <v>59</v>
      </c>
      <c r="P139">
        <v>71</v>
      </c>
      <c r="Q139">
        <v>59</v>
      </c>
      <c r="R139">
        <v>83</v>
      </c>
      <c r="S139">
        <v>59</v>
      </c>
      <c r="T139">
        <v>85</v>
      </c>
      <c r="U139">
        <v>59</v>
      </c>
      <c r="V139">
        <v>59</v>
      </c>
      <c r="W139">
        <v>41</v>
      </c>
      <c r="X139">
        <v>76</v>
      </c>
      <c r="Y139">
        <v>41</v>
      </c>
      <c r="Z139">
        <v>80</v>
      </c>
      <c r="AA139">
        <v>41</v>
      </c>
      <c r="AB139">
        <v>83</v>
      </c>
      <c r="AC139">
        <v>41</v>
      </c>
      <c r="AD139">
        <v>78</v>
      </c>
      <c r="AE139">
        <v>41</v>
      </c>
      <c r="AF139">
        <v>73</v>
      </c>
      <c r="AG139">
        <v>7</v>
      </c>
      <c r="AH139">
        <v>57</v>
      </c>
      <c r="AI139">
        <v>7</v>
      </c>
      <c r="AJ139">
        <v>57</v>
      </c>
      <c r="AK139">
        <v>7</v>
      </c>
      <c r="AL139" t="s">
        <v>543</v>
      </c>
      <c r="AM139">
        <v>7</v>
      </c>
      <c r="AN139" t="s">
        <v>543</v>
      </c>
      <c r="AO139">
        <v>7</v>
      </c>
      <c r="AP139">
        <v>43</v>
      </c>
      <c r="AQ139">
        <v>14</v>
      </c>
      <c r="AR139">
        <v>71</v>
      </c>
      <c r="AS139">
        <v>14</v>
      </c>
      <c r="AT139">
        <v>79</v>
      </c>
      <c r="AU139">
        <v>14</v>
      </c>
      <c r="AV139" t="s">
        <v>543</v>
      </c>
      <c r="AW139">
        <v>14</v>
      </c>
      <c r="AX139">
        <v>79</v>
      </c>
      <c r="AY139">
        <v>14</v>
      </c>
      <c r="AZ139">
        <v>64</v>
      </c>
      <c r="BA139">
        <v>4959</v>
      </c>
      <c r="BB139">
        <v>68</v>
      </c>
      <c r="BC139">
        <v>4958</v>
      </c>
      <c r="BD139">
        <v>70</v>
      </c>
      <c r="BE139">
        <v>4959</v>
      </c>
      <c r="BF139">
        <v>67</v>
      </c>
      <c r="BG139">
        <v>4959</v>
      </c>
      <c r="BH139">
        <v>70</v>
      </c>
      <c r="BI139">
        <v>4958</v>
      </c>
      <c r="BJ139">
        <v>51</v>
      </c>
    </row>
    <row r="140" spans="1:62" x14ac:dyDescent="0.45">
      <c r="A140" t="s">
        <v>126</v>
      </c>
      <c r="B140" t="s">
        <v>126</v>
      </c>
      <c r="C140">
        <v>7698</v>
      </c>
      <c r="D140">
        <v>66</v>
      </c>
      <c r="E140">
        <v>7696</v>
      </c>
      <c r="F140">
        <v>75</v>
      </c>
      <c r="G140">
        <v>7698</v>
      </c>
      <c r="H140">
        <v>70</v>
      </c>
      <c r="I140">
        <v>7698</v>
      </c>
      <c r="J140">
        <v>72</v>
      </c>
      <c r="K140">
        <v>7696</v>
      </c>
      <c r="L140">
        <v>53</v>
      </c>
      <c r="M140">
        <v>190</v>
      </c>
      <c r="N140">
        <v>68</v>
      </c>
      <c r="O140">
        <v>190</v>
      </c>
      <c r="P140">
        <v>76</v>
      </c>
      <c r="Q140">
        <v>190</v>
      </c>
      <c r="R140">
        <v>69</v>
      </c>
      <c r="S140">
        <v>190</v>
      </c>
      <c r="T140">
        <v>75</v>
      </c>
      <c r="U140">
        <v>190</v>
      </c>
      <c r="V140">
        <v>55</v>
      </c>
      <c r="W140">
        <v>89</v>
      </c>
      <c r="X140">
        <v>61</v>
      </c>
      <c r="Y140">
        <v>89</v>
      </c>
      <c r="Z140">
        <v>73</v>
      </c>
      <c r="AA140">
        <v>89</v>
      </c>
      <c r="AB140">
        <v>76</v>
      </c>
      <c r="AC140">
        <v>89</v>
      </c>
      <c r="AD140">
        <v>78</v>
      </c>
      <c r="AE140">
        <v>89</v>
      </c>
      <c r="AF140">
        <v>54</v>
      </c>
      <c r="AG140">
        <v>24</v>
      </c>
      <c r="AH140">
        <v>79</v>
      </c>
      <c r="AI140">
        <v>24</v>
      </c>
      <c r="AJ140">
        <v>71</v>
      </c>
      <c r="AK140">
        <v>24</v>
      </c>
      <c r="AL140">
        <v>83</v>
      </c>
      <c r="AM140">
        <v>24</v>
      </c>
      <c r="AN140" t="s">
        <v>543</v>
      </c>
      <c r="AO140">
        <v>24</v>
      </c>
      <c r="AP140">
        <v>67</v>
      </c>
      <c r="AQ140">
        <v>21</v>
      </c>
      <c r="AR140">
        <v>71</v>
      </c>
      <c r="AS140">
        <v>21</v>
      </c>
      <c r="AT140" t="s">
        <v>543</v>
      </c>
      <c r="AU140">
        <v>21</v>
      </c>
      <c r="AV140">
        <v>100</v>
      </c>
      <c r="AW140">
        <v>21</v>
      </c>
      <c r="AX140">
        <v>86</v>
      </c>
      <c r="AY140">
        <v>21</v>
      </c>
      <c r="AZ140">
        <v>71</v>
      </c>
      <c r="BA140">
        <v>8074</v>
      </c>
      <c r="BB140">
        <v>66</v>
      </c>
      <c r="BC140">
        <v>8072</v>
      </c>
      <c r="BD140">
        <v>75</v>
      </c>
      <c r="BE140">
        <v>8074</v>
      </c>
      <c r="BF140">
        <v>70</v>
      </c>
      <c r="BG140">
        <v>8074</v>
      </c>
      <c r="BH140">
        <v>72</v>
      </c>
      <c r="BI140">
        <v>8072</v>
      </c>
      <c r="BJ140">
        <v>53</v>
      </c>
    </row>
    <row r="141" spans="1:62" x14ac:dyDescent="0.45">
      <c r="A141" t="s">
        <v>311</v>
      </c>
      <c r="B141" t="s">
        <v>311</v>
      </c>
      <c r="C141">
        <v>7114</v>
      </c>
      <c r="D141">
        <v>71</v>
      </c>
      <c r="E141">
        <v>7113</v>
      </c>
      <c r="F141">
        <v>70</v>
      </c>
      <c r="G141">
        <v>7114</v>
      </c>
      <c r="H141">
        <v>69</v>
      </c>
      <c r="I141">
        <v>7114</v>
      </c>
      <c r="J141">
        <v>71</v>
      </c>
      <c r="K141">
        <v>7113</v>
      </c>
      <c r="L141">
        <v>54</v>
      </c>
      <c r="M141">
        <v>181</v>
      </c>
      <c r="N141">
        <v>77</v>
      </c>
      <c r="O141">
        <v>181</v>
      </c>
      <c r="P141">
        <v>78</v>
      </c>
      <c r="Q141">
        <v>181</v>
      </c>
      <c r="R141">
        <v>72</v>
      </c>
      <c r="S141">
        <v>181</v>
      </c>
      <c r="T141">
        <v>78</v>
      </c>
      <c r="U141">
        <v>181</v>
      </c>
      <c r="V141">
        <v>62</v>
      </c>
      <c r="W141">
        <v>41</v>
      </c>
      <c r="X141">
        <v>73</v>
      </c>
      <c r="Y141">
        <v>41</v>
      </c>
      <c r="Z141">
        <v>80</v>
      </c>
      <c r="AA141">
        <v>41</v>
      </c>
      <c r="AB141">
        <v>73</v>
      </c>
      <c r="AC141">
        <v>41</v>
      </c>
      <c r="AD141">
        <v>80</v>
      </c>
      <c r="AE141">
        <v>41</v>
      </c>
      <c r="AF141">
        <v>61</v>
      </c>
      <c r="AG141">
        <v>18</v>
      </c>
      <c r="AH141">
        <v>50</v>
      </c>
      <c r="AI141">
        <v>18</v>
      </c>
      <c r="AJ141">
        <v>50</v>
      </c>
      <c r="AK141">
        <v>18</v>
      </c>
      <c r="AL141">
        <v>61</v>
      </c>
      <c r="AM141">
        <v>18</v>
      </c>
      <c r="AN141">
        <v>61</v>
      </c>
      <c r="AO141">
        <v>18</v>
      </c>
      <c r="AP141">
        <v>33</v>
      </c>
      <c r="AQ141">
        <v>9</v>
      </c>
      <c r="AR141">
        <v>56</v>
      </c>
      <c r="AS141">
        <v>9</v>
      </c>
      <c r="AT141">
        <v>56</v>
      </c>
      <c r="AU141">
        <v>9</v>
      </c>
      <c r="AV141" t="s">
        <v>543</v>
      </c>
      <c r="AW141">
        <v>9</v>
      </c>
      <c r="AX141" t="s">
        <v>543</v>
      </c>
      <c r="AY141">
        <v>9</v>
      </c>
      <c r="AZ141">
        <v>56</v>
      </c>
      <c r="BA141">
        <v>7472</v>
      </c>
      <c r="BB141">
        <v>71</v>
      </c>
      <c r="BC141">
        <v>7471</v>
      </c>
      <c r="BD141">
        <v>70</v>
      </c>
      <c r="BE141">
        <v>7472</v>
      </c>
      <c r="BF141">
        <v>69</v>
      </c>
      <c r="BG141">
        <v>7472</v>
      </c>
      <c r="BH141">
        <v>71</v>
      </c>
      <c r="BI141">
        <v>7471</v>
      </c>
      <c r="BJ141">
        <v>54</v>
      </c>
    </row>
    <row r="142" spans="1:62" x14ac:dyDescent="0.45">
      <c r="A142" t="s">
        <v>313</v>
      </c>
      <c r="B142" t="s">
        <v>313</v>
      </c>
      <c r="C142">
        <v>3851</v>
      </c>
      <c r="D142">
        <v>67</v>
      </c>
      <c r="E142">
        <v>3847</v>
      </c>
      <c r="F142">
        <v>60</v>
      </c>
      <c r="G142">
        <v>3850</v>
      </c>
      <c r="H142">
        <v>63</v>
      </c>
      <c r="I142">
        <v>3851</v>
      </c>
      <c r="J142">
        <v>67</v>
      </c>
      <c r="K142">
        <v>3846</v>
      </c>
      <c r="L142">
        <v>45</v>
      </c>
      <c r="M142">
        <v>122</v>
      </c>
      <c r="N142">
        <v>71</v>
      </c>
      <c r="O142">
        <v>122</v>
      </c>
      <c r="P142">
        <v>66</v>
      </c>
      <c r="Q142">
        <v>122</v>
      </c>
      <c r="R142">
        <v>62</v>
      </c>
      <c r="S142">
        <v>122</v>
      </c>
      <c r="T142">
        <v>75</v>
      </c>
      <c r="U142">
        <v>122</v>
      </c>
      <c r="V142">
        <v>46</v>
      </c>
      <c r="W142">
        <v>37</v>
      </c>
      <c r="X142">
        <v>62</v>
      </c>
      <c r="Y142">
        <v>37</v>
      </c>
      <c r="Z142">
        <v>73</v>
      </c>
      <c r="AA142">
        <v>37</v>
      </c>
      <c r="AB142">
        <v>78</v>
      </c>
      <c r="AC142">
        <v>37</v>
      </c>
      <c r="AD142">
        <v>76</v>
      </c>
      <c r="AE142">
        <v>37</v>
      </c>
      <c r="AF142">
        <v>49</v>
      </c>
      <c r="AG142">
        <v>6</v>
      </c>
      <c r="AH142" t="s">
        <v>543</v>
      </c>
      <c r="AI142">
        <v>6</v>
      </c>
      <c r="AJ142" t="s">
        <v>543</v>
      </c>
      <c r="AK142">
        <v>6</v>
      </c>
      <c r="AL142">
        <v>50</v>
      </c>
      <c r="AM142">
        <v>6</v>
      </c>
      <c r="AN142" t="s">
        <v>543</v>
      </c>
      <c r="AO142">
        <v>6</v>
      </c>
      <c r="AP142">
        <v>50</v>
      </c>
      <c r="AQ142">
        <v>6</v>
      </c>
      <c r="AR142" t="s">
        <v>543</v>
      </c>
      <c r="AS142">
        <v>6</v>
      </c>
      <c r="AT142">
        <v>100</v>
      </c>
      <c r="AU142">
        <v>6</v>
      </c>
      <c r="AV142">
        <v>100</v>
      </c>
      <c r="AW142">
        <v>6</v>
      </c>
      <c r="AX142">
        <v>100</v>
      </c>
      <c r="AY142">
        <v>6</v>
      </c>
      <c r="AZ142" t="s">
        <v>543</v>
      </c>
      <c r="BA142">
        <v>4053</v>
      </c>
      <c r="BB142">
        <v>67</v>
      </c>
      <c r="BC142">
        <v>4049</v>
      </c>
      <c r="BD142">
        <v>60</v>
      </c>
      <c r="BE142">
        <v>4052</v>
      </c>
      <c r="BF142">
        <v>63</v>
      </c>
      <c r="BG142">
        <v>4053</v>
      </c>
      <c r="BH142">
        <v>67</v>
      </c>
      <c r="BI142">
        <v>4048</v>
      </c>
      <c r="BJ142">
        <v>45</v>
      </c>
    </row>
    <row r="143" spans="1:62" x14ac:dyDescent="0.45">
      <c r="A143" t="s">
        <v>270</v>
      </c>
      <c r="B143" t="s">
        <v>270</v>
      </c>
      <c r="C143">
        <v>4605</v>
      </c>
      <c r="D143">
        <v>66</v>
      </c>
      <c r="E143">
        <v>4605</v>
      </c>
      <c r="F143">
        <v>73</v>
      </c>
      <c r="G143">
        <v>4605</v>
      </c>
      <c r="H143">
        <v>66</v>
      </c>
      <c r="I143">
        <v>4605</v>
      </c>
      <c r="J143">
        <v>67</v>
      </c>
      <c r="K143">
        <v>4605</v>
      </c>
      <c r="L143">
        <v>52</v>
      </c>
      <c r="M143">
        <v>225</v>
      </c>
      <c r="N143">
        <v>67</v>
      </c>
      <c r="O143">
        <v>225</v>
      </c>
      <c r="P143">
        <v>81</v>
      </c>
      <c r="Q143">
        <v>225</v>
      </c>
      <c r="R143">
        <v>67</v>
      </c>
      <c r="S143">
        <v>225</v>
      </c>
      <c r="T143">
        <v>72</v>
      </c>
      <c r="U143">
        <v>225</v>
      </c>
      <c r="V143">
        <v>55</v>
      </c>
      <c r="W143">
        <v>74</v>
      </c>
      <c r="X143">
        <v>64</v>
      </c>
      <c r="Y143">
        <v>74</v>
      </c>
      <c r="Z143">
        <v>73</v>
      </c>
      <c r="AA143">
        <v>74</v>
      </c>
      <c r="AB143">
        <v>74</v>
      </c>
      <c r="AC143">
        <v>74</v>
      </c>
      <c r="AD143">
        <v>81</v>
      </c>
      <c r="AE143">
        <v>74</v>
      </c>
      <c r="AF143">
        <v>53</v>
      </c>
      <c r="AG143">
        <v>36</v>
      </c>
      <c r="AH143">
        <v>61</v>
      </c>
      <c r="AI143">
        <v>36</v>
      </c>
      <c r="AJ143">
        <v>72</v>
      </c>
      <c r="AK143">
        <v>36</v>
      </c>
      <c r="AL143">
        <v>50</v>
      </c>
      <c r="AM143">
        <v>36</v>
      </c>
      <c r="AN143">
        <v>64</v>
      </c>
      <c r="AO143">
        <v>36</v>
      </c>
      <c r="AP143">
        <v>42</v>
      </c>
      <c r="AQ143">
        <v>17</v>
      </c>
      <c r="AR143">
        <v>29</v>
      </c>
      <c r="AS143">
        <v>17</v>
      </c>
      <c r="AT143">
        <v>65</v>
      </c>
      <c r="AU143">
        <v>17</v>
      </c>
      <c r="AV143">
        <v>65</v>
      </c>
      <c r="AW143">
        <v>17</v>
      </c>
      <c r="AX143">
        <v>47</v>
      </c>
      <c r="AY143">
        <v>17</v>
      </c>
      <c r="AZ143">
        <v>24</v>
      </c>
      <c r="BA143">
        <v>5034</v>
      </c>
      <c r="BB143">
        <v>66</v>
      </c>
      <c r="BC143">
        <v>5034</v>
      </c>
      <c r="BD143">
        <v>74</v>
      </c>
      <c r="BE143">
        <v>5034</v>
      </c>
      <c r="BF143">
        <v>66</v>
      </c>
      <c r="BG143">
        <v>5034</v>
      </c>
      <c r="BH143">
        <v>67</v>
      </c>
      <c r="BI143">
        <v>5034</v>
      </c>
      <c r="BJ143">
        <v>52</v>
      </c>
    </row>
    <row r="144" spans="1:62" x14ac:dyDescent="0.45">
      <c r="A144" t="s">
        <v>176</v>
      </c>
      <c r="B144" t="s">
        <v>176</v>
      </c>
      <c r="C144">
        <v>13451</v>
      </c>
      <c r="D144">
        <v>67</v>
      </c>
      <c r="E144">
        <v>13447</v>
      </c>
      <c r="F144">
        <v>76</v>
      </c>
      <c r="G144">
        <v>13449</v>
      </c>
      <c r="H144">
        <v>71</v>
      </c>
      <c r="I144">
        <v>13450</v>
      </c>
      <c r="J144">
        <v>73</v>
      </c>
      <c r="K144">
        <v>13447</v>
      </c>
      <c r="L144">
        <v>55</v>
      </c>
      <c r="M144">
        <v>711</v>
      </c>
      <c r="N144">
        <v>69</v>
      </c>
      <c r="O144">
        <v>711</v>
      </c>
      <c r="P144">
        <v>78</v>
      </c>
      <c r="Q144">
        <v>711</v>
      </c>
      <c r="R144">
        <v>74</v>
      </c>
      <c r="S144">
        <v>711</v>
      </c>
      <c r="T144">
        <v>78</v>
      </c>
      <c r="U144">
        <v>711</v>
      </c>
      <c r="V144">
        <v>59</v>
      </c>
      <c r="W144">
        <v>322</v>
      </c>
      <c r="X144">
        <v>76</v>
      </c>
      <c r="Y144">
        <v>322</v>
      </c>
      <c r="Z144">
        <v>86</v>
      </c>
      <c r="AA144">
        <v>322</v>
      </c>
      <c r="AB144">
        <v>83</v>
      </c>
      <c r="AC144">
        <v>322</v>
      </c>
      <c r="AD144">
        <v>87</v>
      </c>
      <c r="AE144">
        <v>322</v>
      </c>
      <c r="AF144">
        <v>71</v>
      </c>
      <c r="AG144">
        <v>412</v>
      </c>
      <c r="AH144">
        <v>66</v>
      </c>
      <c r="AI144">
        <v>410</v>
      </c>
      <c r="AJ144">
        <v>82</v>
      </c>
      <c r="AK144">
        <v>412</v>
      </c>
      <c r="AL144">
        <v>73</v>
      </c>
      <c r="AM144">
        <v>412</v>
      </c>
      <c r="AN144">
        <v>83</v>
      </c>
      <c r="AO144">
        <v>410</v>
      </c>
      <c r="AP144">
        <v>57</v>
      </c>
      <c r="AQ144">
        <v>54</v>
      </c>
      <c r="AR144">
        <v>78</v>
      </c>
      <c r="AS144">
        <v>54</v>
      </c>
      <c r="AT144">
        <v>91</v>
      </c>
      <c r="AU144">
        <v>54</v>
      </c>
      <c r="AV144">
        <v>94</v>
      </c>
      <c r="AW144">
        <v>54</v>
      </c>
      <c r="AX144">
        <v>93</v>
      </c>
      <c r="AY144">
        <v>54</v>
      </c>
      <c r="AZ144">
        <v>76</v>
      </c>
      <c r="BA144">
        <v>15218</v>
      </c>
      <c r="BB144">
        <v>67</v>
      </c>
      <c r="BC144">
        <v>15212</v>
      </c>
      <c r="BD144">
        <v>76</v>
      </c>
      <c r="BE144">
        <v>15216</v>
      </c>
      <c r="BF144">
        <v>71</v>
      </c>
      <c r="BG144">
        <v>15217</v>
      </c>
      <c r="BH144">
        <v>74</v>
      </c>
      <c r="BI144">
        <v>15212</v>
      </c>
      <c r="BJ144">
        <v>56</v>
      </c>
    </row>
    <row r="145" spans="1:62" x14ac:dyDescent="0.45">
      <c r="A145" t="s">
        <v>315</v>
      </c>
      <c r="B145" t="s">
        <v>315</v>
      </c>
      <c r="C145">
        <v>5462</v>
      </c>
      <c r="D145">
        <v>70</v>
      </c>
      <c r="E145">
        <v>5460</v>
      </c>
      <c r="F145">
        <v>69</v>
      </c>
      <c r="G145">
        <v>5462</v>
      </c>
      <c r="H145">
        <v>70</v>
      </c>
      <c r="I145">
        <v>5462</v>
      </c>
      <c r="J145">
        <v>72</v>
      </c>
      <c r="K145">
        <v>5460</v>
      </c>
      <c r="L145">
        <v>54</v>
      </c>
      <c r="M145">
        <v>306</v>
      </c>
      <c r="N145">
        <v>73</v>
      </c>
      <c r="O145">
        <v>306</v>
      </c>
      <c r="P145">
        <v>77</v>
      </c>
      <c r="Q145">
        <v>306</v>
      </c>
      <c r="R145">
        <v>68</v>
      </c>
      <c r="S145">
        <v>306</v>
      </c>
      <c r="T145">
        <v>80</v>
      </c>
      <c r="U145">
        <v>306</v>
      </c>
      <c r="V145">
        <v>54</v>
      </c>
      <c r="W145">
        <v>166</v>
      </c>
      <c r="X145">
        <v>69</v>
      </c>
      <c r="Y145">
        <v>166</v>
      </c>
      <c r="Z145">
        <v>73</v>
      </c>
      <c r="AA145">
        <v>166</v>
      </c>
      <c r="AB145">
        <v>79</v>
      </c>
      <c r="AC145">
        <v>166</v>
      </c>
      <c r="AD145">
        <v>84</v>
      </c>
      <c r="AE145">
        <v>166</v>
      </c>
      <c r="AF145">
        <v>61</v>
      </c>
      <c r="AG145">
        <v>79</v>
      </c>
      <c r="AH145">
        <v>57</v>
      </c>
      <c r="AI145">
        <v>79</v>
      </c>
      <c r="AJ145">
        <v>67</v>
      </c>
      <c r="AK145">
        <v>79</v>
      </c>
      <c r="AL145">
        <v>59</v>
      </c>
      <c r="AM145">
        <v>79</v>
      </c>
      <c r="AN145">
        <v>78</v>
      </c>
      <c r="AO145">
        <v>79</v>
      </c>
      <c r="AP145">
        <v>42</v>
      </c>
      <c r="AQ145">
        <v>17</v>
      </c>
      <c r="AR145">
        <v>71</v>
      </c>
      <c r="AS145">
        <v>17</v>
      </c>
      <c r="AT145">
        <v>71</v>
      </c>
      <c r="AU145">
        <v>17</v>
      </c>
      <c r="AV145" t="s">
        <v>543</v>
      </c>
      <c r="AW145">
        <v>17</v>
      </c>
      <c r="AX145">
        <v>82</v>
      </c>
      <c r="AY145">
        <v>17</v>
      </c>
      <c r="AZ145">
        <v>65</v>
      </c>
      <c r="BA145">
        <v>6107</v>
      </c>
      <c r="BB145">
        <v>70</v>
      </c>
      <c r="BC145">
        <v>6105</v>
      </c>
      <c r="BD145">
        <v>70</v>
      </c>
      <c r="BE145">
        <v>6107</v>
      </c>
      <c r="BF145">
        <v>70</v>
      </c>
      <c r="BG145">
        <v>6107</v>
      </c>
      <c r="BH145">
        <v>73</v>
      </c>
      <c r="BI145">
        <v>6105</v>
      </c>
      <c r="BJ145">
        <v>54</v>
      </c>
    </row>
    <row r="146" spans="1:62" x14ac:dyDescent="0.45">
      <c r="A146" t="s">
        <v>272</v>
      </c>
      <c r="B146" t="s">
        <v>272</v>
      </c>
      <c r="C146">
        <v>12822</v>
      </c>
      <c r="D146">
        <v>71</v>
      </c>
      <c r="E146">
        <v>12821</v>
      </c>
      <c r="F146">
        <v>80</v>
      </c>
      <c r="G146">
        <v>12821</v>
      </c>
      <c r="H146">
        <v>71</v>
      </c>
      <c r="I146">
        <v>12822</v>
      </c>
      <c r="J146">
        <v>74</v>
      </c>
      <c r="K146">
        <v>12820</v>
      </c>
      <c r="L146">
        <v>59</v>
      </c>
      <c r="M146">
        <v>481</v>
      </c>
      <c r="N146">
        <v>70</v>
      </c>
      <c r="O146">
        <v>481</v>
      </c>
      <c r="P146">
        <v>81</v>
      </c>
      <c r="Q146">
        <v>481</v>
      </c>
      <c r="R146">
        <v>73</v>
      </c>
      <c r="S146">
        <v>481</v>
      </c>
      <c r="T146">
        <v>77</v>
      </c>
      <c r="U146">
        <v>481</v>
      </c>
      <c r="V146">
        <v>60</v>
      </c>
      <c r="W146">
        <v>393</v>
      </c>
      <c r="X146">
        <v>72</v>
      </c>
      <c r="Y146">
        <v>393</v>
      </c>
      <c r="Z146">
        <v>87</v>
      </c>
      <c r="AA146">
        <v>393</v>
      </c>
      <c r="AB146">
        <v>80</v>
      </c>
      <c r="AC146">
        <v>393</v>
      </c>
      <c r="AD146">
        <v>85</v>
      </c>
      <c r="AE146">
        <v>393</v>
      </c>
      <c r="AF146">
        <v>66</v>
      </c>
      <c r="AG146">
        <v>152</v>
      </c>
      <c r="AH146">
        <v>73</v>
      </c>
      <c r="AI146">
        <v>152</v>
      </c>
      <c r="AJ146">
        <v>84</v>
      </c>
      <c r="AK146">
        <v>152</v>
      </c>
      <c r="AL146">
        <v>72</v>
      </c>
      <c r="AM146">
        <v>152</v>
      </c>
      <c r="AN146">
        <v>80</v>
      </c>
      <c r="AO146">
        <v>152</v>
      </c>
      <c r="AP146">
        <v>61</v>
      </c>
      <c r="AQ146">
        <v>43</v>
      </c>
      <c r="AR146">
        <v>70</v>
      </c>
      <c r="AS146">
        <v>43</v>
      </c>
      <c r="AT146">
        <v>81</v>
      </c>
      <c r="AU146">
        <v>43</v>
      </c>
      <c r="AV146" t="s">
        <v>543</v>
      </c>
      <c r="AW146">
        <v>43</v>
      </c>
      <c r="AX146">
        <v>84</v>
      </c>
      <c r="AY146">
        <v>43</v>
      </c>
      <c r="AZ146">
        <v>67</v>
      </c>
      <c r="BA146">
        <v>14045</v>
      </c>
      <c r="BB146">
        <v>71</v>
      </c>
      <c r="BC146">
        <v>14044</v>
      </c>
      <c r="BD146">
        <v>80</v>
      </c>
      <c r="BE146">
        <v>14044</v>
      </c>
      <c r="BF146">
        <v>72</v>
      </c>
      <c r="BG146">
        <v>14045</v>
      </c>
      <c r="BH146">
        <v>74</v>
      </c>
      <c r="BI146">
        <v>14043</v>
      </c>
      <c r="BJ146">
        <v>59</v>
      </c>
    </row>
    <row r="147" spans="1:62" x14ac:dyDescent="0.45">
      <c r="A147" t="s">
        <v>178</v>
      </c>
      <c r="B147" t="s">
        <v>178</v>
      </c>
      <c r="C147">
        <v>10071</v>
      </c>
      <c r="D147">
        <v>72</v>
      </c>
      <c r="E147">
        <v>10071</v>
      </c>
      <c r="F147">
        <v>79</v>
      </c>
      <c r="G147">
        <v>10071</v>
      </c>
      <c r="H147">
        <v>72</v>
      </c>
      <c r="I147">
        <v>10071</v>
      </c>
      <c r="J147">
        <v>76</v>
      </c>
      <c r="K147">
        <v>10071</v>
      </c>
      <c r="L147">
        <v>59</v>
      </c>
      <c r="M147">
        <v>833</v>
      </c>
      <c r="N147">
        <v>73</v>
      </c>
      <c r="O147">
        <v>833</v>
      </c>
      <c r="P147">
        <v>79</v>
      </c>
      <c r="Q147">
        <v>833</v>
      </c>
      <c r="R147">
        <v>73</v>
      </c>
      <c r="S147">
        <v>833</v>
      </c>
      <c r="T147">
        <v>78</v>
      </c>
      <c r="U147">
        <v>833</v>
      </c>
      <c r="V147">
        <v>57</v>
      </c>
      <c r="W147">
        <v>963</v>
      </c>
      <c r="X147">
        <v>76</v>
      </c>
      <c r="Y147">
        <v>963</v>
      </c>
      <c r="Z147">
        <v>86</v>
      </c>
      <c r="AA147">
        <v>963</v>
      </c>
      <c r="AB147">
        <v>83</v>
      </c>
      <c r="AC147">
        <v>963</v>
      </c>
      <c r="AD147">
        <v>86</v>
      </c>
      <c r="AE147">
        <v>963</v>
      </c>
      <c r="AF147">
        <v>69</v>
      </c>
      <c r="AG147">
        <v>540</v>
      </c>
      <c r="AH147">
        <v>69</v>
      </c>
      <c r="AI147">
        <v>540</v>
      </c>
      <c r="AJ147">
        <v>79</v>
      </c>
      <c r="AK147">
        <v>540</v>
      </c>
      <c r="AL147">
        <v>66</v>
      </c>
      <c r="AM147">
        <v>540</v>
      </c>
      <c r="AN147">
        <v>77</v>
      </c>
      <c r="AO147">
        <v>540</v>
      </c>
      <c r="AP147">
        <v>54</v>
      </c>
      <c r="AQ147">
        <v>52</v>
      </c>
      <c r="AR147">
        <v>83</v>
      </c>
      <c r="AS147">
        <v>52</v>
      </c>
      <c r="AT147">
        <v>92</v>
      </c>
      <c r="AU147">
        <v>52</v>
      </c>
      <c r="AV147">
        <v>94</v>
      </c>
      <c r="AW147">
        <v>52</v>
      </c>
      <c r="AX147">
        <v>90</v>
      </c>
      <c r="AY147">
        <v>52</v>
      </c>
      <c r="AZ147">
        <v>83</v>
      </c>
      <c r="BA147">
        <v>12706</v>
      </c>
      <c r="BB147">
        <v>72</v>
      </c>
      <c r="BC147">
        <v>12706</v>
      </c>
      <c r="BD147">
        <v>79</v>
      </c>
      <c r="BE147">
        <v>12706</v>
      </c>
      <c r="BF147">
        <v>73</v>
      </c>
      <c r="BG147">
        <v>12706</v>
      </c>
      <c r="BH147">
        <v>77</v>
      </c>
      <c r="BI147">
        <v>12706</v>
      </c>
      <c r="BJ147">
        <v>59</v>
      </c>
    </row>
    <row r="148" spans="1:62" x14ac:dyDescent="0.45">
      <c r="A148" t="s">
        <v>276</v>
      </c>
      <c r="B148" t="s">
        <v>276</v>
      </c>
      <c r="C148">
        <v>14066</v>
      </c>
      <c r="D148">
        <v>69</v>
      </c>
      <c r="E148">
        <v>14065</v>
      </c>
      <c r="F148">
        <v>79</v>
      </c>
      <c r="G148">
        <v>14066</v>
      </c>
      <c r="H148">
        <v>70</v>
      </c>
      <c r="I148">
        <v>14066</v>
      </c>
      <c r="J148">
        <v>71</v>
      </c>
      <c r="K148">
        <v>14065</v>
      </c>
      <c r="L148">
        <v>57</v>
      </c>
      <c r="M148">
        <v>769</v>
      </c>
      <c r="N148">
        <v>77</v>
      </c>
      <c r="O148">
        <v>769</v>
      </c>
      <c r="P148">
        <v>85</v>
      </c>
      <c r="Q148">
        <v>769</v>
      </c>
      <c r="R148">
        <v>78</v>
      </c>
      <c r="S148">
        <v>769</v>
      </c>
      <c r="T148">
        <v>82</v>
      </c>
      <c r="U148">
        <v>769</v>
      </c>
      <c r="V148">
        <v>66</v>
      </c>
      <c r="W148">
        <v>597</v>
      </c>
      <c r="X148">
        <v>75</v>
      </c>
      <c r="Y148">
        <v>597</v>
      </c>
      <c r="Z148">
        <v>89</v>
      </c>
      <c r="AA148">
        <v>597</v>
      </c>
      <c r="AB148">
        <v>85</v>
      </c>
      <c r="AC148">
        <v>597</v>
      </c>
      <c r="AD148">
        <v>88</v>
      </c>
      <c r="AE148">
        <v>597</v>
      </c>
      <c r="AF148">
        <v>71</v>
      </c>
      <c r="AG148">
        <v>359</v>
      </c>
      <c r="AH148">
        <v>72</v>
      </c>
      <c r="AI148">
        <v>359</v>
      </c>
      <c r="AJ148">
        <v>87</v>
      </c>
      <c r="AK148">
        <v>359</v>
      </c>
      <c r="AL148">
        <v>81</v>
      </c>
      <c r="AM148">
        <v>359</v>
      </c>
      <c r="AN148">
        <v>84</v>
      </c>
      <c r="AO148">
        <v>359</v>
      </c>
      <c r="AP148">
        <v>66</v>
      </c>
      <c r="AQ148">
        <v>40</v>
      </c>
      <c r="AR148">
        <v>90</v>
      </c>
      <c r="AS148">
        <v>40</v>
      </c>
      <c r="AT148">
        <v>93</v>
      </c>
      <c r="AU148">
        <v>40</v>
      </c>
      <c r="AV148" t="s">
        <v>543</v>
      </c>
      <c r="AW148">
        <v>40</v>
      </c>
      <c r="AX148">
        <v>93</v>
      </c>
      <c r="AY148">
        <v>40</v>
      </c>
      <c r="AZ148">
        <v>90</v>
      </c>
      <c r="BA148">
        <v>16077</v>
      </c>
      <c r="BB148">
        <v>70</v>
      </c>
      <c r="BC148">
        <v>16076</v>
      </c>
      <c r="BD148">
        <v>80</v>
      </c>
      <c r="BE148">
        <v>16077</v>
      </c>
      <c r="BF148">
        <v>72</v>
      </c>
      <c r="BG148">
        <v>16077</v>
      </c>
      <c r="BH148">
        <v>73</v>
      </c>
      <c r="BI148">
        <v>16076</v>
      </c>
      <c r="BJ148">
        <v>59</v>
      </c>
    </row>
    <row r="149" spans="1:62" x14ac:dyDescent="0.45">
      <c r="A149" t="s">
        <v>64</v>
      </c>
      <c r="B149" t="s">
        <v>64</v>
      </c>
      <c r="C149">
        <v>11196</v>
      </c>
      <c r="D149">
        <v>66</v>
      </c>
      <c r="E149">
        <v>11193</v>
      </c>
      <c r="F149">
        <v>77</v>
      </c>
      <c r="G149">
        <v>11195</v>
      </c>
      <c r="H149">
        <v>70</v>
      </c>
      <c r="I149">
        <v>11195</v>
      </c>
      <c r="J149">
        <v>73</v>
      </c>
      <c r="K149">
        <v>11193</v>
      </c>
      <c r="L149">
        <v>55</v>
      </c>
      <c r="M149">
        <v>367</v>
      </c>
      <c r="N149">
        <v>69</v>
      </c>
      <c r="O149">
        <v>367</v>
      </c>
      <c r="P149">
        <v>80</v>
      </c>
      <c r="Q149">
        <v>367</v>
      </c>
      <c r="R149">
        <v>69</v>
      </c>
      <c r="S149">
        <v>367</v>
      </c>
      <c r="T149">
        <v>77</v>
      </c>
      <c r="U149">
        <v>367</v>
      </c>
      <c r="V149">
        <v>56</v>
      </c>
      <c r="W149">
        <v>1493</v>
      </c>
      <c r="X149">
        <v>57</v>
      </c>
      <c r="Y149">
        <v>1493</v>
      </c>
      <c r="Z149">
        <v>79</v>
      </c>
      <c r="AA149">
        <v>1493</v>
      </c>
      <c r="AB149">
        <v>69</v>
      </c>
      <c r="AC149">
        <v>1493</v>
      </c>
      <c r="AD149">
        <v>74</v>
      </c>
      <c r="AE149">
        <v>1493</v>
      </c>
      <c r="AF149">
        <v>49</v>
      </c>
      <c r="AG149">
        <v>52</v>
      </c>
      <c r="AH149">
        <v>54</v>
      </c>
      <c r="AI149">
        <v>52</v>
      </c>
      <c r="AJ149">
        <v>79</v>
      </c>
      <c r="AK149">
        <v>52</v>
      </c>
      <c r="AL149">
        <v>58</v>
      </c>
      <c r="AM149">
        <v>52</v>
      </c>
      <c r="AN149">
        <v>65</v>
      </c>
      <c r="AO149">
        <v>52</v>
      </c>
      <c r="AP149">
        <v>44</v>
      </c>
      <c r="AQ149">
        <v>33</v>
      </c>
      <c r="AR149">
        <v>82</v>
      </c>
      <c r="AS149">
        <v>33</v>
      </c>
      <c r="AT149">
        <v>88</v>
      </c>
      <c r="AU149">
        <v>33</v>
      </c>
      <c r="AV149">
        <v>91</v>
      </c>
      <c r="AW149">
        <v>33</v>
      </c>
      <c r="AX149">
        <v>82</v>
      </c>
      <c r="AY149">
        <v>33</v>
      </c>
      <c r="AZ149">
        <v>76</v>
      </c>
      <c r="BA149">
        <v>13232</v>
      </c>
      <c r="BB149">
        <v>65</v>
      </c>
      <c r="BC149">
        <v>13229</v>
      </c>
      <c r="BD149">
        <v>77</v>
      </c>
      <c r="BE149">
        <v>13231</v>
      </c>
      <c r="BF149">
        <v>70</v>
      </c>
      <c r="BG149">
        <v>13231</v>
      </c>
      <c r="BH149">
        <v>73</v>
      </c>
      <c r="BI149">
        <v>13229</v>
      </c>
      <c r="BJ149">
        <v>54</v>
      </c>
    </row>
    <row r="150" spans="1:62" x14ac:dyDescent="0.45">
      <c r="A150" t="s">
        <v>130</v>
      </c>
      <c r="B150" t="s">
        <v>130</v>
      </c>
      <c r="C150">
        <v>6141</v>
      </c>
      <c r="D150">
        <v>65</v>
      </c>
      <c r="E150">
        <v>6141</v>
      </c>
      <c r="F150">
        <v>74</v>
      </c>
      <c r="G150">
        <v>6141</v>
      </c>
      <c r="H150">
        <v>68</v>
      </c>
      <c r="I150">
        <v>6141</v>
      </c>
      <c r="J150">
        <v>71</v>
      </c>
      <c r="K150">
        <v>6141</v>
      </c>
      <c r="L150">
        <v>52</v>
      </c>
      <c r="M150">
        <v>294</v>
      </c>
      <c r="N150">
        <v>66</v>
      </c>
      <c r="O150">
        <v>294</v>
      </c>
      <c r="P150">
        <v>72</v>
      </c>
      <c r="Q150">
        <v>294</v>
      </c>
      <c r="R150">
        <v>66</v>
      </c>
      <c r="S150">
        <v>294</v>
      </c>
      <c r="T150">
        <v>73</v>
      </c>
      <c r="U150">
        <v>294</v>
      </c>
      <c r="V150">
        <v>51</v>
      </c>
      <c r="W150">
        <v>543</v>
      </c>
      <c r="X150">
        <v>68</v>
      </c>
      <c r="Y150">
        <v>543</v>
      </c>
      <c r="Z150">
        <v>82</v>
      </c>
      <c r="AA150">
        <v>543</v>
      </c>
      <c r="AB150">
        <v>77</v>
      </c>
      <c r="AC150">
        <v>543</v>
      </c>
      <c r="AD150">
        <v>83</v>
      </c>
      <c r="AE150">
        <v>543</v>
      </c>
      <c r="AF150">
        <v>61</v>
      </c>
      <c r="AG150">
        <v>64</v>
      </c>
      <c r="AH150">
        <v>66</v>
      </c>
      <c r="AI150">
        <v>64</v>
      </c>
      <c r="AJ150">
        <v>75</v>
      </c>
      <c r="AK150">
        <v>64</v>
      </c>
      <c r="AL150">
        <v>73</v>
      </c>
      <c r="AM150">
        <v>64</v>
      </c>
      <c r="AN150">
        <v>70</v>
      </c>
      <c r="AO150">
        <v>64</v>
      </c>
      <c r="AP150">
        <v>53</v>
      </c>
      <c r="AQ150">
        <v>29</v>
      </c>
      <c r="AR150">
        <v>76</v>
      </c>
      <c r="AS150">
        <v>29</v>
      </c>
      <c r="AT150">
        <v>83</v>
      </c>
      <c r="AU150">
        <v>29</v>
      </c>
      <c r="AV150">
        <v>83</v>
      </c>
      <c r="AW150">
        <v>29</v>
      </c>
      <c r="AX150">
        <v>86</v>
      </c>
      <c r="AY150">
        <v>29</v>
      </c>
      <c r="AZ150">
        <v>69</v>
      </c>
      <c r="BA150">
        <v>7158</v>
      </c>
      <c r="BB150">
        <v>65</v>
      </c>
      <c r="BC150">
        <v>7158</v>
      </c>
      <c r="BD150">
        <v>74</v>
      </c>
      <c r="BE150">
        <v>7158</v>
      </c>
      <c r="BF150">
        <v>68</v>
      </c>
      <c r="BG150">
        <v>7158</v>
      </c>
      <c r="BH150">
        <v>72</v>
      </c>
      <c r="BI150">
        <v>7158</v>
      </c>
      <c r="BJ150">
        <v>53</v>
      </c>
    </row>
    <row r="151" spans="1:62" x14ac:dyDescent="0.45">
      <c r="A151" t="s">
        <v>132</v>
      </c>
      <c r="B151" t="s">
        <v>132</v>
      </c>
      <c r="C151">
        <v>7000</v>
      </c>
      <c r="D151">
        <v>64</v>
      </c>
      <c r="E151">
        <v>6999</v>
      </c>
      <c r="F151">
        <v>73</v>
      </c>
      <c r="G151">
        <v>7000</v>
      </c>
      <c r="H151">
        <v>67</v>
      </c>
      <c r="I151">
        <v>7000</v>
      </c>
      <c r="J151">
        <v>71</v>
      </c>
      <c r="K151">
        <v>6999</v>
      </c>
      <c r="L151">
        <v>51</v>
      </c>
      <c r="M151">
        <v>180</v>
      </c>
      <c r="N151">
        <v>65</v>
      </c>
      <c r="O151">
        <v>180</v>
      </c>
      <c r="P151">
        <v>71</v>
      </c>
      <c r="Q151">
        <v>180</v>
      </c>
      <c r="R151">
        <v>64</v>
      </c>
      <c r="S151">
        <v>180</v>
      </c>
      <c r="T151">
        <v>74</v>
      </c>
      <c r="U151">
        <v>180</v>
      </c>
      <c r="V151">
        <v>51</v>
      </c>
      <c r="W151">
        <v>72</v>
      </c>
      <c r="X151">
        <v>72</v>
      </c>
      <c r="Y151">
        <v>72</v>
      </c>
      <c r="Z151">
        <v>90</v>
      </c>
      <c r="AA151">
        <v>72</v>
      </c>
      <c r="AB151">
        <v>88</v>
      </c>
      <c r="AC151">
        <v>72</v>
      </c>
      <c r="AD151">
        <v>89</v>
      </c>
      <c r="AE151">
        <v>72</v>
      </c>
      <c r="AF151">
        <v>71</v>
      </c>
      <c r="AG151">
        <v>24</v>
      </c>
      <c r="AH151">
        <v>58</v>
      </c>
      <c r="AI151">
        <v>24</v>
      </c>
      <c r="AJ151">
        <v>79</v>
      </c>
      <c r="AK151">
        <v>24</v>
      </c>
      <c r="AL151">
        <v>63</v>
      </c>
      <c r="AM151">
        <v>24</v>
      </c>
      <c r="AN151">
        <v>67</v>
      </c>
      <c r="AO151">
        <v>24</v>
      </c>
      <c r="AP151">
        <v>50</v>
      </c>
      <c r="AQ151">
        <v>16</v>
      </c>
      <c r="AR151">
        <v>100</v>
      </c>
      <c r="AS151">
        <v>16</v>
      </c>
      <c r="AT151" t="s">
        <v>543</v>
      </c>
      <c r="AU151">
        <v>16</v>
      </c>
      <c r="AV151">
        <v>100</v>
      </c>
      <c r="AW151">
        <v>16</v>
      </c>
      <c r="AX151">
        <v>100</v>
      </c>
      <c r="AY151">
        <v>16</v>
      </c>
      <c r="AZ151" t="s">
        <v>543</v>
      </c>
      <c r="BA151">
        <v>7349</v>
      </c>
      <c r="BB151">
        <v>64</v>
      </c>
      <c r="BC151">
        <v>7348</v>
      </c>
      <c r="BD151">
        <v>73</v>
      </c>
      <c r="BE151">
        <v>7349</v>
      </c>
      <c r="BF151">
        <v>67</v>
      </c>
      <c r="BG151">
        <v>7349</v>
      </c>
      <c r="BH151">
        <v>71</v>
      </c>
      <c r="BI151">
        <v>7348</v>
      </c>
      <c r="BJ151">
        <v>51</v>
      </c>
    </row>
    <row r="152" spans="1:62" x14ac:dyDescent="0.45">
      <c r="A152" t="s">
        <v>182</v>
      </c>
      <c r="B152" t="s">
        <v>182</v>
      </c>
      <c r="C152">
        <v>7770</v>
      </c>
      <c r="D152">
        <v>64</v>
      </c>
      <c r="E152">
        <v>7769</v>
      </c>
      <c r="F152">
        <v>76</v>
      </c>
      <c r="G152">
        <v>7769</v>
      </c>
      <c r="H152">
        <v>62</v>
      </c>
      <c r="I152">
        <v>7769</v>
      </c>
      <c r="J152">
        <v>66</v>
      </c>
      <c r="K152">
        <v>7768</v>
      </c>
      <c r="L152">
        <v>49</v>
      </c>
      <c r="M152">
        <v>236</v>
      </c>
      <c r="N152">
        <v>67</v>
      </c>
      <c r="O152">
        <v>236</v>
      </c>
      <c r="P152">
        <v>81</v>
      </c>
      <c r="Q152">
        <v>236</v>
      </c>
      <c r="R152">
        <v>68</v>
      </c>
      <c r="S152">
        <v>236</v>
      </c>
      <c r="T152">
        <v>71</v>
      </c>
      <c r="U152">
        <v>236</v>
      </c>
      <c r="V152">
        <v>56</v>
      </c>
      <c r="W152">
        <v>93</v>
      </c>
      <c r="X152">
        <v>75</v>
      </c>
      <c r="Y152">
        <v>93</v>
      </c>
      <c r="Z152">
        <v>88</v>
      </c>
      <c r="AA152">
        <v>93</v>
      </c>
      <c r="AB152">
        <v>80</v>
      </c>
      <c r="AC152">
        <v>93</v>
      </c>
      <c r="AD152">
        <v>83</v>
      </c>
      <c r="AE152">
        <v>93</v>
      </c>
      <c r="AF152">
        <v>67</v>
      </c>
      <c r="AG152">
        <v>49</v>
      </c>
      <c r="AH152">
        <v>53</v>
      </c>
      <c r="AI152">
        <v>49</v>
      </c>
      <c r="AJ152">
        <v>80</v>
      </c>
      <c r="AK152">
        <v>49</v>
      </c>
      <c r="AL152">
        <v>53</v>
      </c>
      <c r="AM152">
        <v>49</v>
      </c>
      <c r="AN152">
        <v>65</v>
      </c>
      <c r="AO152">
        <v>49</v>
      </c>
      <c r="AP152">
        <v>37</v>
      </c>
      <c r="AQ152">
        <v>25</v>
      </c>
      <c r="AR152">
        <v>64</v>
      </c>
      <c r="AS152">
        <v>25</v>
      </c>
      <c r="AT152">
        <v>84</v>
      </c>
      <c r="AU152">
        <v>25</v>
      </c>
      <c r="AV152">
        <v>84</v>
      </c>
      <c r="AW152">
        <v>25</v>
      </c>
      <c r="AX152">
        <v>80</v>
      </c>
      <c r="AY152">
        <v>25</v>
      </c>
      <c r="AZ152">
        <v>64</v>
      </c>
      <c r="BA152">
        <v>8299</v>
      </c>
      <c r="BB152">
        <v>64</v>
      </c>
      <c r="BC152">
        <v>8298</v>
      </c>
      <c r="BD152">
        <v>77</v>
      </c>
      <c r="BE152">
        <v>8298</v>
      </c>
      <c r="BF152">
        <v>62</v>
      </c>
      <c r="BG152">
        <v>8298</v>
      </c>
      <c r="BH152">
        <v>66</v>
      </c>
      <c r="BI152">
        <v>8297</v>
      </c>
      <c r="BJ152">
        <v>50</v>
      </c>
    </row>
    <row r="153" spans="1:62" x14ac:dyDescent="0.45">
      <c r="A153" t="s">
        <v>134</v>
      </c>
      <c r="B153" t="s">
        <v>134</v>
      </c>
      <c r="C153">
        <v>7113</v>
      </c>
      <c r="D153">
        <v>64</v>
      </c>
      <c r="E153">
        <v>7110</v>
      </c>
      <c r="F153">
        <v>72</v>
      </c>
      <c r="G153">
        <v>7112</v>
      </c>
      <c r="H153">
        <v>66</v>
      </c>
      <c r="I153">
        <v>7113</v>
      </c>
      <c r="J153">
        <v>69</v>
      </c>
      <c r="K153">
        <v>7109</v>
      </c>
      <c r="L153">
        <v>50</v>
      </c>
      <c r="M153">
        <v>413</v>
      </c>
      <c r="N153">
        <v>61</v>
      </c>
      <c r="O153">
        <v>413</v>
      </c>
      <c r="P153">
        <v>73</v>
      </c>
      <c r="Q153">
        <v>413</v>
      </c>
      <c r="R153">
        <v>65</v>
      </c>
      <c r="S153">
        <v>413</v>
      </c>
      <c r="T153">
        <v>70</v>
      </c>
      <c r="U153">
        <v>413</v>
      </c>
      <c r="V153">
        <v>49</v>
      </c>
      <c r="W153">
        <v>353</v>
      </c>
      <c r="X153">
        <v>58</v>
      </c>
      <c r="Y153">
        <v>353</v>
      </c>
      <c r="Z153">
        <v>80</v>
      </c>
      <c r="AA153">
        <v>353</v>
      </c>
      <c r="AB153">
        <v>75</v>
      </c>
      <c r="AC153">
        <v>353</v>
      </c>
      <c r="AD153">
        <v>82</v>
      </c>
      <c r="AE153">
        <v>353</v>
      </c>
      <c r="AF153">
        <v>51</v>
      </c>
      <c r="AG153">
        <v>427</v>
      </c>
      <c r="AH153">
        <v>56</v>
      </c>
      <c r="AI153">
        <v>427</v>
      </c>
      <c r="AJ153">
        <v>78</v>
      </c>
      <c r="AK153">
        <v>427</v>
      </c>
      <c r="AL153">
        <v>62</v>
      </c>
      <c r="AM153">
        <v>427</v>
      </c>
      <c r="AN153">
        <v>76</v>
      </c>
      <c r="AO153">
        <v>427</v>
      </c>
      <c r="AP153">
        <v>44</v>
      </c>
      <c r="AQ153">
        <v>19</v>
      </c>
      <c r="AR153">
        <v>63</v>
      </c>
      <c r="AS153">
        <v>19</v>
      </c>
      <c r="AT153" t="s">
        <v>543</v>
      </c>
      <c r="AU153">
        <v>19</v>
      </c>
      <c r="AV153">
        <v>79</v>
      </c>
      <c r="AW153">
        <v>19</v>
      </c>
      <c r="AX153" t="s">
        <v>543</v>
      </c>
      <c r="AY153">
        <v>19</v>
      </c>
      <c r="AZ153">
        <v>53</v>
      </c>
      <c r="BA153">
        <v>8423</v>
      </c>
      <c r="BB153">
        <v>63</v>
      </c>
      <c r="BC153">
        <v>8420</v>
      </c>
      <c r="BD153">
        <v>72</v>
      </c>
      <c r="BE153">
        <v>8422</v>
      </c>
      <c r="BF153">
        <v>66</v>
      </c>
      <c r="BG153">
        <v>8423</v>
      </c>
      <c r="BH153">
        <v>70</v>
      </c>
      <c r="BI153">
        <v>8419</v>
      </c>
      <c r="BJ153">
        <v>49</v>
      </c>
    </row>
    <row r="154" spans="1:62" x14ac:dyDescent="0.45">
      <c r="A154" t="s">
        <v>112</v>
      </c>
      <c r="B154" t="s">
        <v>112</v>
      </c>
      <c r="C154">
        <v>5615</v>
      </c>
      <c r="D154">
        <v>65</v>
      </c>
      <c r="E154">
        <v>5615</v>
      </c>
      <c r="F154">
        <v>72</v>
      </c>
      <c r="G154">
        <v>5615</v>
      </c>
      <c r="H154">
        <v>66</v>
      </c>
      <c r="I154">
        <v>5615</v>
      </c>
      <c r="J154">
        <v>68</v>
      </c>
      <c r="K154">
        <v>5615</v>
      </c>
      <c r="L154">
        <v>51</v>
      </c>
      <c r="M154">
        <v>130</v>
      </c>
      <c r="N154">
        <v>76</v>
      </c>
      <c r="O154">
        <v>130</v>
      </c>
      <c r="P154">
        <v>88</v>
      </c>
      <c r="Q154">
        <v>130</v>
      </c>
      <c r="R154">
        <v>83</v>
      </c>
      <c r="S154">
        <v>130</v>
      </c>
      <c r="T154">
        <v>83</v>
      </c>
      <c r="U154">
        <v>130</v>
      </c>
      <c r="V154">
        <v>71</v>
      </c>
      <c r="W154">
        <v>63</v>
      </c>
      <c r="X154">
        <v>70</v>
      </c>
      <c r="Y154">
        <v>63</v>
      </c>
      <c r="Z154">
        <v>83</v>
      </c>
      <c r="AA154">
        <v>63</v>
      </c>
      <c r="AB154">
        <v>79</v>
      </c>
      <c r="AC154">
        <v>63</v>
      </c>
      <c r="AD154">
        <v>83</v>
      </c>
      <c r="AE154">
        <v>63</v>
      </c>
      <c r="AF154">
        <v>59</v>
      </c>
      <c r="AG154">
        <v>11</v>
      </c>
      <c r="AH154">
        <v>64</v>
      </c>
      <c r="AI154">
        <v>11</v>
      </c>
      <c r="AJ154">
        <v>64</v>
      </c>
      <c r="AK154">
        <v>11</v>
      </c>
      <c r="AL154">
        <v>55</v>
      </c>
      <c r="AM154">
        <v>11</v>
      </c>
      <c r="AN154">
        <v>55</v>
      </c>
      <c r="AO154">
        <v>11</v>
      </c>
      <c r="AP154">
        <v>45</v>
      </c>
      <c r="AQ154">
        <v>16</v>
      </c>
      <c r="AR154">
        <v>69</v>
      </c>
      <c r="AS154">
        <v>16</v>
      </c>
      <c r="AT154" t="s">
        <v>543</v>
      </c>
      <c r="AU154">
        <v>16</v>
      </c>
      <c r="AV154">
        <v>100</v>
      </c>
      <c r="AW154">
        <v>16</v>
      </c>
      <c r="AX154" t="s">
        <v>543</v>
      </c>
      <c r="AY154">
        <v>16</v>
      </c>
      <c r="AZ154">
        <v>69</v>
      </c>
      <c r="BA154">
        <v>5878</v>
      </c>
      <c r="BB154">
        <v>65</v>
      </c>
      <c r="BC154">
        <v>5878</v>
      </c>
      <c r="BD154">
        <v>73</v>
      </c>
      <c r="BE154">
        <v>5878</v>
      </c>
      <c r="BF154">
        <v>66</v>
      </c>
      <c r="BG154">
        <v>5878</v>
      </c>
      <c r="BH154">
        <v>68</v>
      </c>
      <c r="BI154">
        <v>5878</v>
      </c>
      <c r="BJ154">
        <v>51</v>
      </c>
    </row>
    <row r="155" spans="1:62" x14ac:dyDescent="0.45">
      <c r="A155" t="s">
        <v>138</v>
      </c>
      <c r="B155" t="s">
        <v>138</v>
      </c>
      <c r="C155">
        <v>7694</v>
      </c>
      <c r="D155">
        <v>65</v>
      </c>
      <c r="E155">
        <v>7692</v>
      </c>
      <c r="F155">
        <v>75</v>
      </c>
      <c r="G155">
        <v>7694</v>
      </c>
      <c r="H155">
        <v>70</v>
      </c>
      <c r="I155">
        <v>7694</v>
      </c>
      <c r="J155">
        <v>72</v>
      </c>
      <c r="K155">
        <v>7692</v>
      </c>
      <c r="L155">
        <v>54</v>
      </c>
      <c r="M155">
        <v>332</v>
      </c>
      <c r="N155">
        <v>65</v>
      </c>
      <c r="O155">
        <v>332</v>
      </c>
      <c r="P155">
        <v>79</v>
      </c>
      <c r="Q155">
        <v>332</v>
      </c>
      <c r="R155">
        <v>72</v>
      </c>
      <c r="S155">
        <v>330</v>
      </c>
      <c r="T155">
        <v>77</v>
      </c>
      <c r="U155">
        <v>332</v>
      </c>
      <c r="V155">
        <v>55</v>
      </c>
      <c r="W155">
        <v>208</v>
      </c>
      <c r="X155">
        <v>66</v>
      </c>
      <c r="Y155">
        <v>208</v>
      </c>
      <c r="Z155">
        <v>75</v>
      </c>
      <c r="AA155">
        <v>208</v>
      </c>
      <c r="AB155">
        <v>73</v>
      </c>
      <c r="AC155">
        <v>208</v>
      </c>
      <c r="AD155">
        <v>81</v>
      </c>
      <c r="AE155">
        <v>208</v>
      </c>
      <c r="AF155">
        <v>56</v>
      </c>
      <c r="AG155">
        <v>79</v>
      </c>
      <c r="AH155">
        <v>54</v>
      </c>
      <c r="AI155">
        <v>79</v>
      </c>
      <c r="AJ155">
        <v>68</v>
      </c>
      <c r="AK155">
        <v>79</v>
      </c>
      <c r="AL155">
        <v>66</v>
      </c>
      <c r="AM155">
        <v>79</v>
      </c>
      <c r="AN155">
        <v>68</v>
      </c>
      <c r="AO155">
        <v>79</v>
      </c>
      <c r="AP155">
        <v>47</v>
      </c>
      <c r="AQ155">
        <v>22</v>
      </c>
      <c r="AR155">
        <v>73</v>
      </c>
      <c r="AS155">
        <v>22</v>
      </c>
      <c r="AT155" t="s">
        <v>543</v>
      </c>
      <c r="AU155">
        <v>22</v>
      </c>
      <c r="AV155">
        <v>86</v>
      </c>
      <c r="AW155">
        <v>22</v>
      </c>
      <c r="AX155" t="s">
        <v>543</v>
      </c>
      <c r="AY155">
        <v>22</v>
      </c>
      <c r="AZ155">
        <v>68</v>
      </c>
      <c r="BA155">
        <v>8412</v>
      </c>
      <c r="BB155">
        <v>65</v>
      </c>
      <c r="BC155">
        <v>8410</v>
      </c>
      <c r="BD155">
        <v>75</v>
      </c>
      <c r="BE155">
        <v>8412</v>
      </c>
      <c r="BF155">
        <v>70</v>
      </c>
      <c r="BG155">
        <v>8410</v>
      </c>
      <c r="BH155">
        <v>73</v>
      </c>
      <c r="BI155">
        <v>8410</v>
      </c>
      <c r="BJ155">
        <v>54</v>
      </c>
    </row>
    <row r="156" spans="1:62" x14ac:dyDescent="0.45">
      <c r="A156" t="s">
        <v>282</v>
      </c>
      <c r="B156" t="s">
        <v>282</v>
      </c>
      <c r="C156">
        <v>5627</v>
      </c>
      <c r="D156">
        <v>70</v>
      </c>
      <c r="E156">
        <v>5626</v>
      </c>
      <c r="F156">
        <v>69</v>
      </c>
      <c r="G156">
        <v>5626</v>
      </c>
      <c r="H156">
        <v>69</v>
      </c>
      <c r="I156">
        <v>5627</v>
      </c>
      <c r="J156">
        <v>72</v>
      </c>
      <c r="K156">
        <v>5625</v>
      </c>
      <c r="L156">
        <v>53</v>
      </c>
      <c r="M156">
        <v>378</v>
      </c>
      <c r="N156">
        <v>65</v>
      </c>
      <c r="O156">
        <v>377</v>
      </c>
      <c r="P156">
        <v>70</v>
      </c>
      <c r="Q156">
        <v>377</v>
      </c>
      <c r="R156">
        <v>70</v>
      </c>
      <c r="S156">
        <v>377</v>
      </c>
      <c r="T156">
        <v>69</v>
      </c>
      <c r="U156">
        <v>377</v>
      </c>
      <c r="V156">
        <v>51</v>
      </c>
      <c r="W156">
        <v>386</v>
      </c>
      <c r="X156">
        <v>58</v>
      </c>
      <c r="Y156">
        <v>386</v>
      </c>
      <c r="Z156">
        <v>62</v>
      </c>
      <c r="AA156">
        <v>386</v>
      </c>
      <c r="AB156">
        <v>67</v>
      </c>
      <c r="AC156">
        <v>386</v>
      </c>
      <c r="AD156">
        <v>70</v>
      </c>
      <c r="AE156">
        <v>386</v>
      </c>
      <c r="AF156">
        <v>43</v>
      </c>
      <c r="AG156">
        <v>151</v>
      </c>
      <c r="AH156">
        <v>52</v>
      </c>
      <c r="AI156">
        <v>151</v>
      </c>
      <c r="AJ156">
        <v>58</v>
      </c>
      <c r="AK156">
        <v>151</v>
      </c>
      <c r="AL156">
        <v>62</v>
      </c>
      <c r="AM156">
        <v>151</v>
      </c>
      <c r="AN156">
        <v>68</v>
      </c>
      <c r="AO156">
        <v>151</v>
      </c>
      <c r="AP156">
        <v>36</v>
      </c>
      <c r="AQ156">
        <v>20</v>
      </c>
      <c r="AR156" t="s">
        <v>543</v>
      </c>
      <c r="AS156">
        <v>20</v>
      </c>
      <c r="AT156">
        <v>85</v>
      </c>
      <c r="AU156">
        <v>20</v>
      </c>
      <c r="AV156" t="s">
        <v>543</v>
      </c>
      <c r="AW156">
        <v>20</v>
      </c>
      <c r="AX156" t="s">
        <v>543</v>
      </c>
      <c r="AY156">
        <v>20</v>
      </c>
      <c r="AZ156">
        <v>80</v>
      </c>
      <c r="BA156">
        <v>6694</v>
      </c>
      <c r="BB156">
        <v>68</v>
      </c>
      <c r="BC156">
        <v>6692</v>
      </c>
      <c r="BD156">
        <v>69</v>
      </c>
      <c r="BE156">
        <v>6692</v>
      </c>
      <c r="BF156">
        <v>69</v>
      </c>
      <c r="BG156">
        <v>6693</v>
      </c>
      <c r="BH156">
        <v>72</v>
      </c>
      <c r="BI156">
        <v>6691</v>
      </c>
      <c r="BJ156">
        <v>52</v>
      </c>
    </row>
    <row r="157" spans="1:62" x14ac:dyDescent="0.45">
      <c r="A157" t="s">
        <v>324</v>
      </c>
      <c r="B157" t="s">
        <v>324</v>
      </c>
      <c r="C157">
        <v>5255</v>
      </c>
      <c r="D157">
        <v>67</v>
      </c>
      <c r="E157">
        <v>5255</v>
      </c>
      <c r="F157">
        <v>74</v>
      </c>
      <c r="G157">
        <v>5255</v>
      </c>
      <c r="H157">
        <v>68</v>
      </c>
      <c r="I157">
        <v>5255</v>
      </c>
      <c r="J157">
        <v>71</v>
      </c>
      <c r="K157">
        <v>5255</v>
      </c>
      <c r="L157">
        <v>52</v>
      </c>
      <c r="M157">
        <v>129</v>
      </c>
      <c r="N157">
        <v>80</v>
      </c>
      <c r="O157">
        <v>129</v>
      </c>
      <c r="P157">
        <v>84</v>
      </c>
      <c r="Q157">
        <v>129</v>
      </c>
      <c r="R157">
        <v>74</v>
      </c>
      <c r="S157">
        <v>129</v>
      </c>
      <c r="T157">
        <v>82</v>
      </c>
      <c r="U157">
        <v>129</v>
      </c>
      <c r="V157">
        <v>63</v>
      </c>
      <c r="W157">
        <v>46</v>
      </c>
      <c r="X157">
        <v>74</v>
      </c>
      <c r="Y157">
        <v>46</v>
      </c>
      <c r="Z157">
        <v>80</v>
      </c>
      <c r="AA157">
        <v>46</v>
      </c>
      <c r="AB157">
        <v>76</v>
      </c>
      <c r="AC157">
        <v>46</v>
      </c>
      <c r="AD157">
        <v>87</v>
      </c>
      <c r="AE157">
        <v>46</v>
      </c>
      <c r="AF157">
        <v>63</v>
      </c>
      <c r="AG157">
        <v>12</v>
      </c>
      <c r="AH157">
        <v>58</v>
      </c>
      <c r="AI157">
        <v>12</v>
      </c>
      <c r="AJ157">
        <v>75</v>
      </c>
      <c r="AK157">
        <v>12</v>
      </c>
      <c r="AL157">
        <v>58</v>
      </c>
      <c r="AM157">
        <v>12</v>
      </c>
      <c r="AN157">
        <v>67</v>
      </c>
      <c r="AO157">
        <v>12</v>
      </c>
      <c r="AP157">
        <v>50</v>
      </c>
      <c r="AQ157">
        <v>5</v>
      </c>
      <c r="AR157" t="s">
        <v>543</v>
      </c>
      <c r="AS157">
        <v>5</v>
      </c>
      <c r="AT157" t="s">
        <v>543</v>
      </c>
      <c r="AU157">
        <v>5</v>
      </c>
      <c r="AV157" t="s">
        <v>543</v>
      </c>
      <c r="AW157">
        <v>5</v>
      </c>
      <c r="AX157" t="s">
        <v>543</v>
      </c>
      <c r="AY157">
        <v>5</v>
      </c>
      <c r="AZ157" t="s">
        <v>543</v>
      </c>
      <c r="BA157">
        <v>5481</v>
      </c>
      <c r="BB157">
        <v>67</v>
      </c>
      <c r="BC157">
        <v>5481</v>
      </c>
      <c r="BD157">
        <v>74</v>
      </c>
      <c r="BE157">
        <v>5481</v>
      </c>
      <c r="BF157">
        <v>68</v>
      </c>
      <c r="BG157">
        <v>5481</v>
      </c>
      <c r="BH157">
        <v>71</v>
      </c>
      <c r="BI157">
        <v>5481</v>
      </c>
      <c r="BJ157">
        <v>52</v>
      </c>
    </row>
    <row r="158" spans="1:62" x14ac:dyDescent="0.45">
      <c r="A158" t="s">
        <v>156</v>
      </c>
      <c r="B158" t="s">
        <v>156</v>
      </c>
      <c r="C158">
        <v>8279</v>
      </c>
      <c r="D158">
        <v>67</v>
      </c>
      <c r="E158">
        <v>8279</v>
      </c>
      <c r="F158">
        <v>74</v>
      </c>
      <c r="G158">
        <v>8279</v>
      </c>
      <c r="H158">
        <v>69</v>
      </c>
      <c r="I158">
        <v>8279</v>
      </c>
      <c r="J158">
        <v>72</v>
      </c>
      <c r="K158">
        <v>8279</v>
      </c>
      <c r="L158">
        <v>53</v>
      </c>
      <c r="M158">
        <v>290</v>
      </c>
      <c r="N158">
        <v>64</v>
      </c>
      <c r="O158">
        <v>290</v>
      </c>
      <c r="P158">
        <v>71</v>
      </c>
      <c r="Q158">
        <v>290</v>
      </c>
      <c r="R158">
        <v>69</v>
      </c>
      <c r="S158">
        <v>290</v>
      </c>
      <c r="T158">
        <v>69</v>
      </c>
      <c r="U158">
        <v>290</v>
      </c>
      <c r="V158">
        <v>51</v>
      </c>
      <c r="W158">
        <v>304</v>
      </c>
      <c r="X158">
        <v>61</v>
      </c>
      <c r="Y158">
        <v>304</v>
      </c>
      <c r="Z158">
        <v>80</v>
      </c>
      <c r="AA158">
        <v>304</v>
      </c>
      <c r="AB158">
        <v>73</v>
      </c>
      <c r="AC158">
        <v>304</v>
      </c>
      <c r="AD158">
        <v>77</v>
      </c>
      <c r="AE158">
        <v>304</v>
      </c>
      <c r="AF158">
        <v>54</v>
      </c>
      <c r="AG158">
        <v>55</v>
      </c>
      <c r="AH158">
        <v>53</v>
      </c>
      <c r="AI158">
        <v>55</v>
      </c>
      <c r="AJ158">
        <v>65</v>
      </c>
      <c r="AK158">
        <v>55</v>
      </c>
      <c r="AL158">
        <v>60</v>
      </c>
      <c r="AM158">
        <v>55</v>
      </c>
      <c r="AN158">
        <v>75</v>
      </c>
      <c r="AO158">
        <v>55</v>
      </c>
      <c r="AP158">
        <v>45</v>
      </c>
      <c r="AQ158">
        <v>27</v>
      </c>
      <c r="AR158">
        <v>63</v>
      </c>
      <c r="AS158">
        <v>27</v>
      </c>
      <c r="AT158">
        <v>85</v>
      </c>
      <c r="AU158">
        <v>27</v>
      </c>
      <c r="AV158">
        <v>89</v>
      </c>
      <c r="AW158">
        <v>27</v>
      </c>
      <c r="AX158">
        <v>89</v>
      </c>
      <c r="AY158">
        <v>27</v>
      </c>
      <c r="AZ158">
        <v>63</v>
      </c>
      <c r="BA158">
        <v>9028</v>
      </c>
      <c r="BB158">
        <v>67</v>
      </c>
      <c r="BC158">
        <v>9028</v>
      </c>
      <c r="BD158">
        <v>74</v>
      </c>
      <c r="BE158">
        <v>9028</v>
      </c>
      <c r="BF158">
        <v>69</v>
      </c>
      <c r="BG158">
        <v>9028</v>
      </c>
      <c r="BH158">
        <v>72</v>
      </c>
      <c r="BI158">
        <v>9028</v>
      </c>
      <c r="BJ158">
        <v>53</v>
      </c>
    </row>
    <row r="159" spans="1:62" x14ac:dyDescent="0.45">
      <c r="A159" t="s">
        <v>187</v>
      </c>
      <c r="B159" t="s">
        <v>187</v>
      </c>
      <c r="C159">
        <v>6786</v>
      </c>
      <c r="D159">
        <v>63</v>
      </c>
      <c r="E159">
        <v>6785</v>
      </c>
      <c r="F159">
        <v>70</v>
      </c>
      <c r="G159">
        <v>6786</v>
      </c>
      <c r="H159">
        <v>64</v>
      </c>
      <c r="I159">
        <v>6786</v>
      </c>
      <c r="J159">
        <v>67</v>
      </c>
      <c r="K159">
        <v>6785</v>
      </c>
      <c r="L159">
        <v>49</v>
      </c>
      <c r="M159">
        <v>370</v>
      </c>
      <c r="N159">
        <v>64</v>
      </c>
      <c r="O159">
        <v>370</v>
      </c>
      <c r="P159">
        <v>75</v>
      </c>
      <c r="Q159">
        <v>370</v>
      </c>
      <c r="R159">
        <v>67</v>
      </c>
      <c r="S159">
        <v>370</v>
      </c>
      <c r="T159">
        <v>72</v>
      </c>
      <c r="U159">
        <v>370</v>
      </c>
      <c r="V159">
        <v>52</v>
      </c>
      <c r="W159">
        <v>125</v>
      </c>
      <c r="X159">
        <v>59</v>
      </c>
      <c r="Y159">
        <v>125</v>
      </c>
      <c r="Z159">
        <v>80</v>
      </c>
      <c r="AA159">
        <v>125</v>
      </c>
      <c r="AB159">
        <v>79</v>
      </c>
      <c r="AC159">
        <v>125</v>
      </c>
      <c r="AD159">
        <v>82</v>
      </c>
      <c r="AE159">
        <v>125</v>
      </c>
      <c r="AF159">
        <v>56</v>
      </c>
      <c r="AG159">
        <v>72</v>
      </c>
      <c r="AH159">
        <v>69</v>
      </c>
      <c r="AI159">
        <v>72</v>
      </c>
      <c r="AJ159">
        <v>83</v>
      </c>
      <c r="AK159">
        <v>72</v>
      </c>
      <c r="AL159">
        <v>60</v>
      </c>
      <c r="AM159">
        <v>72</v>
      </c>
      <c r="AN159">
        <v>78</v>
      </c>
      <c r="AO159">
        <v>72</v>
      </c>
      <c r="AP159">
        <v>57</v>
      </c>
      <c r="AQ159">
        <v>7</v>
      </c>
      <c r="AR159" t="s">
        <v>543</v>
      </c>
      <c r="AS159">
        <v>7</v>
      </c>
      <c r="AT159" t="s">
        <v>543</v>
      </c>
      <c r="AU159">
        <v>7</v>
      </c>
      <c r="AV159" t="s">
        <v>543</v>
      </c>
      <c r="AW159">
        <v>7</v>
      </c>
      <c r="AX159">
        <v>57</v>
      </c>
      <c r="AY159">
        <v>7</v>
      </c>
      <c r="AZ159" t="s">
        <v>543</v>
      </c>
      <c r="BA159">
        <v>7483</v>
      </c>
      <c r="BB159">
        <v>63</v>
      </c>
      <c r="BC159">
        <v>7482</v>
      </c>
      <c r="BD159">
        <v>71</v>
      </c>
      <c r="BE159">
        <v>7483</v>
      </c>
      <c r="BF159">
        <v>64</v>
      </c>
      <c r="BG159">
        <v>7483</v>
      </c>
      <c r="BH159">
        <v>68</v>
      </c>
      <c r="BI159">
        <v>7482</v>
      </c>
      <c r="BJ159">
        <v>49</v>
      </c>
    </row>
    <row r="160" spans="1:62" x14ac:dyDescent="0.45">
      <c r="A160" t="s">
        <v>291</v>
      </c>
      <c r="B160" t="s">
        <v>291</v>
      </c>
      <c r="C160">
        <v>9391</v>
      </c>
      <c r="D160">
        <v>74</v>
      </c>
      <c r="E160">
        <v>9390</v>
      </c>
      <c r="F160">
        <v>76</v>
      </c>
      <c r="G160">
        <v>9391</v>
      </c>
      <c r="H160">
        <v>74</v>
      </c>
      <c r="I160">
        <v>9391</v>
      </c>
      <c r="J160">
        <v>76</v>
      </c>
      <c r="K160">
        <v>9390</v>
      </c>
      <c r="L160">
        <v>59</v>
      </c>
      <c r="M160">
        <v>644</v>
      </c>
      <c r="N160">
        <v>76</v>
      </c>
      <c r="O160">
        <v>644</v>
      </c>
      <c r="P160">
        <v>79</v>
      </c>
      <c r="Q160">
        <v>644</v>
      </c>
      <c r="R160">
        <v>79</v>
      </c>
      <c r="S160">
        <v>644</v>
      </c>
      <c r="T160">
        <v>82</v>
      </c>
      <c r="U160">
        <v>644</v>
      </c>
      <c r="V160">
        <v>64</v>
      </c>
      <c r="W160">
        <v>681</v>
      </c>
      <c r="X160">
        <v>72</v>
      </c>
      <c r="Y160">
        <v>681</v>
      </c>
      <c r="Z160">
        <v>77</v>
      </c>
      <c r="AA160">
        <v>681</v>
      </c>
      <c r="AB160">
        <v>79</v>
      </c>
      <c r="AC160">
        <v>681</v>
      </c>
      <c r="AD160">
        <v>83</v>
      </c>
      <c r="AE160">
        <v>681</v>
      </c>
      <c r="AF160">
        <v>62</v>
      </c>
      <c r="AG160">
        <v>158</v>
      </c>
      <c r="AH160">
        <v>67</v>
      </c>
      <c r="AI160">
        <v>158</v>
      </c>
      <c r="AJ160">
        <v>73</v>
      </c>
      <c r="AK160">
        <v>158</v>
      </c>
      <c r="AL160">
        <v>66</v>
      </c>
      <c r="AM160">
        <v>158</v>
      </c>
      <c r="AN160">
        <v>72</v>
      </c>
      <c r="AO160">
        <v>158</v>
      </c>
      <c r="AP160">
        <v>53</v>
      </c>
      <c r="AQ160">
        <v>48</v>
      </c>
      <c r="AR160">
        <v>79</v>
      </c>
      <c r="AS160">
        <v>48</v>
      </c>
      <c r="AT160">
        <v>88</v>
      </c>
      <c r="AU160">
        <v>48</v>
      </c>
      <c r="AV160" t="s">
        <v>543</v>
      </c>
      <c r="AW160">
        <v>48</v>
      </c>
      <c r="AX160">
        <v>92</v>
      </c>
      <c r="AY160">
        <v>48</v>
      </c>
      <c r="AZ160">
        <v>75</v>
      </c>
      <c r="BA160">
        <v>11123</v>
      </c>
      <c r="BB160">
        <v>73</v>
      </c>
      <c r="BC160">
        <v>11122</v>
      </c>
      <c r="BD160">
        <v>76</v>
      </c>
      <c r="BE160">
        <v>11123</v>
      </c>
      <c r="BF160">
        <v>74</v>
      </c>
      <c r="BG160">
        <v>11123</v>
      </c>
      <c r="BH160">
        <v>77</v>
      </c>
      <c r="BI160">
        <v>11122</v>
      </c>
      <c r="BJ160">
        <v>60</v>
      </c>
    </row>
    <row r="161" spans="1:62" x14ac:dyDescent="0.45">
      <c r="A161" t="s">
        <v>164</v>
      </c>
      <c r="B161" t="s">
        <v>164</v>
      </c>
      <c r="C161">
        <v>5073</v>
      </c>
      <c r="D161">
        <v>69</v>
      </c>
      <c r="E161">
        <v>5073</v>
      </c>
      <c r="F161">
        <v>77</v>
      </c>
      <c r="G161">
        <v>5073</v>
      </c>
      <c r="H161">
        <v>70</v>
      </c>
      <c r="I161">
        <v>5073</v>
      </c>
      <c r="J161">
        <v>74</v>
      </c>
      <c r="K161">
        <v>5073</v>
      </c>
      <c r="L161">
        <v>57</v>
      </c>
      <c r="M161">
        <v>271</v>
      </c>
      <c r="N161">
        <v>69</v>
      </c>
      <c r="O161">
        <v>271</v>
      </c>
      <c r="P161">
        <v>78</v>
      </c>
      <c r="Q161">
        <v>271</v>
      </c>
      <c r="R161">
        <v>70</v>
      </c>
      <c r="S161">
        <v>271</v>
      </c>
      <c r="T161">
        <v>73</v>
      </c>
      <c r="U161">
        <v>271</v>
      </c>
      <c r="V161">
        <v>61</v>
      </c>
      <c r="W161">
        <v>329</v>
      </c>
      <c r="X161">
        <v>73</v>
      </c>
      <c r="Y161">
        <v>329</v>
      </c>
      <c r="Z161">
        <v>87</v>
      </c>
      <c r="AA161">
        <v>329</v>
      </c>
      <c r="AB161">
        <v>84</v>
      </c>
      <c r="AC161">
        <v>329</v>
      </c>
      <c r="AD161">
        <v>88</v>
      </c>
      <c r="AE161">
        <v>329</v>
      </c>
      <c r="AF161">
        <v>67</v>
      </c>
      <c r="AG161">
        <v>54</v>
      </c>
      <c r="AH161">
        <v>63</v>
      </c>
      <c r="AI161">
        <v>54</v>
      </c>
      <c r="AJ161">
        <v>70</v>
      </c>
      <c r="AK161">
        <v>54</v>
      </c>
      <c r="AL161">
        <v>57</v>
      </c>
      <c r="AM161">
        <v>54</v>
      </c>
      <c r="AN161">
        <v>69</v>
      </c>
      <c r="AO161">
        <v>54</v>
      </c>
      <c r="AP161">
        <v>50</v>
      </c>
      <c r="AQ161">
        <v>16</v>
      </c>
      <c r="AR161">
        <v>81</v>
      </c>
      <c r="AS161">
        <v>16</v>
      </c>
      <c r="AT161">
        <v>81</v>
      </c>
      <c r="AU161">
        <v>16</v>
      </c>
      <c r="AV161" t="s">
        <v>543</v>
      </c>
      <c r="AW161">
        <v>16</v>
      </c>
      <c r="AX161" t="s">
        <v>543</v>
      </c>
      <c r="AY161">
        <v>16</v>
      </c>
      <c r="AZ161">
        <v>69</v>
      </c>
      <c r="BA161">
        <v>5807</v>
      </c>
      <c r="BB161">
        <v>69</v>
      </c>
      <c r="BC161">
        <v>5807</v>
      </c>
      <c r="BD161">
        <v>77</v>
      </c>
      <c r="BE161">
        <v>5807</v>
      </c>
      <c r="BF161">
        <v>71</v>
      </c>
      <c r="BG161">
        <v>5807</v>
      </c>
      <c r="BH161">
        <v>75</v>
      </c>
      <c r="BI161">
        <v>5807</v>
      </c>
      <c r="BJ161">
        <v>57</v>
      </c>
    </row>
    <row r="162" spans="1:62" x14ac:dyDescent="0.45">
      <c r="A162" t="s">
        <v>295</v>
      </c>
      <c r="B162" t="s">
        <v>295</v>
      </c>
      <c r="C162">
        <v>7229</v>
      </c>
      <c r="D162">
        <v>65</v>
      </c>
      <c r="E162">
        <v>7229</v>
      </c>
      <c r="F162">
        <v>60</v>
      </c>
      <c r="G162">
        <v>7229</v>
      </c>
      <c r="H162">
        <v>63</v>
      </c>
      <c r="I162">
        <v>7229</v>
      </c>
      <c r="J162">
        <v>67</v>
      </c>
      <c r="K162">
        <v>7229</v>
      </c>
      <c r="L162">
        <v>45</v>
      </c>
      <c r="M162">
        <v>353</v>
      </c>
      <c r="N162">
        <v>66</v>
      </c>
      <c r="O162">
        <v>353</v>
      </c>
      <c r="P162">
        <v>70</v>
      </c>
      <c r="Q162">
        <v>353</v>
      </c>
      <c r="R162">
        <v>66</v>
      </c>
      <c r="S162">
        <v>353</v>
      </c>
      <c r="T162">
        <v>71</v>
      </c>
      <c r="U162">
        <v>353</v>
      </c>
      <c r="V162">
        <v>50</v>
      </c>
      <c r="W162">
        <v>386</v>
      </c>
      <c r="X162">
        <v>61</v>
      </c>
      <c r="Y162">
        <v>386</v>
      </c>
      <c r="Z162">
        <v>72</v>
      </c>
      <c r="AA162">
        <v>386</v>
      </c>
      <c r="AB162">
        <v>72</v>
      </c>
      <c r="AC162">
        <v>386</v>
      </c>
      <c r="AD162">
        <v>76</v>
      </c>
      <c r="AE162">
        <v>386</v>
      </c>
      <c r="AF162">
        <v>52</v>
      </c>
      <c r="AG162">
        <v>132</v>
      </c>
      <c r="AH162">
        <v>55</v>
      </c>
      <c r="AI162">
        <v>132</v>
      </c>
      <c r="AJ162">
        <v>61</v>
      </c>
      <c r="AK162">
        <v>132</v>
      </c>
      <c r="AL162">
        <v>54</v>
      </c>
      <c r="AM162">
        <v>132</v>
      </c>
      <c r="AN162">
        <v>68</v>
      </c>
      <c r="AO162">
        <v>132</v>
      </c>
      <c r="AP162">
        <v>36</v>
      </c>
      <c r="AQ162">
        <v>24</v>
      </c>
      <c r="AR162">
        <v>63</v>
      </c>
      <c r="AS162">
        <v>24</v>
      </c>
      <c r="AT162">
        <v>58</v>
      </c>
      <c r="AU162">
        <v>24</v>
      </c>
      <c r="AV162">
        <v>63</v>
      </c>
      <c r="AW162">
        <v>24</v>
      </c>
      <c r="AX162">
        <v>71</v>
      </c>
      <c r="AY162">
        <v>24</v>
      </c>
      <c r="AZ162">
        <v>42</v>
      </c>
      <c r="BA162">
        <v>8239</v>
      </c>
      <c r="BB162">
        <v>65</v>
      </c>
      <c r="BC162">
        <v>8239</v>
      </c>
      <c r="BD162">
        <v>61</v>
      </c>
      <c r="BE162">
        <v>8239</v>
      </c>
      <c r="BF162">
        <v>63</v>
      </c>
      <c r="BG162">
        <v>8239</v>
      </c>
      <c r="BH162">
        <v>68</v>
      </c>
      <c r="BI162">
        <v>8239</v>
      </c>
      <c r="BJ162">
        <v>45</v>
      </c>
    </row>
    <row r="163" spans="1:62" x14ac:dyDescent="0.45">
      <c r="A163" t="s">
        <v>168</v>
      </c>
      <c r="B163" t="s">
        <v>168</v>
      </c>
      <c r="C163">
        <v>5467</v>
      </c>
      <c r="D163">
        <v>64</v>
      </c>
      <c r="E163">
        <v>5465</v>
      </c>
      <c r="F163">
        <v>69</v>
      </c>
      <c r="G163">
        <v>5467</v>
      </c>
      <c r="H163">
        <v>64</v>
      </c>
      <c r="I163">
        <v>5467</v>
      </c>
      <c r="J163">
        <v>66</v>
      </c>
      <c r="K163">
        <v>5465</v>
      </c>
      <c r="L163">
        <v>48</v>
      </c>
      <c r="M163">
        <v>158</v>
      </c>
      <c r="N163">
        <v>69</v>
      </c>
      <c r="O163">
        <v>158</v>
      </c>
      <c r="P163">
        <v>73</v>
      </c>
      <c r="Q163">
        <v>158</v>
      </c>
      <c r="R163">
        <v>69</v>
      </c>
      <c r="S163">
        <v>158</v>
      </c>
      <c r="T163">
        <v>72</v>
      </c>
      <c r="U163">
        <v>158</v>
      </c>
      <c r="V163">
        <v>56</v>
      </c>
      <c r="W163">
        <v>224</v>
      </c>
      <c r="X163">
        <v>62</v>
      </c>
      <c r="Y163">
        <v>224</v>
      </c>
      <c r="Z163">
        <v>81</v>
      </c>
      <c r="AA163">
        <v>224</v>
      </c>
      <c r="AB163">
        <v>69</v>
      </c>
      <c r="AC163">
        <v>224</v>
      </c>
      <c r="AD163">
        <v>78</v>
      </c>
      <c r="AE163">
        <v>224</v>
      </c>
      <c r="AF163">
        <v>52</v>
      </c>
      <c r="AG163">
        <v>24</v>
      </c>
      <c r="AH163">
        <v>58</v>
      </c>
      <c r="AI163">
        <v>24</v>
      </c>
      <c r="AJ163">
        <v>63</v>
      </c>
      <c r="AK163">
        <v>24</v>
      </c>
      <c r="AL163">
        <v>54</v>
      </c>
      <c r="AM163">
        <v>24</v>
      </c>
      <c r="AN163">
        <v>67</v>
      </c>
      <c r="AO163">
        <v>24</v>
      </c>
      <c r="AP163">
        <v>42</v>
      </c>
      <c r="AQ163">
        <v>10</v>
      </c>
      <c r="AR163" t="s">
        <v>543</v>
      </c>
      <c r="AS163">
        <v>10</v>
      </c>
      <c r="AT163">
        <v>50</v>
      </c>
      <c r="AU163">
        <v>10</v>
      </c>
      <c r="AV163">
        <v>60</v>
      </c>
      <c r="AW163">
        <v>10</v>
      </c>
      <c r="AX163">
        <v>40</v>
      </c>
      <c r="AY163">
        <v>10</v>
      </c>
      <c r="AZ163" t="s">
        <v>543</v>
      </c>
      <c r="BA163">
        <v>5944</v>
      </c>
      <c r="BB163">
        <v>64</v>
      </c>
      <c r="BC163">
        <v>5942</v>
      </c>
      <c r="BD163">
        <v>70</v>
      </c>
      <c r="BE163">
        <v>5944</v>
      </c>
      <c r="BF163">
        <v>64</v>
      </c>
      <c r="BG163">
        <v>5944</v>
      </c>
      <c r="BH163">
        <v>67</v>
      </c>
      <c r="BI163">
        <v>5942</v>
      </c>
      <c r="BJ163">
        <v>48</v>
      </c>
    </row>
    <row r="165" spans="1:62" x14ac:dyDescent="0.45">
      <c r="A165" t="s">
        <v>20</v>
      </c>
      <c r="B165" t="s">
        <v>20</v>
      </c>
      <c r="C165">
        <v>25650</v>
      </c>
      <c r="D165">
        <v>69</v>
      </c>
      <c r="E165">
        <v>25650</v>
      </c>
      <c r="F165">
        <v>78</v>
      </c>
      <c r="G165">
        <v>25650</v>
      </c>
      <c r="H165">
        <v>73</v>
      </c>
      <c r="I165">
        <v>25650</v>
      </c>
      <c r="J165">
        <v>74</v>
      </c>
      <c r="K165">
        <v>25650</v>
      </c>
      <c r="L165">
        <v>57</v>
      </c>
      <c r="M165">
        <v>530</v>
      </c>
      <c r="N165">
        <v>70</v>
      </c>
      <c r="O165">
        <v>530</v>
      </c>
      <c r="P165">
        <v>81</v>
      </c>
      <c r="Q165">
        <v>530</v>
      </c>
      <c r="R165">
        <v>72</v>
      </c>
      <c r="S165">
        <v>530</v>
      </c>
      <c r="T165">
        <v>75</v>
      </c>
      <c r="U165">
        <v>530</v>
      </c>
      <c r="V165">
        <v>59</v>
      </c>
      <c r="W165">
        <v>1030</v>
      </c>
      <c r="X165">
        <v>63</v>
      </c>
      <c r="Y165">
        <v>1030</v>
      </c>
      <c r="Z165">
        <v>80</v>
      </c>
      <c r="AA165">
        <v>1030</v>
      </c>
      <c r="AB165">
        <v>77</v>
      </c>
      <c r="AC165">
        <v>1030</v>
      </c>
      <c r="AD165">
        <v>81</v>
      </c>
      <c r="AE165">
        <v>1030</v>
      </c>
      <c r="AF165">
        <v>56</v>
      </c>
      <c r="AG165">
        <v>250</v>
      </c>
      <c r="AH165">
        <v>66</v>
      </c>
      <c r="AI165">
        <v>250</v>
      </c>
      <c r="AJ165">
        <v>79</v>
      </c>
      <c r="AK165">
        <v>250</v>
      </c>
      <c r="AL165">
        <v>71</v>
      </c>
      <c r="AM165">
        <v>250</v>
      </c>
      <c r="AN165">
        <v>77</v>
      </c>
      <c r="AO165">
        <v>250</v>
      </c>
      <c r="AP165">
        <v>56</v>
      </c>
      <c r="AQ165">
        <v>70</v>
      </c>
      <c r="AR165">
        <v>74</v>
      </c>
      <c r="AS165">
        <v>70</v>
      </c>
      <c r="AT165">
        <v>84</v>
      </c>
      <c r="AU165">
        <v>70</v>
      </c>
      <c r="AV165">
        <v>93</v>
      </c>
      <c r="AW165">
        <v>70</v>
      </c>
      <c r="AX165">
        <v>85</v>
      </c>
      <c r="AY165">
        <v>70</v>
      </c>
      <c r="AZ165">
        <v>70</v>
      </c>
      <c r="BA165">
        <v>27870</v>
      </c>
      <c r="BB165">
        <v>68</v>
      </c>
      <c r="BC165">
        <v>27870</v>
      </c>
      <c r="BD165">
        <v>78</v>
      </c>
      <c r="BE165">
        <v>27870</v>
      </c>
      <c r="BF165">
        <v>73</v>
      </c>
      <c r="BG165">
        <v>27870</v>
      </c>
      <c r="BH165">
        <v>74</v>
      </c>
      <c r="BI165">
        <v>27870</v>
      </c>
      <c r="BJ165">
        <v>57</v>
      </c>
    </row>
    <row r="166" spans="1:62" x14ac:dyDescent="0.45">
      <c r="A166" t="s">
        <v>44</v>
      </c>
      <c r="B166" t="s">
        <v>44</v>
      </c>
      <c r="C166">
        <v>65510</v>
      </c>
      <c r="D166">
        <v>67</v>
      </c>
      <c r="E166">
        <v>65500</v>
      </c>
      <c r="F166">
        <v>73</v>
      </c>
      <c r="G166">
        <v>65510</v>
      </c>
      <c r="H166">
        <v>70</v>
      </c>
      <c r="I166">
        <v>65510</v>
      </c>
      <c r="J166">
        <v>73</v>
      </c>
      <c r="K166">
        <v>65500</v>
      </c>
      <c r="L166">
        <v>54</v>
      </c>
      <c r="M166">
        <v>2800</v>
      </c>
      <c r="N166">
        <v>69</v>
      </c>
      <c r="O166">
        <v>2800</v>
      </c>
      <c r="P166">
        <v>74</v>
      </c>
      <c r="Q166">
        <v>2800</v>
      </c>
      <c r="R166">
        <v>72</v>
      </c>
      <c r="S166">
        <v>2800</v>
      </c>
      <c r="T166">
        <v>76</v>
      </c>
      <c r="U166">
        <v>2800</v>
      </c>
      <c r="V166">
        <v>56</v>
      </c>
      <c r="W166">
        <v>8110</v>
      </c>
      <c r="X166">
        <v>59</v>
      </c>
      <c r="Y166">
        <v>8110</v>
      </c>
      <c r="Z166">
        <v>76</v>
      </c>
      <c r="AA166">
        <v>8110</v>
      </c>
      <c r="AB166">
        <v>72</v>
      </c>
      <c r="AC166">
        <v>8110</v>
      </c>
      <c r="AD166">
        <v>77</v>
      </c>
      <c r="AE166">
        <v>8110</v>
      </c>
      <c r="AF166">
        <v>51</v>
      </c>
      <c r="AG166">
        <v>2150</v>
      </c>
      <c r="AH166">
        <v>61</v>
      </c>
      <c r="AI166">
        <v>2150</v>
      </c>
      <c r="AJ166">
        <v>73</v>
      </c>
      <c r="AK166">
        <v>2150</v>
      </c>
      <c r="AL166">
        <v>70</v>
      </c>
      <c r="AM166">
        <v>2150</v>
      </c>
      <c r="AN166">
        <v>76</v>
      </c>
      <c r="AO166">
        <v>2150</v>
      </c>
      <c r="AP166">
        <v>50</v>
      </c>
      <c r="AQ166">
        <v>340</v>
      </c>
      <c r="AR166">
        <v>77</v>
      </c>
      <c r="AS166">
        <v>340</v>
      </c>
      <c r="AT166">
        <v>82</v>
      </c>
      <c r="AU166">
        <v>340</v>
      </c>
      <c r="AV166">
        <v>90</v>
      </c>
      <c r="AW166">
        <v>340</v>
      </c>
      <c r="AX166">
        <v>87</v>
      </c>
      <c r="AY166">
        <v>340</v>
      </c>
      <c r="AZ166">
        <v>71</v>
      </c>
      <c r="BA166">
        <v>80320</v>
      </c>
      <c r="BB166">
        <v>66</v>
      </c>
      <c r="BC166">
        <v>80300</v>
      </c>
      <c r="BD166">
        <v>73</v>
      </c>
      <c r="BE166">
        <v>80320</v>
      </c>
      <c r="BF166">
        <v>71</v>
      </c>
      <c r="BG166">
        <v>80320</v>
      </c>
      <c r="BH166">
        <v>74</v>
      </c>
      <c r="BI166">
        <v>80300</v>
      </c>
      <c r="BJ166">
        <v>53</v>
      </c>
    </row>
    <row r="167" spans="1:62" x14ac:dyDescent="0.45">
      <c r="A167" t="s">
        <v>492</v>
      </c>
      <c r="B167" t="s">
        <v>492</v>
      </c>
      <c r="C167">
        <v>47450</v>
      </c>
      <c r="D167">
        <v>63</v>
      </c>
      <c r="E167">
        <v>47450</v>
      </c>
      <c r="F167">
        <v>72</v>
      </c>
      <c r="G167">
        <v>47450</v>
      </c>
      <c r="H167">
        <v>67</v>
      </c>
      <c r="I167">
        <v>47450</v>
      </c>
      <c r="J167">
        <v>69</v>
      </c>
      <c r="K167">
        <v>47450</v>
      </c>
      <c r="L167">
        <v>50</v>
      </c>
      <c r="M167">
        <v>2430</v>
      </c>
      <c r="N167">
        <v>64</v>
      </c>
      <c r="O167">
        <v>2430</v>
      </c>
      <c r="P167">
        <v>75</v>
      </c>
      <c r="Q167">
        <v>2430</v>
      </c>
      <c r="R167">
        <v>68</v>
      </c>
      <c r="S167">
        <v>2430</v>
      </c>
      <c r="T167">
        <v>72</v>
      </c>
      <c r="U167">
        <v>2430</v>
      </c>
      <c r="V167">
        <v>52</v>
      </c>
      <c r="W167">
        <v>7380</v>
      </c>
      <c r="X167">
        <v>56</v>
      </c>
      <c r="Y167">
        <v>7380</v>
      </c>
      <c r="Z167">
        <v>74</v>
      </c>
      <c r="AA167">
        <v>7380</v>
      </c>
      <c r="AB167">
        <v>68</v>
      </c>
      <c r="AC167">
        <v>7380</v>
      </c>
      <c r="AD167">
        <v>73</v>
      </c>
      <c r="AE167">
        <v>7380</v>
      </c>
      <c r="AF167">
        <v>47</v>
      </c>
      <c r="AG167">
        <v>1260</v>
      </c>
      <c r="AH167">
        <v>54</v>
      </c>
      <c r="AI167">
        <v>1260</v>
      </c>
      <c r="AJ167">
        <v>70</v>
      </c>
      <c r="AK167">
        <v>1260</v>
      </c>
      <c r="AL167">
        <v>61</v>
      </c>
      <c r="AM167">
        <v>1260</v>
      </c>
      <c r="AN167">
        <v>69</v>
      </c>
      <c r="AO167">
        <v>1260</v>
      </c>
      <c r="AP167">
        <v>42</v>
      </c>
      <c r="AQ167">
        <v>160</v>
      </c>
      <c r="AR167">
        <v>63</v>
      </c>
      <c r="AS167">
        <v>160</v>
      </c>
      <c r="AT167">
        <v>78</v>
      </c>
      <c r="AU167">
        <v>160</v>
      </c>
      <c r="AV167">
        <v>90</v>
      </c>
      <c r="AW167">
        <v>160</v>
      </c>
      <c r="AX167">
        <v>85</v>
      </c>
      <c r="AY167">
        <v>160</v>
      </c>
      <c r="AZ167">
        <v>61</v>
      </c>
      <c r="BA167">
        <v>59580</v>
      </c>
      <c r="BB167">
        <v>62</v>
      </c>
      <c r="BC167">
        <v>59570</v>
      </c>
      <c r="BD167">
        <v>73</v>
      </c>
      <c r="BE167">
        <v>59580</v>
      </c>
      <c r="BF167">
        <v>67</v>
      </c>
      <c r="BG167">
        <v>59580</v>
      </c>
      <c r="BH167">
        <v>70</v>
      </c>
      <c r="BI167">
        <v>59570</v>
      </c>
      <c r="BJ167">
        <v>50</v>
      </c>
    </row>
    <row r="168" spans="1:62" x14ac:dyDescent="0.45">
      <c r="A168" t="s">
        <v>122</v>
      </c>
      <c r="B168" t="s">
        <v>122</v>
      </c>
      <c r="C168">
        <v>41300</v>
      </c>
      <c r="D168">
        <v>64</v>
      </c>
      <c r="E168">
        <v>41290</v>
      </c>
      <c r="F168">
        <v>73</v>
      </c>
      <c r="G168">
        <v>41300</v>
      </c>
      <c r="H168">
        <v>68</v>
      </c>
      <c r="I168">
        <v>41300</v>
      </c>
      <c r="J168">
        <v>70</v>
      </c>
      <c r="K168">
        <v>41290</v>
      </c>
      <c r="L168">
        <v>51</v>
      </c>
      <c r="M168">
        <v>2280</v>
      </c>
      <c r="N168">
        <v>64</v>
      </c>
      <c r="O168">
        <v>2280</v>
      </c>
      <c r="P168">
        <v>74</v>
      </c>
      <c r="Q168">
        <v>2280</v>
      </c>
      <c r="R168">
        <v>67</v>
      </c>
      <c r="S168">
        <v>2270</v>
      </c>
      <c r="T168">
        <v>72</v>
      </c>
      <c r="U168">
        <v>2280</v>
      </c>
      <c r="V168">
        <v>51</v>
      </c>
      <c r="W168">
        <v>3920</v>
      </c>
      <c r="X168">
        <v>63</v>
      </c>
      <c r="Y168">
        <v>3920</v>
      </c>
      <c r="Z168">
        <v>80</v>
      </c>
      <c r="AA168">
        <v>3920</v>
      </c>
      <c r="AB168">
        <v>75</v>
      </c>
      <c r="AC168">
        <v>3920</v>
      </c>
      <c r="AD168">
        <v>79</v>
      </c>
      <c r="AE168">
        <v>3920</v>
      </c>
      <c r="AF168">
        <v>55</v>
      </c>
      <c r="AG168">
        <v>1520</v>
      </c>
      <c r="AH168">
        <v>59</v>
      </c>
      <c r="AI168">
        <v>1520</v>
      </c>
      <c r="AJ168">
        <v>77</v>
      </c>
      <c r="AK168">
        <v>1520</v>
      </c>
      <c r="AL168">
        <v>67</v>
      </c>
      <c r="AM168">
        <v>1520</v>
      </c>
      <c r="AN168">
        <v>75</v>
      </c>
      <c r="AO168">
        <v>1520</v>
      </c>
      <c r="AP168">
        <v>49</v>
      </c>
      <c r="AQ168">
        <v>140</v>
      </c>
      <c r="AR168">
        <v>74</v>
      </c>
      <c r="AS168">
        <v>140</v>
      </c>
      <c r="AT168">
        <v>88</v>
      </c>
      <c r="AU168">
        <v>140</v>
      </c>
      <c r="AV168">
        <v>92</v>
      </c>
      <c r="AW168">
        <v>140</v>
      </c>
      <c r="AX168">
        <v>92</v>
      </c>
      <c r="AY168">
        <v>140</v>
      </c>
      <c r="AZ168">
        <v>68</v>
      </c>
      <c r="BA168">
        <v>49780</v>
      </c>
      <c r="BB168">
        <v>64</v>
      </c>
      <c r="BC168">
        <v>49770</v>
      </c>
      <c r="BD168">
        <v>74</v>
      </c>
      <c r="BE168">
        <v>49780</v>
      </c>
      <c r="BF168">
        <v>68</v>
      </c>
      <c r="BG168">
        <v>49780</v>
      </c>
      <c r="BH168">
        <v>71</v>
      </c>
      <c r="BI168">
        <v>49770</v>
      </c>
      <c r="BJ168">
        <v>52</v>
      </c>
    </row>
    <row r="169" spans="1:62" x14ac:dyDescent="0.45">
      <c r="A169" t="s">
        <v>339</v>
      </c>
      <c r="B169" t="s">
        <v>339</v>
      </c>
      <c r="C169">
        <v>45550</v>
      </c>
      <c r="D169">
        <v>65</v>
      </c>
      <c r="E169">
        <v>45540</v>
      </c>
      <c r="F169">
        <v>72</v>
      </c>
      <c r="G169">
        <v>45540</v>
      </c>
      <c r="H169">
        <v>67</v>
      </c>
      <c r="I169">
        <v>45550</v>
      </c>
      <c r="J169">
        <v>70</v>
      </c>
      <c r="K169">
        <v>45540</v>
      </c>
      <c r="L169">
        <v>51</v>
      </c>
      <c r="M169">
        <v>3570</v>
      </c>
      <c r="N169">
        <v>64</v>
      </c>
      <c r="O169">
        <v>3570</v>
      </c>
      <c r="P169">
        <v>73</v>
      </c>
      <c r="Q169">
        <v>3570</v>
      </c>
      <c r="R169">
        <v>67</v>
      </c>
      <c r="S169">
        <v>3570</v>
      </c>
      <c r="T169">
        <v>72</v>
      </c>
      <c r="U169">
        <v>3570</v>
      </c>
      <c r="V169">
        <v>51</v>
      </c>
      <c r="W169">
        <v>11100</v>
      </c>
      <c r="X169">
        <v>60</v>
      </c>
      <c r="Y169">
        <v>11100</v>
      </c>
      <c r="Z169">
        <v>75</v>
      </c>
      <c r="AA169">
        <v>11100</v>
      </c>
      <c r="AB169">
        <v>71</v>
      </c>
      <c r="AC169">
        <v>11100</v>
      </c>
      <c r="AD169">
        <v>77</v>
      </c>
      <c r="AE169">
        <v>11100</v>
      </c>
      <c r="AF169">
        <v>51</v>
      </c>
      <c r="AG169">
        <v>3540</v>
      </c>
      <c r="AH169">
        <v>57</v>
      </c>
      <c r="AI169">
        <v>3540</v>
      </c>
      <c r="AJ169">
        <v>70</v>
      </c>
      <c r="AK169">
        <v>3540</v>
      </c>
      <c r="AL169">
        <v>63</v>
      </c>
      <c r="AM169">
        <v>3540</v>
      </c>
      <c r="AN169">
        <v>72</v>
      </c>
      <c r="AO169">
        <v>3540</v>
      </c>
      <c r="AP169">
        <v>45</v>
      </c>
      <c r="AQ169">
        <v>180</v>
      </c>
      <c r="AR169">
        <v>73</v>
      </c>
      <c r="AS169">
        <v>180</v>
      </c>
      <c r="AT169">
        <v>84</v>
      </c>
      <c r="AU169">
        <v>180</v>
      </c>
      <c r="AV169">
        <v>91</v>
      </c>
      <c r="AW169">
        <v>180</v>
      </c>
      <c r="AX169">
        <v>87</v>
      </c>
      <c r="AY169">
        <v>180</v>
      </c>
      <c r="AZ169">
        <v>69</v>
      </c>
      <c r="BA169">
        <v>65440</v>
      </c>
      <c r="BB169">
        <v>64</v>
      </c>
      <c r="BC169">
        <v>65430</v>
      </c>
      <c r="BD169">
        <v>73</v>
      </c>
      <c r="BE169">
        <v>65430</v>
      </c>
      <c r="BF169">
        <v>68</v>
      </c>
      <c r="BG169">
        <v>65440</v>
      </c>
      <c r="BH169">
        <v>72</v>
      </c>
      <c r="BI169">
        <v>65430</v>
      </c>
      <c r="BJ169">
        <v>51</v>
      </c>
    </row>
    <row r="170" spans="1:62" x14ac:dyDescent="0.45">
      <c r="A170" t="s">
        <v>341</v>
      </c>
      <c r="B170" t="s">
        <v>542</v>
      </c>
      <c r="C170">
        <v>53410</v>
      </c>
      <c r="D170">
        <v>66</v>
      </c>
      <c r="E170">
        <v>53400</v>
      </c>
      <c r="F170">
        <v>75</v>
      </c>
      <c r="G170">
        <v>53410</v>
      </c>
      <c r="H170">
        <v>67</v>
      </c>
      <c r="I170">
        <v>53410</v>
      </c>
      <c r="J170">
        <v>70</v>
      </c>
      <c r="K170">
        <v>53400</v>
      </c>
      <c r="L170">
        <v>53</v>
      </c>
      <c r="M170">
        <v>3430</v>
      </c>
      <c r="N170">
        <v>68</v>
      </c>
      <c r="O170">
        <v>3430</v>
      </c>
      <c r="P170">
        <v>77</v>
      </c>
      <c r="Q170">
        <v>3430</v>
      </c>
      <c r="R170">
        <v>69</v>
      </c>
      <c r="S170">
        <v>3430</v>
      </c>
      <c r="T170">
        <v>75</v>
      </c>
      <c r="U170">
        <v>3430</v>
      </c>
      <c r="V170">
        <v>55</v>
      </c>
      <c r="W170">
        <v>4110</v>
      </c>
      <c r="X170">
        <v>62</v>
      </c>
      <c r="Y170">
        <v>4110</v>
      </c>
      <c r="Z170">
        <v>77</v>
      </c>
      <c r="AA170">
        <v>4110</v>
      </c>
      <c r="AB170">
        <v>72</v>
      </c>
      <c r="AC170">
        <v>4110</v>
      </c>
      <c r="AD170">
        <v>78</v>
      </c>
      <c r="AE170">
        <v>4110</v>
      </c>
      <c r="AF170">
        <v>54</v>
      </c>
      <c r="AG170">
        <v>2210</v>
      </c>
      <c r="AH170">
        <v>64</v>
      </c>
      <c r="AI170">
        <v>2200</v>
      </c>
      <c r="AJ170">
        <v>78</v>
      </c>
      <c r="AK170">
        <v>2210</v>
      </c>
      <c r="AL170">
        <v>66</v>
      </c>
      <c r="AM170">
        <v>2210</v>
      </c>
      <c r="AN170">
        <v>78</v>
      </c>
      <c r="AO170">
        <v>2200</v>
      </c>
      <c r="AP170">
        <v>51</v>
      </c>
      <c r="AQ170">
        <v>240</v>
      </c>
      <c r="AR170">
        <v>71</v>
      </c>
      <c r="AS170">
        <v>240</v>
      </c>
      <c r="AT170">
        <v>86</v>
      </c>
      <c r="AU170">
        <v>240</v>
      </c>
      <c r="AV170">
        <v>90</v>
      </c>
      <c r="AW170">
        <v>240</v>
      </c>
      <c r="AX170">
        <v>85</v>
      </c>
      <c r="AY170">
        <v>240</v>
      </c>
      <c r="AZ170">
        <v>70</v>
      </c>
      <c r="BA170">
        <v>64540</v>
      </c>
      <c r="BB170">
        <v>66</v>
      </c>
      <c r="BC170">
        <v>64530</v>
      </c>
      <c r="BD170">
        <v>75</v>
      </c>
      <c r="BE170">
        <v>64540</v>
      </c>
      <c r="BF170">
        <v>68</v>
      </c>
      <c r="BG170">
        <v>64540</v>
      </c>
      <c r="BH170">
        <v>71</v>
      </c>
      <c r="BI170">
        <v>64530</v>
      </c>
      <c r="BJ170">
        <v>53</v>
      </c>
    </row>
    <row r="171" spans="1:62" x14ac:dyDescent="0.45">
      <c r="A171" t="s">
        <v>544</v>
      </c>
      <c r="B171" t="s">
        <v>544</v>
      </c>
      <c r="C171">
        <v>35470</v>
      </c>
      <c r="D171">
        <v>71</v>
      </c>
      <c r="E171">
        <v>35470</v>
      </c>
      <c r="F171">
        <v>78</v>
      </c>
      <c r="G171">
        <v>35470</v>
      </c>
      <c r="H171">
        <v>76</v>
      </c>
      <c r="I171">
        <v>35470</v>
      </c>
      <c r="J171">
        <v>76</v>
      </c>
      <c r="K171">
        <v>35470</v>
      </c>
      <c r="L171">
        <v>60</v>
      </c>
      <c r="M171">
        <v>8440</v>
      </c>
      <c r="N171">
        <v>72</v>
      </c>
      <c r="O171">
        <v>8440</v>
      </c>
      <c r="P171">
        <v>79</v>
      </c>
      <c r="Q171">
        <v>8440</v>
      </c>
      <c r="R171">
        <v>74</v>
      </c>
      <c r="S171">
        <v>8440</v>
      </c>
      <c r="T171">
        <v>78</v>
      </c>
      <c r="U171">
        <v>8440</v>
      </c>
      <c r="V171">
        <v>60</v>
      </c>
      <c r="W171">
        <v>18140</v>
      </c>
      <c r="X171">
        <v>71</v>
      </c>
      <c r="Y171">
        <v>18140</v>
      </c>
      <c r="Z171">
        <v>83</v>
      </c>
      <c r="AA171">
        <v>18140</v>
      </c>
      <c r="AB171">
        <v>83</v>
      </c>
      <c r="AC171">
        <v>18140</v>
      </c>
      <c r="AD171">
        <v>85</v>
      </c>
      <c r="AE171">
        <v>18140</v>
      </c>
      <c r="AF171">
        <v>64</v>
      </c>
      <c r="AG171">
        <v>19860</v>
      </c>
      <c r="AH171">
        <v>65</v>
      </c>
      <c r="AI171">
        <v>19850</v>
      </c>
      <c r="AJ171">
        <v>78</v>
      </c>
      <c r="AK171">
        <v>19850</v>
      </c>
      <c r="AL171">
        <v>72</v>
      </c>
      <c r="AM171">
        <v>19860</v>
      </c>
      <c r="AN171">
        <v>77</v>
      </c>
      <c r="AO171">
        <v>19850</v>
      </c>
      <c r="AP171">
        <v>54</v>
      </c>
      <c r="AQ171">
        <v>580</v>
      </c>
      <c r="AR171">
        <v>84</v>
      </c>
      <c r="AS171">
        <v>580</v>
      </c>
      <c r="AT171">
        <v>91</v>
      </c>
      <c r="AU171">
        <v>580</v>
      </c>
      <c r="AV171">
        <v>97</v>
      </c>
      <c r="AW171">
        <v>580</v>
      </c>
      <c r="AX171">
        <v>93</v>
      </c>
      <c r="AY171">
        <v>580</v>
      </c>
      <c r="AZ171">
        <v>81</v>
      </c>
      <c r="BA171">
        <v>88470</v>
      </c>
      <c r="BB171">
        <v>69</v>
      </c>
      <c r="BC171">
        <v>88460</v>
      </c>
      <c r="BD171">
        <v>79</v>
      </c>
      <c r="BE171">
        <v>88470</v>
      </c>
      <c r="BF171">
        <v>77</v>
      </c>
      <c r="BG171">
        <v>88470</v>
      </c>
      <c r="BH171">
        <v>79</v>
      </c>
      <c r="BI171">
        <v>88450</v>
      </c>
      <c r="BJ171">
        <v>59</v>
      </c>
    </row>
    <row r="172" spans="1:62" x14ac:dyDescent="0.45">
      <c r="A172" t="s">
        <v>193</v>
      </c>
      <c r="B172" t="s">
        <v>193</v>
      </c>
      <c r="C172">
        <v>9280</v>
      </c>
      <c r="D172">
        <v>74</v>
      </c>
      <c r="E172">
        <v>9280</v>
      </c>
      <c r="F172">
        <v>81</v>
      </c>
      <c r="G172">
        <v>9280</v>
      </c>
      <c r="H172">
        <v>79</v>
      </c>
      <c r="I172">
        <v>9280</v>
      </c>
      <c r="J172">
        <v>78</v>
      </c>
      <c r="K172">
        <v>9280</v>
      </c>
      <c r="L172">
        <v>64</v>
      </c>
      <c r="M172">
        <v>3220</v>
      </c>
      <c r="N172">
        <v>72</v>
      </c>
      <c r="O172">
        <v>3220</v>
      </c>
      <c r="P172">
        <v>81</v>
      </c>
      <c r="Q172">
        <v>3220</v>
      </c>
      <c r="R172">
        <v>75</v>
      </c>
      <c r="S172">
        <v>3220</v>
      </c>
      <c r="T172">
        <v>78</v>
      </c>
      <c r="U172">
        <v>3220</v>
      </c>
      <c r="V172">
        <v>61</v>
      </c>
      <c r="W172">
        <v>6230</v>
      </c>
      <c r="X172">
        <v>71</v>
      </c>
      <c r="Y172">
        <v>6230</v>
      </c>
      <c r="Z172">
        <v>85</v>
      </c>
      <c r="AA172">
        <v>6230</v>
      </c>
      <c r="AB172">
        <v>82</v>
      </c>
      <c r="AC172">
        <v>6230</v>
      </c>
      <c r="AD172">
        <v>85</v>
      </c>
      <c r="AE172">
        <v>6230</v>
      </c>
      <c r="AF172">
        <v>64</v>
      </c>
      <c r="AG172">
        <v>9420</v>
      </c>
      <c r="AH172">
        <v>64</v>
      </c>
      <c r="AI172">
        <v>9420</v>
      </c>
      <c r="AJ172">
        <v>79</v>
      </c>
      <c r="AK172">
        <v>9420</v>
      </c>
      <c r="AL172">
        <v>72</v>
      </c>
      <c r="AM172">
        <v>9420</v>
      </c>
      <c r="AN172">
        <v>76</v>
      </c>
      <c r="AO172">
        <v>9420</v>
      </c>
      <c r="AP172">
        <v>54</v>
      </c>
      <c r="AQ172">
        <v>200</v>
      </c>
      <c r="AR172">
        <v>77</v>
      </c>
      <c r="AS172">
        <v>200</v>
      </c>
      <c r="AT172">
        <v>89</v>
      </c>
      <c r="AU172">
        <v>200</v>
      </c>
      <c r="AV172">
        <v>93</v>
      </c>
      <c r="AW172">
        <v>200</v>
      </c>
      <c r="AX172">
        <v>89</v>
      </c>
      <c r="AY172">
        <v>200</v>
      </c>
      <c r="AZ172">
        <v>73</v>
      </c>
      <c r="BA172">
        <v>30810</v>
      </c>
      <c r="BB172">
        <v>70</v>
      </c>
      <c r="BC172">
        <v>30800</v>
      </c>
      <c r="BD172">
        <v>81</v>
      </c>
      <c r="BE172">
        <v>30800</v>
      </c>
      <c r="BF172">
        <v>77</v>
      </c>
      <c r="BG172">
        <v>30810</v>
      </c>
      <c r="BH172">
        <v>79</v>
      </c>
      <c r="BI172">
        <v>30800</v>
      </c>
      <c r="BJ172">
        <v>60</v>
      </c>
    </row>
    <row r="173" spans="1:62" x14ac:dyDescent="0.45">
      <c r="A173" t="s">
        <v>222</v>
      </c>
      <c r="B173" t="s">
        <v>222</v>
      </c>
      <c r="C173">
        <v>26190</v>
      </c>
      <c r="D173">
        <v>70</v>
      </c>
      <c r="E173">
        <v>26190</v>
      </c>
      <c r="F173">
        <v>76</v>
      </c>
      <c r="G173">
        <v>26190</v>
      </c>
      <c r="H173">
        <v>75</v>
      </c>
      <c r="I173">
        <v>26190</v>
      </c>
      <c r="J173">
        <v>76</v>
      </c>
      <c r="K173">
        <v>26190</v>
      </c>
      <c r="L173">
        <v>58</v>
      </c>
      <c r="M173">
        <v>5230</v>
      </c>
      <c r="N173">
        <v>72</v>
      </c>
      <c r="O173">
        <v>5220</v>
      </c>
      <c r="P173">
        <v>78</v>
      </c>
      <c r="Q173">
        <v>5230</v>
      </c>
      <c r="R173">
        <v>74</v>
      </c>
      <c r="S173">
        <v>5230</v>
      </c>
      <c r="T173">
        <v>78</v>
      </c>
      <c r="U173">
        <v>5220</v>
      </c>
      <c r="V173">
        <v>60</v>
      </c>
      <c r="W173">
        <v>11910</v>
      </c>
      <c r="X173">
        <v>71</v>
      </c>
      <c r="Y173">
        <v>11910</v>
      </c>
      <c r="Z173">
        <v>82</v>
      </c>
      <c r="AA173">
        <v>11910</v>
      </c>
      <c r="AB173">
        <v>83</v>
      </c>
      <c r="AC173">
        <v>11910</v>
      </c>
      <c r="AD173">
        <v>85</v>
      </c>
      <c r="AE173">
        <v>11910</v>
      </c>
      <c r="AF173">
        <v>64</v>
      </c>
      <c r="AG173">
        <v>10440</v>
      </c>
      <c r="AH173">
        <v>65</v>
      </c>
      <c r="AI173">
        <v>10440</v>
      </c>
      <c r="AJ173">
        <v>77</v>
      </c>
      <c r="AK173">
        <v>10440</v>
      </c>
      <c r="AL173">
        <v>71</v>
      </c>
      <c r="AM173">
        <v>10440</v>
      </c>
      <c r="AN173">
        <v>78</v>
      </c>
      <c r="AO173">
        <v>10440</v>
      </c>
      <c r="AP173">
        <v>54</v>
      </c>
      <c r="AQ173">
        <v>370</v>
      </c>
      <c r="AR173">
        <v>88</v>
      </c>
      <c r="AS173">
        <v>370</v>
      </c>
      <c r="AT173">
        <v>93</v>
      </c>
      <c r="AU173">
        <v>370</v>
      </c>
      <c r="AV173">
        <v>98</v>
      </c>
      <c r="AW173">
        <v>370</v>
      </c>
      <c r="AX173">
        <v>95</v>
      </c>
      <c r="AY173">
        <v>370</v>
      </c>
      <c r="AZ173">
        <v>85</v>
      </c>
      <c r="BA173">
        <v>57660</v>
      </c>
      <c r="BB173">
        <v>69</v>
      </c>
      <c r="BC173">
        <v>57660</v>
      </c>
      <c r="BD173">
        <v>78</v>
      </c>
      <c r="BE173">
        <v>57670</v>
      </c>
      <c r="BF173">
        <v>76</v>
      </c>
      <c r="BG173">
        <v>57670</v>
      </c>
      <c r="BH173">
        <v>78</v>
      </c>
      <c r="BI173">
        <v>57660</v>
      </c>
      <c r="BJ173">
        <v>59</v>
      </c>
    </row>
    <row r="174" spans="1:62" x14ac:dyDescent="0.45">
      <c r="A174" t="s">
        <v>262</v>
      </c>
      <c r="B174" t="s">
        <v>262</v>
      </c>
      <c r="C174">
        <v>75730</v>
      </c>
      <c r="D174">
        <v>70</v>
      </c>
      <c r="E174">
        <v>75720</v>
      </c>
      <c r="F174">
        <v>74</v>
      </c>
      <c r="G174">
        <v>75730</v>
      </c>
      <c r="H174">
        <v>69</v>
      </c>
      <c r="I174">
        <v>75730</v>
      </c>
      <c r="J174">
        <v>72</v>
      </c>
      <c r="K174">
        <v>75720</v>
      </c>
      <c r="L174">
        <v>55</v>
      </c>
      <c r="M174">
        <v>4850</v>
      </c>
      <c r="N174">
        <v>71</v>
      </c>
      <c r="O174">
        <v>4840</v>
      </c>
      <c r="P174">
        <v>77</v>
      </c>
      <c r="Q174">
        <v>4850</v>
      </c>
      <c r="R174">
        <v>72</v>
      </c>
      <c r="S174">
        <v>4850</v>
      </c>
      <c r="T174">
        <v>76</v>
      </c>
      <c r="U174">
        <v>4840</v>
      </c>
      <c r="V174">
        <v>58</v>
      </c>
      <c r="W174">
        <v>6120</v>
      </c>
      <c r="X174">
        <v>69</v>
      </c>
      <c r="Y174">
        <v>6120</v>
      </c>
      <c r="Z174">
        <v>79</v>
      </c>
      <c r="AA174">
        <v>6120</v>
      </c>
      <c r="AB174">
        <v>78</v>
      </c>
      <c r="AC174">
        <v>6120</v>
      </c>
      <c r="AD174">
        <v>82</v>
      </c>
      <c r="AE174">
        <v>6120</v>
      </c>
      <c r="AF174">
        <v>60</v>
      </c>
      <c r="AG174">
        <v>2390</v>
      </c>
      <c r="AH174">
        <v>65</v>
      </c>
      <c r="AI174">
        <v>2390</v>
      </c>
      <c r="AJ174">
        <v>77</v>
      </c>
      <c r="AK174">
        <v>2390</v>
      </c>
      <c r="AL174">
        <v>68</v>
      </c>
      <c r="AM174">
        <v>2380</v>
      </c>
      <c r="AN174">
        <v>77</v>
      </c>
      <c r="AO174">
        <v>2390</v>
      </c>
      <c r="AP174">
        <v>52</v>
      </c>
      <c r="AQ174">
        <v>310</v>
      </c>
      <c r="AR174">
        <v>76</v>
      </c>
      <c r="AS174">
        <v>310</v>
      </c>
      <c r="AT174">
        <v>83</v>
      </c>
      <c r="AU174">
        <v>310</v>
      </c>
      <c r="AV174">
        <v>91</v>
      </c>
      <c r="AW174">
        <v>310</v>
      </c>
      <c r="AX174">
        <v>87</v>
      </c>
      <c r="AY174">
        <v>310</v>
      </c>
      <c r="AZ174">
        <v>71</v>
      </c>
      <c r="BA174">
        <v>90890</v>
      </c>
      <c r="BB174">
        <v>69</v>
      </c>
      <c r="BC174">
        <v>90880</v>
      </c>
      <c r="BD174">
        <v>75</v>
      </c>
      <c r="BE174">
        <v>90890</v>
      </c>
      <c r="BF174">
        <v>70</v>
      </c>
      <c r="BG174">
        <v>90890</v>
      </c>
      <c r="BH174">
        <v>73</v>
      </c>
      <c r="BI174">
        <v>90880</v>
      </c>
      <c r="BJ174">
        <v>55</v>
      </c>
    </row>
    <row r="175" spans="1:62" x14ac:dyDescent="0.45">
      <c r="A175" t="s">
        <v>301</v>
      </c>
      <c r="B175" t="s">
        <v>301</v>
      </c>
      <c r="C175">
        <v>49420</v>
      </c>
      <c r="D175">
        <v>69</v>
      </c>
      <c r="E175">
        <v>49410</v>
      </c>
      <c r="F175">
        <v>71</v>
      </c>
      <c r="G175">
        <v>49420</v>
      </c>
      <c r="H175">
        <v>68</v>
      </c>
      <c r="I175">
        <v>49420</v>
      </c>
      <c r="J175">
        <v>71</v>
      </c>
      <c r="K175">
        <v>49410</v>
      </c>
      <c r="L175">
        <v>53</v>
      </c>
      <c r="M175">
        <v>2080</v>
      </c>
      <c r="N175">
        <v>71</v>
      </c>
      <c r="O175">
        <v>2080</v>
      </c>
      <c r="P175">
        <v>74</v>
      </c>
      <c r="Q175">
        <v>2080</v>
      </c>
      <c r="R175">
        <v>68</v>
      </c>
      <c r="S175">
        <v>2080</v>
      </c>
      <c r="T175">
        <v>75</v>
      </c>
      <c r="U175">
        <v>2080</v>
      </c>
      <c r="V175">
        <v>54</v>
      </c>
      <c r="W175">
        <v>1160</v>
      </c>
      <c r="X175">
        <v>65</v>
      </c>
      <c r="Y175">
        <v>1160</v>
      </c>
      <c r="Z175">
        <v>73</v>
      </c>
      <c r="AA175">
        <v>1160</v>
      </c>
      <c r="AB175">
        <v>76</v>
      </c>
      <c r="AC175">
        <v>1160</v>
      </c>
      <c r="AD175">
        <v>80</v>
      </c>
      <c r="AE175">
        <v>1160</v>
      </c>
      <c r="AF175">
        <v>56</v>
      </c>
      <c r="AG175">
        <v>810</v>
      </c>
      <c r="AH175">
        <v>56</v>
      </c>
      <c r="AI175">
        <v>810</v>
      </c>
      <c r="AJ175">
        <v>66</v>
      </c>
      <c r="AK175">
        <v>810</v>
      </c>
      <c r="AL175">
        <v>58</v>
      </c>
      <c r="AM175">
        <v>810</v>
      </c>
      <c r="AN175">
        <v>69</v>
      </c>
      <c r="AO175">
        <v>810</v>
      </c>
      <c r="AP175">
        <v>40</v>
      </c>
      <c r="AQ175">
        <v>120</v>
      </c>
      <c r="AR175">
        <v>69</v>
      </c>
      <c r="AS175">
        <v>120</v>
      </c>
      <c r="AT175">
        <v>77</v>
      </c>
      <c r="AU175">
        <v>120</v>
      </c>
      <c r="AV175">
        <v>90</v>
      </c>
      <c r="AW175">
        <v>120</v>
      </c>
      <c r="AX175">
        <v>79</v>
      </c>
      <c r="AY175">
        <v>120</v>
      </c>
      <c r="AZ175">
        <v>63</v>
      </c>
      <c r="BA175">
        <v>54280</v>
      </c>
      <c r="BB175">
        <v>68</v>
      </c>
      <c r="BC175">
        <v>54270</v>
      </c>
      <c r="BD175">
        <v>71</v>
      </c>
      <c r="BE175">
        <v>54280</v>
      </c>
      <c r="BF175">
        <v>68</v>
      </c>
      <c r="BG175">
        <v>54280</v>
      </c>
      <c r="BH175">
        <v>71</v>
      </c>
      <c r="BI175">
        <v>54270</v>
      </c>
      <c r="BJ175">
        <v>52</v>
      </c>
    </row>
    <row r="176" spans="1:62" x14ac:dyDescent="0.45">
      <c r="A176" t="s">
        <v>436</v>
      </c>
      <c r="B176" t="s">
        <v>545</v>
      </c>
      <c r="C176">
        <v>439487</v>
      </c>
      <c r="D176">
        <v>67</v>
      </c>
      <c r="E176">
        <v>439422</v>
      </c>
      <c r="F176">
        <v>74</v>
      </c>
      <c r="G176">
        <v>439474</v>
      </c>
      <c r="H176">
        <v>69</v>
      </c>
      <c r="I176">
        <v>439482</v>
      </c>
      <c r="J176">
        <v>72</v>
      </c>
      <c r="K176">
        <v>439410</v>
      </c>
      <c r="L176">
        <v>54</v>
      </c>
      <c r="M176">
        <v>30401</v>
      </c>
      <c r="N176">
        <v>69</v>
      </c>
      <c r="O176">
        <v>30394</v>
      </c>
      <c r="P176">
        <v>76</v>
      </c>
      <c r="Q176">
        <v>30400</v>
      </c>
      <c r="R176">
        <v>71</v>
      </c>
      <c r="S176">
        <v>30398</v>
      </c>
      <c r="T176">
        <v>75</v>
      </c>
      <c r="U176">
        <v>30394</v>
      </c>
      <c r="V176">
        <v>56</v>
      </c>
      <c r="W176">
        <v>61077</v>
      </c>
      <c r="X176">
        <v>64</v>
      </c>
      <c r="Y176">
        <v>61071</v>
      </c>
      <c r="Z176">
        <v>78</v>
      </c>
      <c r="AA176">
        <v>61076</v>
      </c>
      <c r="AB176">
        <v>75</v>
      </c>
      <c r="AC176">
        <v>61075</v>
      </c>
      <c r="AD176">
        <v>80</v>
      </c>
      <c r="AE176">
        <v>61071</v>
      </c>
      <c r="AF176">
        <v>56</v>
      </c>
      <c r="AG176">
        <v>33976</v>
      </c>
      <c r="AH176">
        <v>63</v>
      </c>
      <c r="AI176">
        <v>33970</v>
      </c>
      <c r="AJ176">
        <v>76</v>
      </c>
      <c r="AK176">
        <v>33974</v>
      </c>
      <c r="AL176">
        <v>69</v>
      </c>
      <c r="AM176">
        <v>33975</v>
      </c>
      <c r="AN176">
        <v>76</v>
      </c>
      <c r="AO176">
        <v>33967</v>
      </c>
      <c r="AP176">
        <v>51</v>
      </c>
      <c r="AQ176">
        <v>2134</v>
      </c>
      <c r="AR176">
        <v>76</v>
      </c>
      <c r="AS176">
        <v>2134</v>
      </c>
      <c r="AT176">
        <v>85</v>
      </c>
      <c r="AU176">
        <v>2134</v>
      </c>
      <c r="AV176">
        <v>92</v>
      </c>
      <c r="AW176">
        <v>2134</v>
      </c>
      <c r="AX176">
        <v>88</v>
      </c>
      <c r="AY176">
        <v>2134</v>
      </c>
      <c r="AZ176">
        <v>72</v>
      </c>
      <c r="BA176">
        <v>581171</v>
      </c>
      <c r="BB176">
        <v>66</v>
      </c>
      <c r="BC176">
        <v>581075</v>
      </c>
      <c r="BD176">
        <v>74</v>
      </c>
      <c r="BE176">
        <v>581152</v>
      </c>
      <c r="BF176">
        <v>70</v>
      </c>
      <c r="BG176">
        <v>581160</v>
      </c>
      <c r="BH176">
        <v>73</v>
      </c>
      <c r="BI176">
        <v>581058</v>
      </c>
      <c r="BJ176">
        <v>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83"/>
  <sheetViews>
    <sheetView showGridLines="0" workbookViewId="0">
      <pane ySplit="7" topLeftCell="A8" activePane="bottomLeft" state="frozen"/>
      <selection pane="bottomLeft"/>
    </sheetView>
  </sheetViews>
  <sheetFormatPr defaultColWidth="9.140625" defaultRowHeight="11.25" x14ac:dyDescent="0.2"/>
  <cols>
    <col min="1" max="1" width="9.7109375" style="114" customWidth="1"/>
    <col min="2" max="2" width="20" style="131" customWidth="1"/>
    <col min="3" max="3" width="19.7109375" style="112" customWidth="1"/>
    <col min="4" max="4" width="10.7109375" style="135" customWidth="1"/>
    <col min="5" max="9" width="10.7109375" style="136" customWidth="1"/>
    <col min="10" max="10" width="2.7109375" style="136" customWidth="1"/>
    <col min="11" max="11" width="10.7109375" style="112" customWidth="1"/>
    <col min="12" max="16" width="10.7109375" style="114" customWidth="1"/>
    <col min="17" max="18" width="9.140625" style="114"/>
    <col min="19" max="19" width="9.140625" style="114" hidden="1" customWidth="1"/>
    <col min="20" max="20" width="9.140625" style="114" customWidth="1"/>
    <col min="21" max="21" width="9.140625" style="114"/>
    <col min="22" max="22" width="9.140625" style="114" customWidth="1"/>
    <col min="23" max="16384" width="9.140625" style="114"/>
  </cols>
  <sheetData>
    <row r="1" spans="1:22" s="245" customFormat="1" ht="15" customHeight="1" x14ac:dyDescent="0.3">
      <c r="A1" s="260" t="s">
        <v>521</v>
      </c>
      <c r="B1" s="261"/>
      <c r="C1" s="262"/>
      <c r="D1" s="266"/>
      <c r="E1" s="267"/>
      <c r="F1" s="267"/>
      <c r="G1" s="267"/>
      <c r="H1" s="267"/>
      <c r="I1" s="267"/>
      <c r="J1" s="267"/>
      <c r="K1" s="262"/>
      <c r="S1" s="293" t="s">
        <v>13</v>
      </c>
    </row>
    <row r="2" spans="1:22" s="245" customFormat="1" ht="15" customHeight="1" thickBot="1" x14ac:dyDescent="0.35">
      <c r="A2" s="263" t="s">
        <v>456</v>
      </c>
      <c r="B2" s="261"/>
      <c r="C2" s="262"/>
      <c r="D2" s="266"/>
      <c r="E2" s="267"/>
      <c r="F2" s="267"/>
      <c r="G2" s="267"/>
      <c r="H2" s="267"/>
      <c r="I2" s="267"/>
      <c r="J2" s="267"/>
      <c r="K2" s="262"/>
      <c r="L2" s="256"/>
      <c r="M2" s="256"/>
      <c r="N2" s="256"/>
      <c r="O2" s="268"/>
      <c r="S2" s="293" t="s">
        <v>16</v>
      </c>
    </row>
    <row r="3" spans="1:22" s="245" customFormat="1" ht="15" customHeight="1" thickBot="1" x14ac:dyDescent="0.35">
      <c r="A3" s="258" t="s">
        <v>457</v>
      </c>
      <c r="B3" s="261"/>
      <c r="C3" s="264"/>
      <c r="D3" s="265"/>
      <c r="E3" s="267"/>
      <c r="F3" s="267"/>
      <c r="G3" s="267"/>
      <c r="H3" s="267"/>
      <c r="I3" s="267"/>
      <c r="J3" s="267"/>
      <c r="K3" s="262"/>
      <c r="L3" s="257"/>
      <c r="M3" s="352" t="s">
        <v>336</v>
      </c>
      <c r="N3" s="353"/>
      <c r="O3" s="353"/>
      <c r="P3" s="354"/>
      <c r="S3" s="293" t="s">
        <v>15</v>
      </c>
    </row>
    <row r="4" spans="1:22" ht="15.75" customHeight="1" thickBot="1" x14ac:dyDescent="0.4">
      <c r="L4" s="112"/>
      <c r="M4" s="57" t="s">
        <v>498</v>
      </c>
      <c r="N4" s="355" t="s">
        <v>493</v>
      </c>
      <c r="O4" s="356"/>
      <c r="P4" s="357"/>
      <c r="S4" s="293" t="s">
        <v>14</v>
      </c>
    </row>
    <row r="5" spans="1:22" ht="13.15" x14ac:dyDescent="0.4">
      <c r="A5" s="159"/>
      <c r="C5" s="238"/>
      <c r="L5" s="112"/>
      <c r="M5" s="112"/>
      <c r="N5" s="112"/>
      <c r="O5" s="112"/>
      <c r="S5" s="293" t="s">
        <v>493</v>
      </c>
    </row>
    <row r="6" spans="1:22" ht="22.5" customHeight="1" x14ac:dyDescent="0.2">
      <c r="A6" s="367" t="s">
        <v>361</v>
      </c>
      <c r="B6" s="367" t="s">
        <v>374</v>
      </c>
      <c r="C6" s="118"/>
      <c r="D6" s="379" t="s">
        <v>430</v>
      </c>
      <c r="E6" s="379"/>
      <c r="F6" s="379"/>
      <c r="G6" s="379"/>
      <c r="H6" s="379"/>
      <c r="I6" s="379"/>
      <c r="J6" s="194"/>
      <c r="K6" s="380" t="s">
        <v>510</v>
      </c>
      <c r="L6" s="380"/>
      <c r="M6" s="380"/>
      <c r="N6" s="380"/>
      <c r="O6" s="380"/>
      <c r="P6" s="235"/>
      <c r="S6" s="304"/>
    </row>
    <row r="7" spans="1:22" ht="46.5" customHeight="1" x14ac:dyDescent="0.2">
      <c r="A7" s="368"/>
      <c r="B7" s="368"/>
      <c r="C7" s="164"/>
      <c r="D7" s="182" t="s">
        <v>468</v>
      </c>
      <c r="E7" s="183" t="s">
        <v>469</v>
      </c>
      <c r="F7" s="81" t="s">
        <v>470</v>
      </c>
      <c r="G7" s="81" t="s">
        <v>471</v>
      </c>
      <c r="H7" s="81" t="s">
        <v>472</v>
      </c>
      <c r="I7" s="184" t="s">
        <v>509</v>
      </c>
      <c r="J7" s="184"/>
      <c r="K7" s="182" t="s">
        <v>468</v>
      </c>
      <c r="L7" s="183" t="s">
        <v>469</v>
      </c>
      <c r="M7" s="81" t="s">
        <v>470</v>
      </c>
      <c r="N7" s="81" t="s">
        <v>471</v>
      </c>
      <c r="O7" s="81" t="s">
        <v>472</v>
      </c>
      <c r="P7" s="184" t="s">
        <v>441</v>
      </c>
      <c r="S7" s="304"/>
    </row>
    <row r="8" spans="1:22" s="115" customFormat="1" ht="15" customHeight="1" x14ac:dyDescent="0.3">
      <c r="A8" s="12" t="s">
        <v>18</v>
      </c>
      <c r="B8" s="176" t="s">
        <v>436</v>
      </c>
      <c r="C8" s="164"/>
      <c r="D8" s="298">
        <f ca="1">VLOOKUP(TRIM($B8),INDIRECT($S$9),3+$S$10,FALSE)</f>
        <v>439410</v>
      </c>
      <c r="E8" s="298">
        <f ca="1">VLOOKUP(TRIM($B8),INDIRECT($S$9),13+$S$10,FALSE)</f>
        <v>30394</v>
      </c>
      <c r="F8" s="298">
        <f ca="1">VLOOKUP(TRIM($B8),INDIRECT($S$9),23+$S$10,FALSE)</f>
        <v>61071</v>
      </c>
      <c r="G8" s="298">
        <f ca="1">VLOOKUP(TRIM($B8),INDIRECT($S$9),33+$S$10,FALSE)</f>
        <v>33967</v>
      </c>
      <c r="H8" s="298">
        <f ca="1">VLOOKUP(TRIM($B8),INDIRECT($S$9),43+$S$10,FALSE)</f>
        <v>2134</v>
      </c>
      <c r="I8" s="298">
        <f ca="1">VLOOKUP(TRIM($B8),INDIRECT($S$9),53+$S$10,FALSE)</f>
        <v>581058</v>
      </c>
      <c r="J8" s="298"/>
      <c r="K8" s="298">
        <f ca="1">VLOOKUP(TRIM($B8),INDIRECT($S$9),4+$S$10,FALSE)</f>
        <v>54</v>
      </c>
      <c r="L8" s="298">
        <f ca="1">VLOOKUP(TRIM($B8),INDIRECT($S$9),14+$S$10,FALSE)</f>
        <v>56</v>
      </c>
      <c r="M8" s="298">
        <f ca="1">VLOOKUP(TRIM($B8),INDIRECT($S$9),24+$S$10,FALSE)</f>
        <v>56</v>
      </c>
      <c r="N8" s="298">
        <f ca="1">VLOOKUP(TRIM($B8),INDIRECT($S$9),34+$S$10,FALSE)</f>
        <v>51</v>
      </c>
      <c r="O8" s="298">
        <f ca="1">VLOOKUP(TRIM($B8),INDIRECT($S$9),44+$S$10,FALSE)</f>
        <v>72</v>
      </c>
      <c r="P8" s="298">
        <f ca="1">VLOOKUP(TRIM($B8),INDIRECT($S$9),54+$S$10,FALSE)</f>
        <v>54</v>
      </c>
      <c r="S8" s="305"/>
      <c r="V8" s="111"/>
    </row>
    <row r="9" spans="1:22" ht="15" customHeight="1" x14ac:dyDescent="0.3">
      <c r="A9" s="13"/>
      <c r="B9" s="68"/>
      <c r="C9" s="68"/>
      <c r="D9" s="308"/>
      <c r="E9" s="308"/>
      <c r="F9" s="308"/>
      <c r="G9" s="308"/>
      <c r="H9" s="308"/>
      <c r="I9" s="308"/>
      <c r="J9" s="308"/>
      <c r="K9" s="309"/>
      <c r="L9" s="309"/>
      <c r="M9" s="309"/>
      <c r="N9" s="309"/>
      <c r="O9" s="309"/>
      <c r="P9" s="309"/>
      <c r="S9" s="295" t="s">
        <v>566</v>
      </c>
      <c r="V9" s="111"/>
    </row>
    <row r="10" spans="1:22" ht="15" customHeight="1" x14ac:dyDescent="0.3">
      <c r="A10" s="12" t="s">
        <v>19</v>
      </c>
      <c r="B10" s="188" t="s">
        <v>20</v>
      </c>
      <c r="C10" s="187"/>
      <c r="D10" s="298">
        <f t="shared" ref="D10:D20" ca="1" si="0">VLOOKUP(TRIM($B10),INDIRECT($S$9),3+$S$10,FALSE)</f>
        <v>25650</v>
      </c>
      <c r="E10" s="298">
        <f t="shared" ref="E10:E20" ca="1" si="1">VLOOKUP(TRIM($B10),INDIRECT($S$9),13+$S$10,FALSE)</f>
        <v>530</v>
      </c>
      <c r="F10" s="298">
        <f t="shared" ref="F10:F20" ca="1" si="2">VLOOKUP(TRIM($B10),INDIRECT($S$9),23+$S$10,FALSE)</f>
        <v>1030</v>
      </c>
      <c r="G10" s="298">
        <f t="shared" ref="G10:G20" ca="1" si="3">VLOOKUP(TRIM($B10),INDIRECT($S$9),33+$S$10,FALSE)</f>
        <v>250</v>
      </c>
      <c r="H10" s="298">
        <f t="shared" ref="H10:H20" ca="1" si="4">VLOOKUP(TRIM($B10),INDIRECT($S$9),43+$S$10,FALSE)</f>
        <v>70</v>
      </c>
      <c r="I10" s="298">
        <f t="shared" ref="I10:I20" ca="1" si="5">VLOOKUP(TRIM($B10),INDIRECT($S$9),53+$S$10,FALSE)</f>
        <v>27870</v>
      </c>
      <c r="J10" s="298"/>
      <c r="K10" s="298">
        <f t="shared" ref="K10:K20" ca="1" si="6">VLOOKUP(TRIM($B10),INDIRECT($S$9),4+$S$10,FALSE)</f>
        <v>57</v>
      </c>
      <c r="L10" s="298">
        <f t="shared" ref="L10:L20" ca="1" si="7">VLOOKUP(TRIM($B10),INDIRECT($S$9),14+$S$10,FALSE)</f>
        <v>59</v>
      </c>
      <c r="M10" s="298">
        <f t="shared" ref="M10:M20" ca="1" si="8">VLOOKUP(TRIM($B10),INDIRECT($S$9),24+$S$10,FALSE)</f>
        <v>56</v>
      </c>
      <c r="N10" s="298">
        <f t="shared" ref="N10:N20" ca="1" si="9">VLOOKUP(TRIM($B10),INDIRECT($S$9),34+$S$10,FALSE)</f>
        <v>56</v>
      </c>
      <c r="O10" s="298">
        <f t="shared" ref="O10:O20" ca="1" si="10">VLOOKUP(TRIM($B10),INDIRECT($S$9),44+$S$10,FALSE)</f>
        <v>70</v>
      </c>
      <c r="P10" s="298">
        <f t="shared" ref="P10:P20" ca="1" si="11">VLOOKUP(TRIM($B10),INDIRECT($S$9),54+$S$10,FALSE)</f>
        <v>57</v>
      </c>
      <c r="S10" s="297">
        <f>IF(N4="Reading",0,IF(N4="Writing",2,IF(N4="Mathematics",4,IF(N4="Grammar, punctuation and spelling",6,IF(N4="Reading, writing and mathematics",8)))))</f>
        <v>8</v>
      </c>
      <c r="V10" s="111"/>
    </row>
    <row r="11" spans="1:22" ht="15" customHeight="1" x14ac:dyDescent="0.3">
      <c r="A11" s="12" t="s">
        <v>43</v>
      </c>
      <c r="B11" s="188" t="s">
        <v>44</v>
      </c>
      <c r="C11" s="188"/>
      <c r="D11" s="298">
        <f t="shared" ca="1" si="0"/>
        <v>65500</v>
      </c>
      <c r="E11" s="298">
        <f t="shared" ca="1" si="1"/>
        <v>2800</v>
      </c>
      <c r="F11" s="298">
        <f t="shared" ca="1" si="2"/>
        <v>8110</v>
      </c>
      <c r="G11" s="298">
        <f t="shared" ca="1" si="3"/>
        <v>2150</v>
      </c>
      <c r="H11" s="298">
        <f t="shared" ca="1" si="4"/>
        <v>340</v>
      </c>
      <c r="I11" s="298">
        <f t="shared" ca="1" si="5"/>
        <v>80300</v>
      </c>
      <c r="J11" s="298"/>
      <c r="K11" s="298">
        <f t="shared" ca="1" si="6"/>
        <v>54</v>
      </c>
      <c r="L11" s="298">
        <f t="shared" ca="1" si="7"/>
        <v>56</v>
      </c>
      <c r="M11" s="298">
        <f t="shared" ca="1" si="8"/>
        <v>51</v>
      </c>
      <c r="N11" s="298">
        <f t="shared" ca="1" si="9"/>
        <v>50</v>
      </c>
      <c r="O11" s="298">
        <f t="shared" ca="1" si="10"/>
        <v>71</v>
      </c>
      <c r="P11" s="298">
        <f t="shared" ca="1" si="11"/>
        <v>53</v>
      </c>
      <c r="V11" s="111"/>
    </row>
    <row r="12" spans="1:22" ht="15" customHeight="1" x14ac:dyDescent="0.3">
      <c r="A12" s="12" t="s">
        <v>90</v>
      </c>
      <c r="B12" s="188" t="s">
        <v>375</v>
      </c>
      <c r="C12" s="188"/>
      <c r="D12" s="298">
        <f t="shared" ca="1" si="0"/>
        <v>47450</v>
      </c>
      <c r="E12" s="298">
        <f t="shared" ca="1" si="1"/>
        <v>2430</v>
      </c>
      <c r="F12" s="298">
        <f t="shared" ca="1" si="2"/>
        <v>7380</v>
      </c>
      <c r="G12" s="298">
        <f t="shared" ca="1" si="3"/>
        <v>1260</v>
      </c>
      <c r="H12" s="298">
        <f t="shared" ca="1" si="4"/>
        <v>160</v>
      </c>
      <c r="I12" s="298">
        <f t="shared" ca="1" si="5"/>
        <v>59570</v>
      </c>
      <c r="J12" s="298"/>
      <c r="K12" s="298">
        <f t="shared" ca="1" si="6"/>
        <v>50</v>
      </c>
      <c r="L12" s="298">
        <f t="shared" ca="1" si="7"/>
        <v>52</v>
      </c>
      <c r="M12" s="298">
        <f t="shared" ca="1" si="8"/>
        <v>47</v>
      </c>
      <c r="N12" s="298">
        <f t="shared" ca="1" si="9"/>
        <v>42</v>
      </c>
      <c r="O12" s="298">
        <f t="shared" ca="1" si="10"/>
        <v>61</v>
      </c>
      <c r="P12" s="298">
        <f t="shared" ca="1" si="11"/>
        <v>50</v>
      </c>
      <c r="V12" s="111"/>
    </row>
    <row r="13" spans="1:22" ht="15" customHeight="1" x14ac:dyDescent="0.3">
      <c r="A13" s="12" t="s">
        <v>121</v>
      </c>
      <c r="B13" s="188" t="s">
        <v>122</v>
      </c>
      <c r="C13" s="188"/>
      <c r="D13" s="298">
        <f t="shared" ca="1" si="0"/>
        <v>41290</v>
      </c>
      <c r="E13" s="298">
        <f t="shared" ca="1" si="1"/>
        <v>2280</v>
      </c>
      <c r="F13" s="298">
        <f t="shared" ca="1" si="2"/>
        <v>3920</v>
      </c>
      <c r="G13" s="298">
        <f t="shared" ca="1" si="3"/>
        <v>1520</v>
      </c>
      <c r="H13" s="298">
        <f t="shared" ca="1" si="4"/>
        <v>140</v>
      </c>
      <c r="I13" s="298">
        <f t="shared" ca="1" si="5"/>
        <v>49770</v>
      </c>
      <c r="J13" s="298"/>
      <c r="K13" s="298">
        <f t="shared" ca="1" si="6"/>
        <v>51</v>
      </c>
      <c r="L13" s="298">
        <f t="shared" ca="1" si="7"/>
        <v>51</v>
      </c>
      <c r="M13" s="298">
        <f t="shared" ca="1" si="8"/>
        <v>55</v>
      </c>
      <c r="N13" s="298">
        <f t="shared" ca="1" si="9"/>
        <v>49</v>
      </c>
      <c r="O13" s="298">
        <f t="shared" ca="1" si="10"/>
        <v>68</v>
      </c>
      <c r="P13" s="298">
        <f t="shared" ca="1" si="11"/>
        <v>52</v>
      </c>
    </row>
    <row r="14" spans="1:22" ht="15" customHeight="1" x14ac:dyDescent="0.3">
      <c r="A14" s="12" t="s">
        <v>338</v>
      </c>
      <c r="B14" s="188" t="s">
        <v>339</v>
      </c>
      <c r="C14" s="188"/>
      <c r="D14" s="298">
        <f t="shared" ca="1" si="0"/>
        <v>45540</v>
      </c>
      <c r="E14" s="298">
        <f t="shared" ca="1" si="1"/>
        <v>3570</v>
      </c>
      <c r="F14" s="298">
        <f t="shared" ca="1" si="2"/>
        <v>11100</v>
      </c>
      <c r="G14" s="298">
        <f t="shared" ca="1" si="3"/>
        <v>3540</v>
      </c>
      <c r="H14" s="298">
        <f t="shared" ca="1" si="4"/>
        <v>180</v>
      </c>
      <c r="I14" s="298">
        <f t="shared" ca="1" si="5"/>
        <v>65430</v>
      </c>
      <c r="J14" s="298"/>
      <c r="K14" s="298">
        <f t="shared" ca="1" si="6"/>
        <v>51</v>
      </c>
      <c r="L14" s="298">
        <f t="shared" ca="1" si="7"/>
        <v>51</v>
      </c>
      <c r="M14" s="298">
        <f t="shared" ca="1" si="8"/>
        <v>51</v>
      </c>
      <c r="N14" s="298">
        <f t="shared" ca="1" si="9"/>
        <v>45</v>
      </c>
      <c r="O14" s="298">
        <f t="shared" ca="1" si="10"/>
        <v>69</v>
      </c>
      <c r="P14" s="298">
        <f t="shared" ca="1" si="11"/>
        <v>51</v>
      </c>
    </row>
    <row r="15" spans="1:22" ht="15" customHeight="1" x14ac:dyDescent="0.3">
      <c r="A15" s="12" t="s">
        <v>340</v>
      </c>
      <c r="B15" s="188" t="s">
        <v>341</v>
      </c>
      <c r="C15" s="188"/>
      <c r="D15" s="298">
        <f t="shared" ca="1" si="0"/>
        <v>53400</v>
      </c>
      <c r="E15" s="298">
        <f t="shared" ca="1" si="1"/>
        <v>3430</v>
      </c>
      <c r="F15" s="298">
        <f t="shared" ca="1" si="2"/>
        <v>4110</v>
      </c>
      <c r="G15" s="298">
        <f t="shared" ca="1" si="3"/>
        <v>2200</v>
      </c>
      <c r="H15" s="298">
        <f t="shared" ca="1" si="4"/>
        <v>240</v>
      </c>
      <c r="I15" s="298">
        <f t="shared" ca="1" si="5"/>
        <v>64530</v>
      </c>
      <c r="J15" s="298"/>
      <c r="K15" s="298">
        <f t="shared" ca="1" si="6"/>
        <v>53</v>
      </c>
      <c r="L15" s="298">
        <f t="shared" ca="1" si="7"/>
        <v>55</v>
      </c>
      <c r="M15" s="298">
        <f t="shared" ca="1" si="8"/>
        <v>54</v>
      </c>
      <c r="N15" s="298">
        <f t="shared" ca="1" si="9"/>
        <v>51</v>
      </c>
      <c r="O15" s="298">
        <f t="shared" ca="1" si="10"/>
        <v>70</v>
      </c>
      <c r="P15" s="298">
        <f t="shared" ca="1" si="11"/>
        <v>53</v>
      </c>
    </row>
    <row r="16" spans="1:22" ht="15" customHeight="1" x14ac:dyDescent="0.3">
      <c r="A16" s="12" t="s">
        <v>190</v>
      </c>
      <c r="B16" s="189" t="s">
        <v>191</v>
      </c>
      <c r="C16" s="189"/>
      <c r="D16" s="298">
        <f t="shared" ca="1" si="0"/>
        <v>35470</v>
      </c>
      <c r="E16" s="298">
        <f t="shared" ca="1" si="1"/>
        <v>8440</v>
      </c>
      <c r="F16" s="298">
        <f t="shared" ca="1" si="2"/>
        <v>18140</v>
      </c>
      <c r="G16" s="298">
        <f t="shared" ca="1" si="3"/>
        <v>19850</v>
      </c>
      <c r="H16" s="298">
        <f t="shared" ca="1" si="4"/>
        <v>580</v>
      </c>
      <c r="I16" s="298">
        <f t="shared" ca="1" si="5"/>
        <v>88450</v>
      </c>
      <c r="J16" s="298"/>
      <c r="K16" s="298">
        <f t="shared" ca="1" si="6"/>
        <v>60</v>
      </c>
      <c r="L16" s="298">
        <f t="shared" ca="1" si="7"/>
        <v>60</v>
      </c>
      <c r="M16" s="298">
        <f t="shared" ca="1" si="8"/>
        <v>64</v>
      </c>
      <c r="N16" s="298">
        <f t="shared" ca="1" si="9"/>
        <v>54</v>
      </c>
      <c r="O16" s="298">
        <f t="shared" ca="1" si="10"/>
        <v>81</v>
      </c>
      <c r="P16" s="298">
        <f t="shared" ca="1" si="11"/>
        <v>59</v>
      </c>
    </row>
    <row r="17" spans="1:16" ht="15" customHeight="1" x14ac:dyDescent="0.3">
      <c r="A17" s="13" t="s">
        <v>192</v>
      </c>
      <c r="B17" s="190" t="s">
        <v>193</v>
      </c>
      <c r="C17" s="190"/>
      <c r="D17" s="298">
        <f t="shared" ca="1" si="0"/>
        <v>9280</v>
      </c>
      <c r="E17" s="298">
        <f t="shared" ca="1" si="1"/>
        <v>3220</v>
      </c>
      <c r="F17" s="298">
        <f t="shared" ca="1" si="2"/>
        <v>6230</v>
      </c>
      <c r="G17" s="298">
        <f t="shared" ca="1" si="3"/>
        <v>9420</v>
      </c>
      <c r="H17" s="298">
        <f t="shared" ca="1" si="4"/>
        <v>200</v>
      </c>
      <c r="I17" s="298">
        <f t="shared" ca="1" si="5"/>
        <v>30800</v>
      </c>
      <c r="J17" s="298"/>
      <c r="K17" s="298">
        <f t="shared" ca="1" si="6"/>
        <v>64</v>
      </c>
      <c r="L17" s="298">
        <f t="shared" ca="1" si="7"/>
        <v>61</v>
      </c>
      <c r="M17" s="298">
        <f t="shared" ca="1" si="8"/>
        <v>64</v>
      </c>
      <c r="N17" s="298">
        <f t="shared" ca="1" si="9"/>
        <v>54</v>
      </c>
      <c r="O17" s="298">
        <f t="shared" ca="1" si="10"/>
        <v>73</v>
      </c>
      <c r="P17" s="298">
        <f t="shared" ca="1" si="11"/>
        <v>60</v>
      </c>
    </row>
    <row r="18" spans="1:16" ht="15" customHeight="1" x14ac:dyDescent="0.3">
      <c r="A18" s="13" t="s">
        <v>221</v>
      </c>
      <c r="B18" s="190" t="s">
        <v>222</v>
      </c>
      <c r="C18" s="190"/>
      <c r="D18" s="298">
        <f t="shared" ca="1" si="0"/>
        <v>26190</v>
      </c>
      <c r="E18" s="298">
        <f t="shared" ca="1" si="1"/>
        <v>5220</v>
      </c>
      <c r="F18" s="298">
        <f t="shared" ca="1" si="2"/>
        <v>11910</v>
      </c>
      <c r="G18" s="298">
        <f t="shared" ca="1" si="3"/>
        <v>10440</v>
      </c>
      <c r="H18" s="298">
        <f t="shared" ca="1" si="4"/>
        <v>370</v>
      </c>
      <c r="I18" s="298">
        <f t="shared" ca="1" si="5"/>
        <v>57660</v>
      </c>
      <c r="J18" s="298"/>
      <c r="K18" s="298">
        <f t="shared" ca="1" si="6"/>
        <v>58</v>
      </c>
      <c r="L18" s="298">
        <f t="shared" ca="1" si="7"/>
        <v>60</v>
      </c>
      <c r="M18" s="298">
        <f t="shared" ca="1" si="8"/>
        <v>64</v>
      </c>
      <c r="N18" s="298">
        <f t="shared" ca="1" si="9"/>
        <v>54</v>
      </c>
      <c r="O18" s="298">
        <f t="shared" ca="1" si="10"/>
        <v>85</v>
      </c>
      <c r="P18" s="298">
        <f t="shared" ca="1" si="11"/>
        <v>59</v>
      </c>
    </row>
    <row r="19" spans="1:16" ht="15" customHeight="1" x14ac:dyDescent="0.3">
      <c r="A19" s="12" t="s">
        <v>261</v>
      </c>
      <c r="B19" s="188" t="s">
        <v>262</v>
      </c>
      <c r="C19" s="188"/>
      <c r="D19" s="298">
        <f t="shared" ca="1" si="0"/>
        <v>75720</v>
      </c>
      <c r="E19" s="298">
        <f t="shared" ca="1" si="1"/>
        <v>4840</v>
      </c>
      <c r="F19" s="298">
        <f t="shared" ca="1" si="2"/>
        <v>6120</v>
      </c>
      <c r="G19" s="298">
        <f t="shared" ca="1" si="3"/>
        <v>2390</v>
      </c>
      <c r="H19" s="298">
        <f t="shared" ca="1" si="4"/>
        <v>310</v>
      </c>
      <c r="I19" s="298">
        <f t="shared" ca="1" si="5"/>
        <v>90880</v>
      </c>
      <c r="J19" s="298"/>
      <c r="K19" s="298">
        <f t="shared" ca="1" si="6"/>
        <v>55</v>
      </c>
      <c r="L19" s="298">
        <f t="shared" ca="1" si="7"/>
        <v>58</v>
      </c>
      <c r="M19" s="298">
        <f t="shared" ca="1" si="8"/>
        <v>60</v>
      </c>
      <c r="N19" s="298">
        <f t="shared" ca="1" si="9"/>
        <v>52</v>
      </c>
      <c r="O19" s="298">
        <f t="shared" ca="1" si="10"/>
        <v>71</v>
      </c>
      <c r="P19" s="298">
        <f t="shared" ca="1" si="11"/>
        <v>55</v>
      </c>
    </row>
    <row r="20" spans="1:16" ht="15" customHeight="1" x14ac:dyDescent="0.3">
      <c r="A20" s="12" t="s">
        <v>300</v>
      </c>
      <c r="B20" s="188" t="s">
        <v>301</v>
      </c>
      <c r="C20" s="188"/>
      <c r="D20" s="298">
        <f t="shared" ca="1" si="0"/>
        <v>49410</v>
      </c>
      <c r="E20" s="298">
        <f t="shared" ca="1" si="1"/>
        <v>2080</v>
      </c>
      <c r="F20" s="298">
        <f t="shared" ca="1" si="2"/>
        <v>1160</v>
      </c>
      <c r="G20" s="298">
        <f t="shared" ca="1" si="3"/>
        <v>810</v>
      </c>
      <c r="H20" s="298">
        <f t="shared" ca="1" si="4"/>
        <v>120</v>
      </c>
      <c r="I20" s="298">
        <f t="shared" ca="1" si="5"/>
        <v>54270</v>
      </c>
      <c r="J20" s="298"/>
      <c r="K20" s="298">
        <f t="shared" ca="1" si="6"/>
        <v>53</v>
      </c>
      <c r="L20" s="298">
        <f t="shared" ca="1" si="7"/>
        <v>54</v>
      </c>
      <c r="M20" s="298">
        <f t="shared" ca="1" si="8"/>
        <v>56</v>
      </c>
      <c r="N20" s="298">
        <f t="shared" ca="1" si="9"/>
        <v>40</v>
      </c>
      <c r="O20" s="298">
        <f t="shared" ca="1" si="10"/>
        <v>63</v>
      </c>
      <c r="P20" s="298">
        <f t="shared" ca="1" si="11"/>
        <v>52</v>
      </c>
    </row>
    <row r="21" spans="1:16" ht="15" customHeight="1" x14ac:dyDescent="0.3">
      <c r="A21" s="12"/>
      <c r="B21" s="12"/>
      <c r="C21" s="12"/>
      <c r="D21" s="308"/>
      <c r="E21" s="308"/>
      <c r="F21" s="308"/>
      <c r="G21" s="308"/>
      <c r="H21" s="308"/>
      <c r="I21" s="308"/>
      <c r="J21" s="308"/>
      <c r="K21" s="309"/>
      <c r="L21" s="309"/>
      <c r="M21" s="309"/>
      <c r="N21" s="309"/>
      <c r="O21" s="309"/>
      <c r="P21" s="309"/>
    </row>
    <row r="22" spans="1:16" ht="15" customHeight="1" x14ac:dyDescent="0.3">
      <c r="A22" s="49" t="s">
        <v>21</v>
      </c>
      <c r="B22" s="67" t="s">
        <v>20</v>
      </c>
      <c r="C22" s="50" t="s">
        <v>22</v>
      </c>
      <c r="D22" s="301">
        <f ca="1">VLOOKUP(TRIM($C22),INDIRECT($S$9),3+$S$10,FALSE)</f>
        <v>5202</v>
      </c>
      <c r="E22" s="301">
        <f ca="1">VLOOKUP(TRIM($C22),INDIRECT($S$9),13+$S$10,FALSE)</f>
        <v>65</v>
      </c>
      <c r="F22" s="301">
        <f ca="1">VLOOKUP(TRIM($C22),INDIRECT($S$9),23+$S$10,FALSE)</f>
        <v>40</v>
      </c>
      <c r="G22" s="301">
        <f ca="1">VLOOKUP(TRIM($C22),INDIRECT($S$9),33+$S$10,FALSE)</f>
        <v>10</v>
      </c>
      <c r="H22" s="301">
        <f ca="1">VLOOKUP(TRIM($C22),INDIRECT($S$9),43+$S$10,FALSE)</f>
        <v>16</v>
      </c>
      <c r="I22" s="301">
        <f ca="1">VLOOKUP(TRIM($C22),INDIRECT($S$9),53+$S$10,FALSE)</f>
        <v>5370</v>
      </c>
      <c r="J22" s="301"/>
      <c r="K22" s="301">
        <f ca="1">VLOOKUP(TRIM($C22),INDIRECT($S$9),4+$S$10,FALSE)</f>
        <v>59</v>
      </c>
      <c r="L22" s="301">
        <f ca="1">VLOOKUP(TRIM($C22),INDIRECT($S$9),14+$S$10,FALSE)</f>
        <v>63</v>
      </c>
      <c r="M22" s="301">
        <f ca="1">VLOOKUP(TRIM($C22),INDIRECT($S$9),24+$S$10,FALSE)</f>
        <v>70</v>
      </c>
      <c r="N22" s="301">
        <f ca="1">VLOOKUP(TRIM($C22),INDIRECT($S$9),34+$S$10,FALSE)</f>
        <v>50</v>
      </c>
      <c r="O22" s="301">
        <f ca="1">VLOOKUP(TRIM($C22),INDIRECT($S$9),44+$S$10,FALSE)</f>
        <v>81</v>
      </c>
      <c r="P22" s="301">
        <f ca="1">VLOOKUP(TRIM($C22),INDIRECT($S$9),54+$S$10,FALSE)</f>
        <v>59</v>
      </c>
    </row>
    <row r="23" spans="1:16" s="115" customFormat="1" ht="15" customHeight="1" x14ac:dyDescent="0.3">
      <c r="A23" s="49" t="s">
        <v>23</v>
      </c>
      <c r="B23" s="67" t="s">
        <v>20</v>
      </c>
      <c r="C23" s="50" t="s">
        <v>24</v>
      </c>
      <c r="D23" s="301">
        <f t="shared" ref="D23:D86" ca="1" si="12">VLOOKUP(TRIM($C23),INDIRECT($S$9),3+$S$10,FALSE)</f>
        <v>1133</v>
      </c>
      <c r="E23" s="301">
        <f t="shared" ref="E23:E86" ca="1" si="13">VLOOKUP(TRIM($C23),INDIRECT($S$9),13+$S$10,FALSE)</f>
        <v>21</v>
      </c>
      <c r="F23" s="301">
        <f t="shared" ref="F23:F86" ca="1" si="14">VLOOKUP(TRIM($C23),INDIRECT($S$9),23+$S$10,FALSE)</f>
        <v>33</v>
      </c>
      <c r="G23" s="301" t="str">
        <f t="shared" ref="G23:G86" ca="1" si="15">VLOOKUP(TRIM($C23),INDIRECT($S$9),33+$S$10,FALSE)</f>
        <v>x</v>
      </c>
      <c r="H23" s="301" t="str">
        <f t="shared" ref="H23:H86" ca="1" si="16">VLOOKUP(TRIM($C23),INDIRECT($S$9),43+$S$10,FALSE)</f>
        <v>x</v>
      </c>
      <c r="I23" s="301">
        <f t="shared" ref="I23:I86" ca="1" si="17">VLOOKUP(TRIM($C23),INDIRECT($S$9),53+$S$10,FALSE)</f>
        <v>1229</v>
      </c>
      <c r="J23" s="301"/>
      <c r="K23" s="301">
        <f t="shared" ref="K23:K86" ca="1" si="18">VLOOKUP(TRIM($C23),INDIRECT($S$9),4+$S$10,FALSE)</f>
        <v>56</v>
      </c>
      <c r="L23" s="301">
        <f t="shared" ref="L23:L86" ca="1" si="19">VLOOKUP(TRIM($C23),INDIRECT($S$9),14+$S$10,FALSE)</f>
        <v>57</v>
      </c>
      <c r="M23" s="301">
        <f t="shared" ref="M23:M86" ca="1" si="20">VLOOKUP(TRIM($C23),INDIRECT($S$9),24+$S$10,FALSE)</f>
        <v>73</v>
      </c>
      <c r="N23" s="301" t="str">
        <f t="shared" ref="N23:N86" ca="1" si="21">VLOOKUP(TRIM($C23),INDIRECT($S$9),34+$S$10,FALSE)</f>
        <v>x</v>
      </c>
      <c r="O23" s="301" t="str">
        <f t="shared" ref="O23:O86" ca="1" si="22">VLOOKUP(TRIM($C23),INDIRECT($S$9),44+$S$10,FALSE)</f>
        <v>x</v>
      </c>
      <c r="P23" s="301">
        <f t="shared" ref="P23:P86" ca="1" si="23">VLOOKUP(TRIM($C23),INDIRECT($S$9),54+$S$10,FALSE)</f>
        <v>56</v>
      </c>
    </row>
    <row r="24" spans="1:16" ht="15" customHeight="1" x14ac:dyDescent="0.3">
      <c r="A24" s="49" t="s">
        <v>378</v>
      </c>
      <c r="B24" s="67" t="s">
        <v>20</v>
      </c>
      <c r="C24" s="50" t="s">
        <v>25</v>
      </c>
      <c r="D24" s="301">
        <f t="shared" ca="1" si="12"/>
        <v>1874</v>
      </c>
      <c r="E24" s="301">
        <f t="shared" ca="1" si="13"/>
        <v>33</v>
      </c>
      <c r="F24" s="301">
        <f t="shared" ca="1" si="14"/>
        <v>26</v>
      </c>
      <c r="G24" s="301">
        <f t="shared" ca="1" si="15"/>
        <v>25</v>
      </c>
      <c r="H24" s="301">
        <f t="shared" ca="1" si="16"/>
        <v>4</v>
      </c>
      <c r="I24" s="301">
        <f t="shared" ca="1" si="17"/>
        <v>1976</v>
      </c>
      <c r="J24" s="301"/>
      <c r="K24" s="301">
        <f t="shared" ca="1" si="18"/>
        <v>61</v>
      </c>
      <c r="L24" s="301">
        <f t="shared" ca="1" si="19"/>
        <v>67</v>
      </c>
      <c r="M24" s="301">
        <f t="shared" ca="1" si="20"/>
        <v>62</v>
      </c>
      <c r="N24" s="301">
        <f t="shared" ca="1" si="21"/>
        <v>76</v>
      </c>
      <c r="O24" s="301" t="str">
        <f t="shared" ca="1" si="22"/>
        <v>x</v>
      </c>
      <c r="P24" s="301">
        <f t="shared" ca="1" si="23"/>
        <v>61</v>
      </c>
    </row>
    <row r="25" spans="1:16" ht="15" customHeight="1" x14ac:dyDescent="0.3">
      <c r="A25" s="49" t="s">
        <v>26</v>
      </c>
      <c r="B25" s="67" t="s">
        <v>20</v>
      </c>
      <c r="C25" s="50" t="s">
        <v>27</v>
      </c>
      <c r="D25" s="301">
        <f t="shared" ca="1" si="12"/>
        <v>1044</v>
      </c>
      <c r="E25" s="301">
        <f t="shared" ca="1" si="13"/>
        <v>11</v>
      </c>
      <c r="F25" s="301">
        <f t="shared" ca="1" si="14"/>
        <v>26</v>
      </c>
      <c r="G25" s="301">
        <f t="shared" ca="1" si="15"/>
        <v>6</v>
      </c>
      <c r="H25" s="301">
        <f t="shared" ca="1" si="16"/>
        <v>6</v>
      </c>
      <c r="I25" s="301">
        <f t="shared" ca="1" si="17"/>
        <v>1094</v>
      </c>
      <c r="J25" s="301"/>
      <c r="K25" s="301">
        <f t="shared" ca="1" si="18"/>
        <v>53</v>
      </c>
      <c r="L25" s="301">
        <f t="shared" ca="1" si="19"/>
        <v>73</v>
      </c>
      <c r="M25" s="301">
        <f t="shared" ca="1" si="20"/>
        <v>62</v>
      </c>
      <c r="N25" s="301" t="str">
        <f t="shared" ca="1" si="21"/>
        <v>x</v>
      </c>
      <c r="O25" s="301">
        <f t="shared" ca="1" si="22"/>
        <v>50</v>
      </c>
      <c r="P25" s="301">
        <f t="shared" ca="1" si="23"/>
        <v>53</v>
      </c>
    </row>
    <row r="26" spans="1:16" ht="15" customHeight="1" x14ac:dyDescent="0.3">
      <c r="A26" s="49" t="s">
        <v>28</v>
      </c>
      <c r="B26" s="67" t="s">
        <v>20</v>
      </c>
      <c r="C26" s="50" t="s">
        <v>29</v>
      </c>
      <c r="D26" s="301">
        <f t="shared" ca="1" si="12"/>
        <v>1415</v>
      </c>
      <c r="E26" s="301">
        <f t="shared" ca="1" si="13"/>
        <v>67</v>
      </c>
      <c r="F26" s="301">
        <f t="shared" ca="1" si="14"/>
        <v>192</v>
      </c>
      <c r="G26" s="301">
        <f t="shared" ca="1" si="15"/>
        <v>17</v>
      </c>
      <c r="H26" s="301" t="str">
        <f t="shared" ca="1" si="16"/>
        <v>x</v>
      </c>
      <c r="I26" s="301">
        <f t="shared" ca="1" si="17"/>
        <v>1741</v>
      </c>
      <c r="J26" s="301"/>
      <c r="K26" s="301">
        <f ca="1">VLOOKUP(TRIM($C26),INDIRECT($S$9),4+$S$10,FALSE)</f>
        <v>50</v>
      </c>
      <c r="L26" s="301">
        <f t="shared" ca="1" si="19"/>
        <v>54</v>
      </c>
      <c r="M26" s="301">
        <f t="shared" ca="1" si="20"/>
        <v>44</v>
      </c>
      <c r="N26" s="301">
        <f t="shared" ca="1" si="21"/>
        <v>65</v>
      </c>
      <c r="O26" s="301" t="str">
        <f t="shared" ca="1" si="22"/>
        <v>x</v>
      </c>
      <c r="P26" s="301">
        <f t="shared" ca="1" si="23"/>
        <v>49</v>
      </c>
    </row>
    <row r="27" spans="1:16" ht="15" customHeight="1" x14ac:dyDescent="0.3">
      <c r="A27" s="49" t="s">
        <v>30</v>
      </c>
      <c r="B27" s="67" t="s">
        <v>20</v>
      </c>
      <c r="C27" s="50" t="s">
        <v>31</v>
      </c>
      <c r="D27" s="301">
        <f t="shared" ca="1" si="12"/>
        <v>1970</v>
      </c>
      <c r="E27" s="301">
        <f t="shared" ca="1" si="13"/>
        <v>84</v>
      </c>
      <c r="F27" s="301">
        <f t="shared" ca="1" si="14"/>
        <v>336</v>
      </c>
      <c r="G27" s="301">
        <f t="shared" ca="1" si="15"/>
        <v>108</v>
      </c>
      <c r="H27" s="301">
        <f t="shared" ca="1" si="16"/>
        <v>15</v>
      </c>
      <c r="I27" s="301">
        <f t="shared" ca="1" si="17"/>
        <v>2587</v>
      </c>
      <c r="J27" s="301"/>
      <c r="K27" s="301">
        <f t="shared" ca="1" si="18"/>
        <v>57</v>
      </c>
      <c r="L27" s="301">
        <f t="shared" ca="1" si="19"/>
        <v>58</v>
      </c>
      <c r="M27" s="301">
        <f t="shared" ca="1" si="20"/>
        <v>57</v>
      </c>
      <c r="N27" s="301">
        <f t="shared" ca="1" si="21"/>
        <v>44</v>
      </c>
      <c r="O27" s="301">
        <f t="shared" ca="1" si="22"/>
        <v>53</v>
      </c>
      <c r="P27" s="301">
        <f t="shared" ca="1" si="23"/>
        <v>57</v>
      </c>
    </row>
    <row r="28" spans="1:16" ht="15" customHeight="1" x14ac:dyDescent="0.3">
      <c r="A28" s="49" t="s">
        <v>32</v>
      </c>
      <c r="B28" s="67" t="s">
        <v>20</v>
      </c>
      <c r="C28" s="50" t="s">
        <v>33</v>
      </c>
      <c r="D28" s="301">
        <f t="shared" ca="1" si="12"/>
        <v>2110</v>
      </c>
      <c r="E28" s="301">
        <f t="shared" ca="1" si="13"/>
        <v>42</v>
      </c>
      <c r="F28" s="301">
        <f t="shared" ca="1" si="14"/>
        <v>45</v>
      </c>
      <c r="G28" s="301">
        <f t="shared" ca="1" si="15"/>
        <v>14</v>
      </c>
      <c r="H28" s="301">
        <f t="shared" ca="1" si="16"/>
        <v>7</v>
      </c>
      <c r="I28" s="301">
        <f t="shared" ca="1" si="17"/>
        <v>2241</v>
      </c>
      <c r="J28" s="301"/>
      <c r="K28" s="301">
        <f t="shared" ca="1" si="18"/>
        <v>56</v>
      </c>
      <c r="L28" s="301">
        <f t="shared" ca="1" si="19"/>
        <v>62</v>
      </c>
      <c r="M28" s="301">
        <f t="shared" ca="1" si="20"/>
        <v>58</v>
      </c>
      <c r="N28" s="301">
        <f t="shared" ca="1" si="21"/>
        <v>43</v>
      </c>
      <c r="O28" s="301">
        <f t="shared" ca="1" si="22"/>
        <v>100</v>
      </c>
      <c r="P28" s="301">
        <f t="shared" ca="1" si="23"/>
        <v>56</v>
      </c>
    </row>
    <row r="29" spans="1:16" ht="15" customHeight="1" x14ac:dyDescent="0.3">
      <c r="A29" s="49" t="s">
        <v>379</v>
      </c>
      <c r="B29" s="67" t="s">
        <v>20</v>
      </c>
      <c r="C29" s="50" t="s">
        <v>34</v>
      </c>
      <c r="D29" s="301">
        <f t="shared" ca="1" si="12"/>
        <v>3207</v>
      </c>
      <c r="E29" s="301">
        <f t="shared" ca="1" si="13"/>
        <v>59</v>
      </c>
      <c r="F29" s="301">
        <f t="shared" ca="1" si="14"/>
        <v>36</v>
      </c>
      <c r="G29" s="301" t="str">
        <f t="shared" ca="1" si="15"/>
        <v>x</v>
      </c>
      <c r="H29" s="301">
        <f t="shared" ca="1" si="16"/>
        <v>4</v>
      </c>
      <c r="I29" s="301">
        <f t="shared" ca="1" si="17"/>
        <v>3322</v>
      </c>
      <c r="J29" s="301"/>
      <c r="K29" s="301">
        <f t="shared" ca="1" si="18"/>
        <v>56</v>
      </c>
      <c r="L29" s="301">
        <f t="shared" ca="1" si="19"/>
        <v>47</v>
      </c>
      <c r="M29" s="301">
        <f t="shared" ca="1" si="20"/>
        <v>53</v>
      </c>
      <c r="N29" s="301" t="str">
        <f t="shared" ca="1" si="21"/>
        <v>x</v>
      </c>
      <c r="O29" s="301" t="str">
        <f t="shared" ca="1" si="22"/>
        <v>x</v>
      </c>
      <c r="P29" s="301">
        <f t="shared" ca="1" si="23"/>
        <v>56</v>
      </c>
    </row>
    <row r="30" spans="1:16" ht="15" customHeight="1" x14ac:dyDescent="0.3">
      <c r="A30" s="49" t="s">
        <v>35</v>
      </c>
      <c r="B30" s="67" t="s">
        <v>20</v>
      </c>
      <c r="C30" s="50" t="s">
        <v>36</v>
      </c>
      <c r="D30" s="301">
        <f t="shared" ca="1" si="12"/>
        <v>1486</v>
      </c>
      <c r="E30" s="301">
        <f t="shared" ca="1" si="13"/>
        <v>28</v>
      </c>
      <c r="F30" s="301">
        <f t="shared" ca="1" si="14"/>
        <v>18</v>
      </c>
      <c r="G30" s="301">
        <f t="shared" ca="1" si="15"/>
        <v>3</v>
      </c>
      <c r="H30" s="301">
        <f t="shared" ca="1" si="16"/>
        <v>4</v>
      </c>
      <c r="I30" s="301">
        <f t="shared" ca="1" si="17"/>
        <v>1541</v>
      </c>
      <c r="J30" s="301"/>
      <c r="K30" s="301">
        <f t="shared" ca="1" si="18"/>
        <v>59</v>
      </c>
      <c r="L30" s="301">
        <f t="shared" ca="1" si="19"/>
        <v>79</v>
      </c>
      <c r="M30" s="301">
        <f t="shared" ca="1" si="20"/>
        <v>56</v>
      </c>
      <c r="N30" s="301" t="str">
        <f t="shared" ca="1" si="21"/>
        <v>x</v>
      </c>
      <c r="O30" s="301" t="str">
        <f t="shared" ca="1" si="22"/>
        <v>x</v>
      </c>
      <c r="P30" s="301">
        <f t="shared" ca="1" si="23"/>
        <v>60</v>
      </c>
    </row>
    <row r="31" spans="1:16" ht="15" customHeight="1" x14ac:dyDescent="0.3">
      <c r="A31" s="49" t="s">
        <v>37</v>
      </c>
      <c r="B31" s="67" t="s">
        <v>20</v>
      </c>
      <c r="C31" s="50" t="s">
        <v>38</v>
      </c>
      <c r="D31" s="301">
        <f t="shared" ca="1" si="12"/>
        <v>1415</v>
      </c>
      <c r="E31" s="301">
        <f t="shared" ca="1" si="13"/>
        <v>30</v>
      </c>
      <c r="F31" s="301">
        <f t="shared" ca="1" si="14"/>
        <v>56</v>
      </c>
      <c r="G31" s="301">
        <f t="shared" ca="1" si="15"/>
        <v>7</v>
      </c>
      <c r="H31" s="301">
        <f t="shared" ca="1" si="16"/>
        <v>0</v>
      </c>
      <c r="I31" s="301">
        <f t="shared" ca="1" si="17"/>
        <v>1534</v>
      </c>
      <c r="J31" s="301"/>
      <c r="K31" s="301">
        <f t="shared" ca="1" si="18"/>
        <v>57</v>
      </c>
      <c r="L31" s="301">
        <f t="shared" ca="1" si="19"/>
        <v>67</v>
      </c>
      <c r="M31" s="301">
        <f t="shared" ca="1" si="20"/>
        <v>68</v>
      </c>
      <c r="N31" s="301">
        <f t="shared" ca="1" si="21"/>
        <v>57</v>
      </c>
      <c r="O31" s="301" t="str">
        <f t="shared" ca="1" si="22"/>
        <v>.</v>
      </c>
      <c r="P31" s="301">
        <f t="shared" ca="1" si="23"/>
        <v>57</v>
      </c>
    </row>
    <row r="32" spans="1:16" ht="15" customHeight="1" x14ac:dyDescent="0.3">
      <c r="A32" s="49" t="s">
        <v>39</v>
      </c>
      <c r="B32" s="67" t="s">
        <v>20</v>
      </c>
      <c r="C32" s="50" t="s">
        <v>40</v>
      </c>
      <c r="D32" s="301">
        <f t="shared" ca="1" si="12"/>
        <v>1997</v>
      </c>
      <c r="E32" s="301">
        <f t="shared" ca="1" si="13"/>
        <v>58</v>
      </c>
      <c r="F32" s="301">
        <f t="shared" ca="1" si="14"/>
        <v>115</v>
      </c>
      <c r="G32" s="301">
        <f t="shared" ca="1" si="15"/>
        <v>41</v>
      </c>
      <c r="H32" s="301">
        <f t="shared" ca="1" si="16"/>
        <v>8</v>
      </c>
      <c r="I32" s="301">
        <f t="shared" ca="1" si="17"/>
        <v>2253</v>
      </c>
      <c r="J32" s="301"/>
      <c r="K32" s="301">
        <f t="shared" ca="1" si="18"/>
        <v>54</v>
      </c>
      <c r="L32" s="301">
        <f t="shared" ca="1" si="19"/>
        <v>60</v>
      </c>
      <c r="M32" s="301">
        <f t="shared" ca="1" si="20"/>
        <v>49</v>
      </c>
      <c r="N32" s="301">
        <f t="shared" ca="1" si="21"/>
        <v>71</v>
      </c>
      <c r="O32" s="301" t="str">
        <f t="shared" ca="1" si="22"/>
        <v>x</v>
      </c>
      <c r="P32" s="301">
        <f t="shared" ca="1" si="23"/>
        <v>54</v>
      </c>
    </row>
    <row r="33" spans="1:16" ht="15" customHeight="1" x14ac:dyDescent="0.3">
      <c r="A33" s="49" t="s">
        <v>41</v>
      </c>
      <c r="B33" s="67" t="s">
        <v>20</v>
      </c>
      <c r="C33" s="50" t="s">
        <v>42</v>
      </c>
      <c r="D33" s="301">
        <f t="shared" ca="1" si="12"/>
        <v>2795</v>
      </c>
      <c r="E33" s="301">
        <f t="shared" ca="1" si="13"/>
        <v>32</v>
      </c>
      <c r="F33" s="301">
        <f t="shared" ca="1" si="14"/>
        <v>107</v>
      </c>
      <c r="G33" s="301">
        <f t="shared" ca="1" si="15"/>
        <v>13</v>
      </c>
      <c r="H33" s="301">
        <f t="shared" ca="1" si="16"/>
        <v>7</v>
      </c>
      <c r="I33" s="301">
        <f t="shared" ca="1" si="17"/>
        <v>2977</v>
      </c>
      <c r="J33" s="301"/>
      <c r="K33" s="301">
        <f t="shared" ca="1" si="18"/>
        <v>61</v>
      </c>
      <c r="L33" s="301">
        <f t="shared" ca="1" si="19"/>
        <v>44</v>
      </c>
      <c r="M33" s="301">
        <f t="shared" ca="1" si="20"/>
        <v>61</v>
      </c>
      <c r="N33" s="301">
        <f t="shared" ca="1" si="21"/>
        <v>77</v>
      </c>
      <c r="O33" s="301">
        <f t="shared" ca="1" si="22"/>
        <v>43</v>
      </c>
      <c r="P33" s="301">
        <f t="shared" ca="1" si="23"/>
        <v>61</v>
      </c>
    </row>
    <row r="34" spans="1:16" ht="15" customHeight="1" x14ac:dyDescent="0.3">
      <c r="A34" s="49" t="s">
        <v>45</v>
      </c>
      <c r="B34" s="67" t="s">
        <v>44</v>
      </c>
      <c r="C34" s="50" t="s">
        <v>46</v>
      </c>
      <c r="D34" s="301">
        <f t="shared" ca="1" si="12"/>
        <v>1098</v>
      </c>
      <c r="E34" s="301">
        <f t="shared" ca="1" si="13"/>
        <v>60</v>
      </c>
      <c r="F34" s="301">
        <f t="shared" ca="1" si="14"/>
        <v>895</v>
      </c>
      <c r="G34" s="301">
        <f t="shared" ca="1" si="15"/>
        <v>23</v>
      </c>
      <c r="H34" s="301">
        <f t="shared" ca="1" si="16"/>
        <v>5</v>
      </c>
      <c r="I34" s="301">
        <f t="shared" ca="1" si="17"/>
        <v>2100</v>
      </c>
      <c r="J34" s="301"/>
      <c r="K34" s="301">
        <f t="shared" ca="1" si="18"/>
        <v>52</v>
      </c>
      <c r="L34" s="301">
        <f t="shared" ca="1" si="19"/>
        <v>50</v>
      </c>
      <c r="M34" s="301">
        <f t="shared" ca="1" si="20"/>
        <v>50</v>
      </c>
      <c r="N34" s="301">
        <f t="shared" ca="1" si="21"/>
        <v>65</v>
      </c>
      <c r="O34" s="301" t="str">
        <f t="shared" ca="1" si="22"/>
        <v>x</v>
      </c>
      <c r="P34" s="301">
        <f t="shared" ca="1" si="23"/>
        <v>51</v>
      </c>
    </row>
    <row r="35" spans="1:16" ht="15" customHeight="1" x14ac:dyDescent="0.3">
      <c r="A35" s="49" t="s">
        <v>47</v>
      </c>
      <c r="B35" s="67" t="s">
        <v>44</v>
      </c>
      <c r="C35" s="50" t="s">
        <v>48</v>
      </c>
      <c r="D35" s="301">
        <f t="shared" ca="1" si="12"/>
        <v>1577</v>
      </c>
      <c r="E35" s="301">
        <f t="shared" ca="1" si="13"/>
        <v>43</v>
      </c>
      <c r="F35" s="301">
        <f t="shared" ca="1" si="14"/>
        <v>30</v>
      </c>
      <c r="G35" s="301">
        <f t="shared" ca="1" si="15"/>
        <v>5</v>
      </c>
      <c r="H35" s="301">
        <f t="shared" ca="1" si="16"/>
        <v>4</v>
      </c>
      <c r="I35" s="301">
        <f t="shared" ca="1" si="17"/>
        <v>1669</v>
      </c>
      <c r="J35" s="301"/>
      <c r="K35" s="301">
        <f t="shared" ca="1" si="18"/>
        <v>48</v>
      </c>
      <c r="L35" s="301">
        <f t="shared" ca="1" si="19"/>
        <v>58</v>
      </c>
      <c r="M35" s="301">
        <f t="shared" ca="1" si="20"/>
        <v>70</v>
      </c>
      <c r="N35" s="301" t="str">
        <f t="shared" ca="1" si="21"/>
        <v>x</v>
      </c>
      <c r="O35" s="301" t="str">
        <f t="shared" ca="1" si="22"/>
        <v>x</v>
      </c>
      <c r="P35" s="301">
        <f t="shared" ca="1" si="23"/>
        <v>48</v>
      </c>
    </row>
    <row r="36" spans="1:16" ht="15" customHeight="1" x14ac:dyDescent="0.3">
      <c r="A36" s="49" t="s">
        <v>49</v>
      </c>
      <c r="B36" s="67" t="s">
        <v>44</v>
      </c>
      <c r="C36" s="50" t="s">
        <v>50</v>
      </c>
      <c r="D36" s="301">
        <f t="shared" ca="1" si="12"/>
        <v>2414</v>
      </c>
      <c r="E36" s="301">
        <f t="shared" ca="1" si="13"/>
        <v>125</v>
      </c>
      <c r="F36" s="301">
        <f t="shared" ca="1" si="14"/>
        <v>793</v>
      </c>
      <c r="G36" s="301">
        <f t="shared" ca="1" si="15"/>
        <v>138</v>
      </c>
      <c r="H36" s="301">
        <f t="shared" ca="1" si="16"/>
        <v>6</v>
      </c>
      <c r="I36" s="301">
        <f t="shared" ca="1" si="17"/>
        <v>3540</v>
      </c>
      <c r="J36" s="301"/>
      <c r="K36" s="301">
        <f t="shared" ca="1" si="18"/>
        <v>55</v>
      </c>
      <c r="L36" s="301">
        <f t="shared" ca="1" si="19"/>
        <v>59</v>
      </c>
      <c r="M36" s="301">
        <f t="shared" ca="1" si="20"/>
        <v>60</v>
      </c>
      <c r="N36" s="301">
        <f t="shared" ca="1" si="21"/>
        <v>43</v>
      </c>
      <c r="O36" s="301" t="str">
        <f t="shared" ca="1" si="22"/>
        <v>x</v>
      </c>
      <c r="P36" s="301">
        <f t="shared" ca="1" si="23"/>
        <v>56</v>
      </c>
    </row>
    <row r="37" spans="1:16" ht="15" customHeight="1" x14ac:dyDescent="0.3">
      <c r="A37" s="49" t="s">
        <v>51</v>
      </c>
      <c r="B37" s="67" t="s">
        <v>44</v>
      </c>
      <c r="C37" s="50" t="s">
        <v>52</v>
      </c>
      <c r="D37" s="301">
        <f t="shared" ca="1" si="12"/>
        <v>1789</v>
      </c>
      <c r="E37" s="301">
        <f t="shared" ca="1" si="13"/>
        <v>85</v>
      </c>
      <c r="F37" s="301">
        <f t="shared" ca="1" si="14"/>
        <v>296</v>
      </c>
      <c r="G37" s="301">
        <f t="shared" ca="1" si="15"/>
        <v>35</v>
      </c>
      <c r="H37" s="301">
        <f t="shared" ca="1" si="16"/>
        <v>10</v>
      </c>
      <c r="I37" s="301">
        <f t="shared" ca="1" si="17"/>
        <v>2240</v>
      </c>
      <c r="J37" s="301"/>
      <c r="K37" s="301">
        <f t="shared" ca="1" si="18"/>
        <v>56</v>
      </c>
      <c r="L37" s="301">
        <f t="shared" ca="1" si="19"/>
        <v>56</v>
      </c>
      <c r="M37" s="301">
        <f t="shared" ca="1" si="20"/>
        <v>49</v>
      </c>
      <c r="N37" s="301">
        <f t="shared" ca="1" si="21"/>
        <v>40</v>
      </c>
      <c r="O37" s="301">
        <f t="shared" ca="1" si="22"/>
        <v>70</v>
      </c>
      <c r="P37" s="301">
        <f t="shared" ca="1" si="23"/>
        <v>55</v>
      </c>
    </row>
    <row r="38" spans="1:16" ht="15" customHeight="1" x14ac:dyDescent="0.3">
      <c r="A38" s="49" t="s">
        <v>53</v>
      </c>
      <c r="B38" s="67" t="s">
        <v>44</v>
      </c>
      <c r="C38" s="50" t="s">
        <v>54</v>
      </c>
      <c r="D38" s="301">
        <f t="shared" ca="1" si="12"/>
        <v>3618</v>
      </c>
      <c r="E38" s="301">
        <f t="shared" ca="1" si="13"/>
        <v>134</v>
      </c>
      <c r="F38" s="301">
        <f t="shared" ca="1" si="14"/>
        <v>54</v>
      </c>
      <c r="G38" s="301">
        <f t="shared" ca="1" si="15"/>
        <v>7</v>
      </c>
      <c r="H38" s="301">
        <f t="shared" ca="1" si="16"/>
        <v>12</v>
      </c>
      <c r="I38" s="301">
        <f t="shared" ca="1" si="17"/>
        <v>3860</v>
      </c>
      <c r="J38" s="301"/>
      <c r="K38" s="301">
        <f t="shared" ca="1" si="18"/>
        <v>52</v>
      </c>
      <c r="L38" s="301">
        <f t="shared" ca="1" si="19"/>
        <v>53</v>
      </c>
      <c r="M38" s="301">
        <f t="shared" ca="1" si="20"/>
        <v>65</v>
      </c>
      <c r="N38" s="301" t="str">
        <f t="shared" ca="1" si="21"/>
        <v>x</v>
      </c>
      <c r="O38" s="301">
        <f t="shared" ca="1" si="22"/>
        <v>58</v>
      </c>
      <c r="P38" s="301">
        <f t="shared" ca="1" si="23"/>
        <v>52</v>
      </c>
    </row>
    <row r="39" spans="1:16" ht="15" customHeight="1" x14ac:dyDescent="0.3">
      <c r="A39" s="49" t="s">
        <v>55</v>
      </c>
      <c r="B39" s="67" t="s">
        <v>44</v>
      </c>
      <c r="C39" s="50" t="s">
        <v>56</v>
      </c>
      <c r="D39" s="301">
        <f t="shared" ca="1" si="12"/>
        <v>3476</v>
      </c>
      <c r="E39" s="301">
        <f t="shared" ca="1" si="13"/>
        <v>78</v>
      </c>
      <c r="F39" s="301">
        <f t="shared" ca="1" si="14"/>
        <v>37</v>
      </c>
      <c r="G39" s="301">
        <f t="shared" ca="1" si="15"/>
        <v>13</v>
      </c>
      <c r="H39" s="301">
        <f t="shared" ca="1" si="16"/>
        <v>10</v>
      </c>
      <c r="I39" s="301">
        <f t="shared" ca="1" si="17"/>
        <v>3633</v>
      </c>
      <c r="J39" s="301"/>
      <c r="K39" s="301">
        <f t="shared" ca="1" si="18"/>
        <v>53</v>
      </c>
      <c r="L39" s="301">
        <f t="shared" ca="1" si="19"/>
        <v>63</v>
      </c>
      <c r="M39" s="301">
        <f t="shared" ca="1" si="20"/>
        <v>54</v>
      </c>
      <c r="N39" s="301">
        <f t="shared" ca="1" si="21"/>
        <v>54</v>
      </c>
      <c r="O39" s="301">
        <f t="shared" ca="1" si="22"/>
        <v>70</v>
      </c>
      <c r="P39" s="301">
        <f t="shared" ca="1" si="23"/>
        <v>53</v>
      </c>
    </row>
    <row r="40" spans="1:16" ht="15" customHeight="1" x14ac:dyDescent="0.3">
      <c r="A40" s="49" t="s">
        <v>57</v>
      </c>
      <c r="B40" s="67" t="s">
        <v>44</v>
      </c>
      <c r="C40" s="50" t="s">
        <v>58</v>
      </c>
      <c r="D40" s="301">
        <f t="shared" ca="1" si="12"/>
        <v>4789</v>
      </c>
      <c r="E40" s="301">
        <f t="shared" ca="1" si="13"/>
        <v>59</v>
      </c>
      <c r="F40" s="301">
        <f t="shared" ca="1" si="14"/>
        <v>41</v>
      </c>
      <c r="G40" s="301">
        <f t="shared" ca="1" si="15"/>
        <v>7</v>
      </c>
      <c r="H40" s="301">
        <f t="shared" ca="1" si="16"/>
        <v>14</v>
      </c>
      <c r="I40" s="301">
        <f t="shared" ca="1" si="17"/>
        <v>4958</v>
      </c>
      <c r="J40" s="301"/>
      <c r="K40" s="301">
        <f t="shared" ca="1" si="18"/>
        <v>51</v>
      </c>
      <c r="L40" s="301">
        <f t="shared" ca="1" si="19"/>
        <v>59</v>
      </c>
      <c r="M40" s="301">
        <f t="shared" ca="1" si="20"/>
        <v>73</v>
      </c>
      <c r="N40" s="301">
        <f t="shared" ca="1" si="21"/>
        <v>43</v>
      </c>
      <c r="O40" s="301">
        <f t="shared" ca="1" si="22"/>
        <v>64</v>
      </c>
      <c r="P40" s="301">
        <f t="shared" ca="1" si="23"/>
        <v>51</v>
      </c>
    </row>
    <row r="41" spans="1:16" ht="15" customHeight="1" x14ac:dyDescent="0.3">
      <c r="A41" s="49" t="s">
        <v>59</v>
      </c>
      <c r="B41" s="67" t="s">
        <v>44</v>
      </c>
      <c r="C41" s="50" t="s">
        <v>60</v>
      </c>
      <c r="D41" s="301">
        <f t="shared" ca="1" si="12"/>
        <v>1419</v>
      </c>
      <c r="E41" s="301">
        <f t="shared" ca="1" si="13"/>
        <v>41</v>
      </c>
      <c r="F41" s="301" t="str">
        <f t="shared" ca="1" si="14"/>
        <v>x</v>
      </c>
      <c r="G41" s="301">
        <f t="shared" ca="1" si="15"/>
        <v>3</v>
      </c>
      <c r="H41" s="301" t="str">
        <f t="shared" ca="1" si="16"/>
        <v>x</v>
      </c>
      <c r="I41" s="301">
        <f t="shared" ca="1" si="17"/>
        <v>1477</v>
      </c>
      <c r="J41" s="301"/>
      <c r="K41" s="301">
        <f t="shared" ca="1" si="18"/>
        <v>47</v>
      </c>
      <c r="L41" s="301">
        <f t="shared" ca="1" si="19"/>
        <v>59</v>
      </c>
      <c r="M41" s="301" t="str">
        <f t="shared" ca="1" si="20"/>
        <v>x</v>
      </c>
      <c r="N41" s="301" t="str">
        <f t="shared" ca="1" si="21"/>
        <v>x</v>
      </c>
      <c r="O41" s="301" t="str">
        <f t="shared" ca="1" si="22"/>
        <v>x</v>
      </c>
      <c r="P41" s="301">
        <f t="shared" ca="1" si="23"/>
        <v>47</v>
      </c>
    </row>
    <row r="42" spans="1:16" ht="15" customHeight="1" x14ac:dyDescent="0.3">
      <c r="A42" s="49" t="s">
        <v>61</v>
      </c>
      <c r="B42" s="67" t="s">
        <v>44</v>
      </c>
      <c r="C42" s="50" t="s">
        <v>62</v>
      </c>
      <c r="D42" s="301">
        <f t="shared" ca="1" si="12"/>
        <v>1683</v>
      </c>
      <c r="E42" s="301">
        <f t="shared" ca="1" si="13"/>
        <v>27</v>
      </c>
      <c r="F42" s="301">
        <f t="shared" ca="1" si="14"/>
        <v>35</v>
      </c>
      <c r="G42" s="301">
        <f t="shared" ca="1" si="15"/>
        <v>18</v>
      </c>
      <c r="H42" s="301">
        <f t="shared" ca="1" si="16"/>
        <v>3</v>
      </c>
      <c r="I42" s="301">
        <f t="shared" ca="1" si="17"/>
        <v>1781</v>
      </c>
      <c r="J42" s="301"/>
      <c r="K42" s="301">
        <f t="shared" ca="1" si="18"/>
        <v>47</v>
      </c>
      <c r="L42" s="301">
        <f t="shared" ca="1" si="19"/>
        <v>70</v>
      </c>
      <c r="M42" s="301">
        <f t="shared" ca="1" si="20"/>
        <v>74</v>
      </c>
      <c r="N42" s="301">
        <f t="shared" ca="1" si="21"/>
        <v>50</v>
      </c>
      <c r="O42" s="301" t="str">
        <f t="shared" ca="1" si="22"/>
        <v>x</v>
      </c>
      <c r="P42" s="301">
        <f t="shared" ca="1" si="23"/>
        <v>48</v>
      </c>
    </row>
    <row r="43" spans="1:16" ht="15" customHeight="1" x14ac:dyDescent="0.3">
      <c r="A43" s="49" t="s">
        <v>63</v>
      </c>
      <c r="B43" s="67" t="s">
        <v>44</v>
      </c>
      <c r="C43" s="50" t="s">
        <v>64</v>
      </c>
      <c r="D43" s="301">
        <f t="shared" ca="1" si="12"/>
        <v>11193</v>
      </c>
      <c r="E43" s="301">
        <f t="shared" ca="1" si="13"/>
        <v>367</v>
      </c>
      <c r="F43" s="301">
        <f t="shared" ca="1" si="14"/>
        <v>1493</v>
      </c>
      <c r="G43" s="301">
        <f t="shared" ca="1" si="15"/>
        <v>52</v>
      </c>
      <c r="H43" s="301">
        <f t="shared" ca="1" si="16"/>
        <v>33</v>
      </c>
      <c r="I43" s="301">
        <f t="shared" ca="1" si="17"/>
        <v>13229</v>
      </c>
      <c r="J43" s="301"/>
      <c r="K43" s="301">
        <f t="shared" ca="1" si="18"/>
        <v>55</v>
      </c>
      <c r="L43" s="301">
        <f t="shared" ca="1" si="19"/>
        <v>56</v>
      </c>
      <c r="M43" s="301">
        <f t="shared" ca="1" si="20"/>
        <v>49</v>
      </c>
      <c r="N43" s="301">
        <f t="shared" ca="1" si="21"/>
        <v>44</v>
      </c>
      <c r="O43" s="301">
        <f t="shared" ca="1" si="22"/>
        <v>76</v>
      </c>
      <c r="P43" s="301">
        <f t="shared" ca="1" si="23"/>
        <v>54</v>
      </c>
    </row>
    <row r="44" spans="1:16" ht="15" customHeight="1" x14ac:dyDescent="0.3">
      <c r="A44" s="49" t="s">
        <v>65</v>
      </c>
      <c r="B44" s="67" t="s">
        <v>44</v>
      </c>
      <c r="C44" s="50" t="s">
        <v>66</v>
      </c>
      <c r="D44" s="301">
        <f t="shared" ca="1" si="12"/>
        <v>3828</v>
      </c>
      <c r="E44" s="301">
        <f t="shared" ca="1" si="13"/>
        <v>216</v>
      </c>
      <c r="F44" s="301">
        <f t="shared" ca="1" si="14"/>
        <v>167</v>
      </c>
      <c r="G44" s="301">
        <f t="shared" ca="1" si="15"/>
        <v>219</v>
      </c>
      <c r="H44" s="301">
        <f t="shared" ca="1" si="16"/>
        <v>49</v>
      </c>
      <c r="I44" s="301">
        <f t="shared" ca="1" si="17"/>
        <v>4660</v>
      </c>
      <c r="J44" s="301"/>
      <c r="K44" s="301">
        <f t="shared" ca="1" si="18"/>
        <v>46</v>
      </c>
      <c r="L44" s="301">
        <f t="shared" ca="1" si="19"/>
        <v>42</v>
      </c>
      <c r="M44" s="301">
        <f t="shared" ca="1" si="20"/>
        <v>57</v>
      </c>
      <c r="N44" s="301">
        <f t="shared" ca="1" si="21"/>
        <v>42</v>
      </c>
      <c r="O44" s="301">
        <f t="shared" ca="1" si="22"/>
        <v>69</v>
      </c>
      <c r="P44" s="301">
        <f t="shared" ca="1" si="23"/>
        <v>46</v>
      </c>
    </row>
    <row r="45" spans="1:16" ht="15" customHeight="1" x14ac:dyDescent="0.3">
      <c r="A45" s="49" t="s">
        <v>67</v>
      </c>
      <c r="B45" s="67" t="s">
        <v>44</v>
      </c>
      <c r="C45" s="50" t="s">
        <v>68</v>
      </c>
      <c r="D45" s="301">
        <f t="shared" ca="1" si="12"/>
        <v>2603</v>
      </c>
      <c r="E45" s="301">
        <f t="shared" ca="1" si="13"/>
        <v>446</v>
      </c>
      <c r="F45" s="301">
        <f t="shared" ca="1" si="14"/>
        <v>1296</v>
      </c>
      <c r="G45" s="301">
        <f t="shared" ca="1" si="15"/>
        <v>1045</v>
      </c>
      <c r="H45" s="301">
        <f t="shared" ca="1" si="16"/>
        <v>57</v>
      </c>
      <c r="I45" s="301">
        <f t="shared" ca="1" si="17"/>
        <v>5835</v>
      </c>
      <c r="J45" s="301"/>
      <c r="K45" s="301">
        <f t="shared" ca="1" si="18"/>
        <v>53</v>
      </c>
      <c r="L45" s="301">
        <f t="shared" ca="1" si="19"/>
        <v>52</v>
      </c>
      <c r="M45" s="301">
        <f t="shared" ca="1" si="20"/>
        <v>50</v>
      </c>
      <c r="N45" s="301">
        <f t="shared" ca="1" si="21"/>
        <v>54</v>
      </c>
      <c r="O45" s="301">
        <f t="shared" ca="1" si="22"/>
        <v>68</v>
      </c>
      <c r="P45" s="301">
        <f t="shared" ca="1" si="23"/>
        <v>52</v>
      </c>
    </row>
    <row r="46" spans="1:16" ht="15" customHeight="1" x14ac:dyDescent="0.3">
      <c r="A46" s="49" t="s">
        <v>69</v>
      </c>
      <c r="B46" s="67" t="s">
        <v>44</v>
      </c>
      <c r="C46" s="50" t="s">
        <v>70</v>
      </c>
      <c r="D46" s="301">
        <f t="shared" ca="1" si="12"/>
        <v>1866</v>
      </c>
      <c r="E46" s="301">
        <f t="shared" ca="1" si="13"/>
        <v>132</v>
      </c>
      <c r="F46" s="301">
        <f t="shared" ca="1" si="14"/>
        <v>1095</v>
      </c>
      <c r="G46" s="301">
        <f t="shared" ca="1" si="15"/>
        <v>82</v>
      </c>
      <c r="H46" s="301">
        <f t="shared" ca="1" si="16"/>
        <v>7</v>
      </c>
      <c r="I46" s="301">
        <f t="shared" ca="1" si="17"/>
        <v>3249</v>
      </c>
      <c r="J46" s="301"/>
      <c r="K46" s="301">
        <f t="shared" ca="1" si="18"/>
        <v>50</v>
      </c>
      <c r="L46" s="301">
        <f t="shared" ca="1" si="19"/>
        <v>50</v>
      </c>
      <c r="M46" s="301">
        <f t="shared" ca="1" si="20"/>
        <v>41</v>
      </c>
      <c r="N46" s="301">
        <f t="shared" ca="1" si="21"/>
        <v>43</v>
      </c>
      <c r="O46" s="301" t="str">
        <f t="shared" ca="1" si="22"/>
        <v>x</v>
      </c>
      <c r="P46" s="301">
        <f t="shared" ca="1" si="23"/>
        <v>47</v>
      </c>
    </row>
    <row r="47" spans="1:16" ht="15" customHeight="1" x14ac:dyDescent="0.3">
      <c r="A47" s="49" t="s">
        <v>71</v>
      </c>
      <c r="B47" s="67" t="s">
        <v>44</v>
      </c>
      <c r="C47" s="50" t="s">
        <v>72</v>
      </c>
      <c r="D47" s="301">
        <f t="shared" ca="1" si="12"/>
        <v>1747</v>
      </c>
      <c r="E47" s="301">
        <f t="shared" ca="1" si="13"/>
        <v>103</v>
      </c>
      <c r="F47" s="301">
        <f t="shared" ca="1" si="14"/>
        <v>692</v>
      </c>
      <c r="G47" s="301">
        <f t="shared" ca="1" si="15"/>
        <v>93</v>
      </c>
      <c r="H47" s="301">
        <f t="shared" ca="1" si="16"/>
        <v>8</v>
      </c>
      <c r="I47" s="301">
        <f t="shared" ca="1" si="17"/>
        <v>2680</v>
      </c>
      <c r="J47" s="301"/>
      <c r="K47" s="301">
        <f t="shared" ca="1" si="18"/>
        <v>53</v>
      </c>
      <c r="L47" s="301">
        <f t="shared" ca="1" si="19"/>
        <v>47</v>
      </c>
      <c r="M47" s="301">
        <f t="shared" ca="1" si="20"/>
        <v>48</v>
      </c>
      <c r="N47" s="301">
        <f t="shared" ca="1" si="21"/>
        <v>42</v>
      </c>
      <c r="O47" s="301" t="str">
        <f t="shared" ca="1" si="22"/>
        <v>x</v>
      </c>
      <c r="P47" s="301">
        <f t="shared" ca="1" si="23"/>
        <v>51</v>
      </c>
    </row>
    <row r="48" spans="1:16" ht="15" customHeight="1" x14ac:dyDescent="0.3">
      <c r="A48" s="49" t="s">
        <v>73</v>
      </c>
      <c r="B48" s="67" t="s">
        <v>44</v>
      </c>
      <c r="C48" s="50" t="s">
        <v>74</v>
      </c>
      <c r="D48" s="301">
        <f t="shared" ca="1" si="12"/>
        <v>2157</v>
      </c>
      <c r="E48" s="301">
        <f t="shared" ca="1" si="13"/>
        <v>146</v>
      </c>
      <c r="F48" s="301">
        <f t="shared" ca="1" si="14"/>
        <v>78</v>
      </c>
      <c r="G48" s="301">
        <f t="shared" ca="1" si="15"/>
        <v>140</v>
      </c>
      <c r="H48" s="301">
        <f t="shared" ca="1" si="16"/>
        <v>7</v>
      </c>
      <c r="I48" s="301">
        <f t="shared" ca="1" si="17"/>
        <v>2637</v>
      </c>
      <c r="J48" s="301"/>
      <c r="K48" s="301">
        <f t="shared" ca="1" si="18"/>
        <v>57</v>
      </c>
      <c r="L48" s="301">
        <f t="shared" ca="1" si="19"/>
        <v>60</v>
      </c>
      <c r="M48" s="301">
        <f t="shared" ca="1" si="20"/>
        <v>67</v>
      </c>
      <c r="N48" s="301">
        <f t="shared" ca="1" si="21"/>
        <v>46</v>
      </c>
      <c r="O48" s="301" t="str">
        <f t="shared" ca="1" si="22"/>
        <v>x</v>
      </c>
      <c r="P48" s="301">
        <f t="shared" ca="1" si="23"/>
        <v>57</v>
      </c>
    </row>
    <row r="49" spans="1:16" s="115" customFormat="1" ht="15" customHeight="1" x14ac:dyDescent="0.3">
      <c r="A49" s="49" t="s">
        <v>75</v>
      </c>
      <c r="B49" s="67" t="s">
        <v>44</v>
      </c>
      <c r="C49" s="50" t="s">
        <v>76</v>
      </c>
      <c r="D49" s="301">
        <f t="shared" ca="1" si="12"/>
        <v>2642</v>
      </c>
      <c r="E49" s="301">
        <f t="shared" ca="1" si="13"/>
        <v>57</v>
      </c>
      <c r="F49" s="301">
        <f t="shared" ca="1" si="14"/>
        <v>37</v>
      </c>
      <c r="G49" s="301">
        <f t="shared" ca="1" si="15"/>
        <v>9</v>
      </c>
      <c r="H49" s="301">
        <f t="shared" ca="1" si="16"/>
        <v>5</v>
      </c>
      <c r="I49" s="301">
        <f t="shared" ca="1" si="17"/>
        <v>2769</v>
      </c>
      <c r="J49" s="301"/>
      <c r="K49" s="301">
        <f t="shared" ca="1" si="18"/>
        <v>56</v>
      </c>
      <c r="L49" s="301">
        <f t="shared" ca="1" si="19"/>
        <v>63</v>
      </c>
      <c r="M49" s="301">
        <f t="shared" ca="1" si="20"/>
        <v>54</v>
      </c>
      <c r="N49" s="301">
        <f t="shared" ca="1" si="21"/>
        <v>44</v>
      </c>
      <c r="O49" s="301" t="str">
        <f t="shared" ca="1" si="22"/>
        <v>x</v>
      </c>
      <c r="P49" s="301">
        <f t="shared" ca="1" si="23"/>
        <v>56</v>
      </c>
    </row>
    <row r="50" spans="1:16" ht="15" customHeight="1" x14ac:dyDescent="0.2">
      <c r="A50" s="49" t="s">
        <v>77</v>
      </c>
      <c r="B50" s="67" t="s">
        <v>44</v>
      </c>
      <c r="C50" s="50" t="s">
        <v>376</v>
      </c>
      <c r="D50" s="301">
        <f t="shared" ca="1" si="12"/>
        <v>1874</v>
      </c>
      <c r="E50" s="301">
        <f t="shared" ca="1" si="13"/>
        <v>35</v>
      </c>
      <c r="F50" s="301">
        <f t="shared" ca="1" si="14"/>
        <v>20</v>
      </c>
      <c r="G50" s="301">
        <f t="shared" ca="1" si="15"/>
        <v>4</v>
      </c>
      <c r="H50" s="301">
        <f t="shared" ca="1" si="16"/>
        <v>7</v>
      </c>
      <c r="I50" s="301">
        <f t="shared" ca="1" si="17"/>
        <v>1960</v>
      </c>
      <c r="J50" s="301"/>
      <c r="K50" s="301">
        <f t="shared" ca="1" si="18"/>
        <v>52</v>
      </c>
      <c r="L50" s="301">
        <f t="shared" ca="1" si="19"/>
        <v>69</v>
      </c>
      <c r="M50" s="301">
        <f t="shared" ca="1" si="20"/>
        <v>45</v>
      </c>
      <c r="N50" s="301" t="str">
        <f t="shared" ca="1" si="21"/>
        <v>x</v>
      </c>
      <c r="O50" s="301">
        <f t="shared" ca="1" si="22"/>
        <v>43</v>
      </c>
      <c r="P50" s="301">
        <f t="shared" ca="1" si="23"/>
        <v>53</v>
      </c>
    </row>
    <row r="51" spans="1:16" ht="15" customHeight="1" x14ac:dyDescent="0.2">
      <c r="A51" s="49" t="s">
        <v>78</v>
      </c>
      <c r="B51" s="67" t="s">
        <v>44</v>
      </c>
      <c r="C51" s="50" t="s">
        <v>79</v>
      </c>
      <c r="D51" s="301">
        <f t="shared" ca="1" si="12"/>
        <v>2726</v>
      </c>
      <c r="E51" s="301">
        <f t="shared" ca="1" si="13"/>
        <v>142</v>
      </c>
      <c r="F51" s="301">
        <f t="shared" ca="1" si="14"/>
        <v>195</v>
      </c>
      <c r="G51" s="301">
        <f t="shared" ca="1" si="15"/>
        <v>30</v>
      </c>
      <c r="H51" s="301">
        <f t="shared" ca="1" si="16"/>
        <v>19</v>
      </c>
      <c r="I51" s="301">
        <f t="shared" ca="1" si="17"/>
        <v>3165</v>
      </c>
      <c r="J51" s="301"/>
      <c r="K51" s="301">
        <f t="shared" ca="1" si="18"/>
        <v>58</v>
      </c>
      <c r="L51" s="301">
        <f t="shared" ca="1" si="19"/>
        <v>65</v>
      </c>
      <c r="M51" s="301">
        <f t="shared" ca="1" si="20"/>
        <v>56</v>
      </c>
      <c r="N51" s="301">
        <f t="shared" ca="1" si="21"/>
        <v>23</v>
      </c>
      <c r="O51" s="301">
        <f t="shared" ca="1" si="22"/>
        <v>63</v>
      </c>
      <c r="P51" s="301">
        <f t="shared" ca="1" si="23"/>
        <v>58</v>
      </c>
    </row>
    <row r="52" spans="1:16" ht="15" customHeight="1" x14ac:dyDescent="0.2">
      <c r="A52" s="49" t="s">
        <v>80</v>
      </c>
      <c r="B52" s="67" t="s">
        <v>44</v>
      </c>
      <c r="C52" s="50" t="s">
        <v>81</v>
      </c>
      <c r="D52" s="301">
        <f t="shared" ca="1" si="12"/>
        <v>2110</v>
      </c>
      <c r="E52" s="301">
        <f t="shared" ca="1" si="13"/>
        <v>100</v>
      </c>
      <c r="F52" s="301">
        <f t="shared" ca="1" si="14"/>
        <v>290</v>
      </c>
      <c r="G52" s="301">
        <f t="shared" ca="1" si="15"/>
        <v>59</v>
      </c>
      <c r="H52" s="301">
        <f t="shared" ca="1" si="16"/>
        <v>7</v>
      </c>
      <c r="I52" s="301">
        <f t="shared" ca="1" si="17"/>
        <v>2601</v>
      </c>
      <c r="J52" s="301"/>
      <c r="K52" s="301">
        <f t="shared" ca="1" si="18"/>
        <v>54</v>
      </c>
      <c r="L52" s="301">
        <f t="shared" ca="1" si="19"/>
        <v>63</v>
      </c>
      <c r="M52" s="301">
        <f t="shared" ca="1" si="20"/>
        <v>55</v>
      </c>
      <c r="N52" s="301">
        <f t="shared" ca="1" si="21"/>
        <v>42</v>
      </c>
      <c r="O52" s="301">
        <f t="shared" ca="1" si="22"/>
        <v>57</v>
      </c>
      <c r="P52" s="301">
        <f t="shared" ca="1" si="23"/>
        <v>55</v>
      </c>
    </row>
    <row r="53" spans="1:16" ht="15" customHeight="1" x14ac:dyDescent="0.2">
      <c r="A53" s="49" t="s">
        <v>82</v>
      </c>
      <c r="B53" s="67" t="s">
        <v>44</v>
      </c>
      <c r="C53" s="50" t="s">
        <v>83</v>
      </c>
      <c r="D53" s="301">
        <f t="shared" ca="1" si="12"/>
        <v>1953</v>
      </c>
      <c r="E53" s="301">
        <f t="shared" ca="1" si="13"/>
        <v>170</v>
      </c>
      <c r="F53" s="301">
        <f t="shared" ca="1" si="14"/>
        <v>372</v>
      </c>
      <c r="G53" s="301">
        <f t="shared" ca="1" si="15"/>
        <v>99</v>
      </c>
      <c r="H53" s="301">
        <f t="shared" ca="1" si="16"/>
        <v>33</v>
      </c>
      <c r="I53" s="301">
        <f t="shared" ca="1" si="17"/>
        <v>2701</v>
      </c>
      <c r="J53" s="301"/>
      <c r="K53" s="301">
        <f t="shared" ca="1" si="18"/>
        <v>66</v>
      </c>
      <c r="L53" s="301">
        <f t="shared" ca="1" si="19"/>
        <v>66</v>
      </c>
      <c r="M53" s="301">
        <f t="shared" ca="1" si="20"/>
        <v>65</v>
      </c>
      <c r="N53" s="301">
        <f t="shared" ca="1" si="21"/>
        <v>69</v>
      </c>
      <c r="O53" s="301">
        <f t="shared" ca="1" si="22"/>
        <v>79</v>
      </c>
      <c r="P53" s="301">
        <f t="shared" ca="1" si="23"/>
        <v>66</v>
      </c>
    </row>
    <row r="54" spans="1:16" ht="15" customHeight="1" x14ac:dyDescent="0.2">
      <c r="A54" s="49" t="s">
        <v>84</v>
      </c>
      <c r="B54" s="67" t="s">
        <v>44</v>
      </c>
      <c r="C54" s="50" t="s">
        <v>85</v>
      </c>
      <c r="D54" s="301">
        <f t="shared" ca="1" si="12"/>
        <v>2196</v>
      </c>
      <c r="E54" s="301">
        <f t="shared" ca="1" si="13"/>
        <v>75</v>
      </c>
      <c r="F54" s="301">
        <f t="shared" ca="1" si="14"/>
        <v>68</v>
      </c>
      <c r="G54" s="301">
        <f t="shared" ca="1" si="15"/>
        <v>11</v>
      </c>
      <c r="H54" s="301">
        <f t="shared" ca="1" si="16"/>
        <v>11</v>
      </c>
      <c r="I54" s="301">
        <f t="shared" ca="1" si="17"/>
        <v>2384</v>
      </c>
      <c r="J54" s="301"/>
      <c r="K54" s="301">
        <f t="shared" ca="1" si="18"/>
        <v>60</v>
      </c>
      <c r="L54" s="301">
        <f t="shared" ca="1" si="19"/>
        <v>76</v>
      </c>
      <c r="M54" s="301">
        <f t="shared" ca="1" si="20"/>
        <v>68</v>
      </c>
      <c r="N54" s="301">
        <f t="shared" ca="1" si="21"/>
        <v>45</v>
      </c>
      <c r="O54" s="301" t="str">
        <f t="shared" ca="1" si="22"/>
        <v>x</v>
      </c>
      <c r="P54" s="301">
        <f t="shared" ca="1" si="23"/>
        <v>61</v>
      </c>
    </row>
    <row r="55" spans="1:16" ht="15" customHeight="1" x14ac:dyDescent="0.2">
      <c r="A55" s="49" t="s">
        <v>86</v>
      </c>
      <c r="B55" s="67" t="s">
        <v>44</v>
      </c>
      <c r="C55" s="50" t="s">
        <v>87</v>
      </c>
      <c r="D55" s="301">
        <f t="shared" ca="1" si="12"/>
        <v>3374</v>
      </c>
      <c r="E55" s="301">
        <f t="shared" ca="1" si="13"/>
        <v>71</v>
      </c>
      <c r="F55" s="301">
        <f t="shared" ca="1" si="14"/>
        <v>34</v>
      </c>
      <c r="G55" s="301">
        <f t="shared" ca="1" si="15"/>
        <v>45</v>
      </c>
      <c r="H55" s="301">
        <f t="shared" ca="1" si="16"/>
        <v>12</v>
      </c>
      <c r="I55" s="301">
        <f t="shared" ca="1" si="17"/>
        <v>3575</v>
      </c>
      <c r="J55" s="301"/>
      <c r="K55" s="301">
        <f t="shared" ca="1" si="18"/>
        <v>58</v>
      </c>
      <c r="L55" s="301">
        <f t="shared" ca="1" si="19"/>
        <v>52</v>
      </c>
      <c r="M55" s="301">
        <f t="shared" ca="1" si="20"/>
        <v>56</v>
      </c>
      <c r="N55" s="301">
        <f t="shared" ca="1" si="21"/>
        <v>44</v>
      </c>
      <c r="O55" s="301" t="str">
        <f t="shared" ca="1" si="22"/>
        <v>x</v>
      </c>
      <c r="P55" s="301">
        <f t="shared" ca="1" si="23"/>
        <v>57</v>
      </c>
    </row>
    <row r="56" spans="1:16" ht="15" customHeight="1" x14ac:dyDescent="0.2">
      <c r="A56" s="49" t="s">
        <v>88</v>
      </c>
      <c r="B56" s="67" t="s">
        <v>44</v>
      </c>
      <c r="C56" s="50" t="s">
        <v>89</v>
      </c>
      <c r="D56" s="301">
        <f t="shared" ca="1" si="12"/>
        <v>3366</v>
      </c>
      <c r="E56" s="301">
        <f t="shared" ca="1" si="13"/>
        <v>85</v>
      </c>
      <c r="F56" s="301">
        <f t="shared" ca="1" si="14"/>
        <v>90</v>
      </c>
      <c r="G56" s="301">
        <f t="shared" ca="1" si="15"/>
        <v>14</v>
      </c>
      <c r="H56" s="301">
        <f t="shared" ca="1" si="16"/>
        <v>18</v>
      </c>
      <c r="I56" s="301">
        <f t="shared" ca="1" si="17"/>
        <v>3599</v>
      </c>
      <c r="J56" s="301"/>
      <c r="K56" s="301">
        <f t="shared" ca="1" si="18"/>
        <v>49</v>
      </c>
      <c r="L56" s="301">
        <f t="shared" ca="1" si="19"/>
        <v>49</v>
      </c>
      <c r="M56" s="301">
        <f t="shared" ca="1" si="20"/>
        <v>61</v>
      </c>
      <c r="N56" s="301" t="str">
        <f t="shared" ca="1" si="21"/>
        <v>x</v>
      </c>
      <c r="O56" s="301">
        <f t="shared" ca="1" si="22"/>
        <v>61</v>
      </c>
      <c r="P56" s="301">
        <f t="shared" ca="1" si="23"/>
        <v>49</v>
      </c>
    </row>
    <row r="57" spans="1:16" ht="15" customHeight="1" x14ac:dyDescent="0.2">
      <c r="A57" s="49" t="s">
        <v>91</v>
      </c>
      <c r="B57" s="67" t="s">
        <v>375</v>
      </c>
      <c r="C57" s="50" t="s">
        <v>92</v>
      </c>
      <c r="D57" s="301">
        <f t="shared" ca="1" si="12"/>
        <v>2473</v>
      </c>
      <c r="E57" s="301">
        <f t="shared" ca="1" si="13"/>
        <v>61</v>
      </c>
      <c r="F57" s="301">
        <f t="shared" ca="1" si="14"/>
        <v>11</v>
      </c>
      <c r="G57" s="301">
        <f t="shared" ca="1" si="15"/>
        <v>15</v>
      </c>
      <c r="H57" s="301">
        <f t="shared" ca="1" si="16"/>
        <v>3</v>
      </c>
      <c r="I57" s="301">
        <f t="shared" ca="1" si="17"/>
        <v>2581</v>
      </c>
      <c r="J57" s="301"/>
      <c r="K57" s="301">
        <f t="shared" ca="1" si="18"/>
        <v>53</v>
      </c>
      <c r="L57" s="301">
        <f t="shared" ca="1" si="19"/>
        <v>59</v>
      </c>
      <c r="M57" s="301">
        <f t="shared" ca="1" si="20"/>
        <v>55</v>
      </c>
      <c r="N57" s="301">
        <f t="shared" ca="1" si="21"/>
        <v>67</v>
      </c>
      <c r="O57" s="301" t="str">
        <f t="shared" ca="1" si="22"/>
        <v>x</v>
      </c>
      <c r="P57" s="301">
        <f t="shared" ca="1" si="23"/>
        <v>53</v>
      </c>
    </row>
    <row r="58" spans="1:16" ht="15" customHeight="1" x14ac:dyDescent="0.2">
      <c r="A58" s="49" t="s">
        <v>93</v>
      </c>
      <c r="B58" s="67" t="s">
        <v>375</v>
      </c>
      <c r="C58" s="50" t="s">
        <v>94</v>
      </c>
      <c r="D58" s="301">
        <f t="shared" ca="1" si="12"/>
        <v>3623</v>
      </c>
      <c r="E58" s="301">
        <f t="shared" ca="1" si="13"/>
        <v>349</v>
      </c>
      <c r="F58" s="301">
        <f t="shared" ca="1" si="14"/>
        <v>3122</v>
      </c>
      <c r="G58" s="301">
        <f t="shared" ca="1" si="15"/>
        <v>91</v>
      </c>
      <c r="H58" s="301">
        <f t="shared" ca="1" si="16"/>
        <v>6</v>
      </c>
      <c r="I58" s="301">
        <f t="shared" ca="1" si="17"/>
        <v>7280</v>
      </c>
      <c r="J58" s="301"/>
      <c r="K58" s="301">
        <f t="shared" ca="1" si="18"/>
        <v>46</v>
      </c>
      <c r="L58" s="301">
        <f t="shared" ca="1" si="19"/>
        <v>48</v>
      </c>
      <c r="M58" s="301">
        <f t="shared" ca="1" si="20"/>
        <v>47</v>
      </c>
      <c r="N58" s="301">
        <f t="shared" ca="1" si="21"/>
        <v>46</v>
      </c>
      <c r="O58" s="301" t="str">
        <f t="shared" ca="1" si="22"/>
        <v>x</v>
      </c>
      <c r="P58" s="301">
        <f t="shared" ca="1" si="23"/>
        <v>47</v>
      </c>
    </row>
    <row r="59" spans="1:16" ht="15" customHeight="1" x14ac:dyDescent="0.2">
      <c r="A59" s="49" t="s">
        <v>95</v>
      </c>
      <c r="B59" s="67" t="s">
        <v>375</v>
      </c>
      <c r="C59" s="50" t="s">
        <v>96</v>
      </c>
      <c r="D59" s="301">
        <f t="shared" ca="1" si="12"/>
        <v>2095</v>
      </c>
      <c r="E59" s="301">
        <f t="shared" ca="1" si="13"/>
        <v>102</v>
      </c>
      <c r="F59" s="301">
        <f t="shared" ca="1" si="14"/>
        <v>411</v>
      </c>
      <c r="G59" s="301">
        <f t="shared" ca="1" si="15"/>
        <v>19</v>
      </c>
      <c r="H59" s="301">
        <f t="shared" ca="1" si="16"/>
        <v>3</v>
      </c>
      <c r="I59" s="301">
        <f t="shared" ca="1" si="17"/>
        <v>2642</v>
      </c>
      <c r="J59" s="301"/>
      <c r="K59" s="301">
        <f t="shared" ca="1" si="18"/>
        <v>48</v>
      </c>
      <c r="L59" s="301">
        <f t="shared" ca="1" si="19"/>
        <v>58</v>
      </c>
      <c r="M59" s="301">
        <f t="shared" ca="1" si="20"/>
        <v>42</v>
      </c>
      <c r="N59" s="301">
        <f t="shared" ca="1" si="21"/>
        <v>32</v>
      </c>
      <c r="O59" s="301" t="str">
        <f t="shared" ca="1" si="22"/>
        <v>x</v>
      </c>
      <c r="P59" s="301">
        <f t="shared" ca="1" si="23"/>
        <v>47</v>
      </c>
    </row>
    <row r="60" spans="1:16" ht="15" customHeight="1" x14ac:dyDescent="0.2">
      <c r="A60" s="49" t="s">
        <v>97</v>
      </c>
      <c r="B60" s="67" t="s">
        <v>375</v>
      </c>
      <c r="C60" s="50" t="s">
        <v>98</v>
      </c>
      <c r="D60" s="301">
        <f t="shared" ca="1" si="12"/>
        <v>3144</v>
      </c>
      <c r="E60" s="301">
        <f t="shared" ca="1" si="13"/>
        <v>91</v>
      </c>
      <c r="F60" s="301">
        <f t="shared" ca="1" si="14"/>
        <v>92</v>
      </c>
      <c r="G60" s="301">
        <f t="shared" ca="1" si="15"/>
        <v>30</v>
      </c>
      <c r="H60" s="301">
        <f t="shared" ca="1" si="16"/>
        <v>12</v>
      </c>
      <c r="I60" s="301">
        <f t="shared" ca="1" si="17"/>
        <v>3409</v>
      </c>
      <c r="J60" s="301"/>
      <c r="K60" s="301">
        <f t="shared" ca="1" si="18"/>
        <v>46</v>
      </c>
      <c r="L60" s="301">
        <f t="shared" ca="1" si="19"/>
        <v>46</v>
      </c>
      <c r="M60" s="301">
        <f t="shared" ca="1" si="20"/>
        <v>43</v>
      </c>
      <c r="N60" s="301">
        <f t="shared" ca="1" si="21"/>
        <v>60</v>
      </c>
      <c r="O60" s="301">
        <f t="shared" ca="1" si="22"/>
        <v>58</v>
      </c>
      <c r="P60" s="301">
        <f t="shared" ca="1" si="23"/>
        <v>46</v>
      </c>
    </row>
    <row r="61" spans="1:16" ht="15" customHeight="1" x14ac:dyDescent="0.2">
      <c r="A61" s="49" t="s">
        <v>99</v>
      </c>
      <c r="B61" s="67" t="s">
        <v>375</v>
      </c>
      <c r="C61" s="50" t="s">
        <v>100</v>
      </c>
      <c r="D61" s="301">
        <f t="shared" ca="1" si="12"/>
        <v>3349</v>
      </c>
      <c r="E61" s="301">
        <f t="shared" ca="1" si="13"/>
        <v>69</v>
      </c>
      <c r="F61" s="301">
        <f t="shared" ca="1" si="14"/>
        <v>18</v>
      </c>
      <c r="G61" s="301">
        <f t="shared" ca="1" si="15"/>
        <v>5</v>
      </c>
      <c r="H61" s="301">
        <f t="shared" ca="1" si="16"/>
        <v>5</v>
      </c>
      <c r="I61" s="301">
        <f t="shared" ca="1" si="17"/>
        <v>3473</v>
      </c>
      <c r="J61" s="301"/>
      <c r="K61" s="301">
        <f t="shared" ca="1" si="18"/>
        <v>53</v>
      </c>
      <c r="L61" s="301">
        <f t="shared" ca="1" si="19"/>
        <v>48</v>
      </c>
      <c r="M61" s="301">
        <f t="shared" ca="1" si="20"/>
        <v>83</v>
      </c>
      <c r="N61" s="301" t="str">
        <f t="shared" ca="1" si="21"/>
        <v>x</v>
      </c>
      <c r="O61" s="301" t="str">
        <f t="shared" ca="1" si="22"/>
        <v>x</v>
      </c>
      <c r="P61" s="301">
        <f t="shared" ca="1" si="23"/>
        <v>53</v>
      </c>
    </row>
    <row r="62" spans="1:16" ht="15" customHeight="1" x14ac:dyDescent="0.2">
      <c r="A62" s="49" t="s">
        <v>101</v>
      </c>
      <c r="B62" s="67" t="s">
        <v>375</v>
      </c>
      <c r="C62" s="51" t="s">
        <v>102</v>
      </c>
      <c r="D62" s="301">
        <f t="shared" ca="1" si="12"/>
        <v>2552</v>
      </c>
      <c r="E62" s="301">
        <f t="shared" ca="1" si="13"/>
        <v>107</v>
      </c>
      <c r="F62" s="301">
        <f t="shared" ca="1" si="14"/>
        <v>45</v>
      </c>
      <c r="G62" s="301">
        <f t="shared" ca="1" si="15"/>
        <v>44</v>
      </c>
      <c r="H62" s="301" t="str">
        <f t="shared" ca="1" si="16"/>
        <v>x</v>
      </c>
      <c r="I62" s="301">
        <f t="shared" ca="1" si="17"/>
        <v>2833</v>
      </c>
      <c r="J62" s="301"/>
      <c r="K62" s="301">
        <f t="shared" ca="1" si="18"/>
        <v>53</v>
      </c>
      <c r="L62" s="301">
        <f t="shared" ca="1" si="19"/>
        <v>59</v>
      </c>
      <c r="M62" s="301">
        <f t="shared" ca="1" si="20"/>
        <v>71</v>
      </c>
      <c r="N62" s="301">
        <f t="shared" ca="1" si="21"/>
        <v>45</v>
      </c>
      <c r="O62" s="301" t="str">
        <f t="shared" ca="1" si="22"/>
        <v>x</v>
      </c>
      <c r="P62" s="301">
        <f t="shared" ca="1" si="23"/>
        <v>53</v>
      </c>
    </row>
    <row r="63" spans="1:16" ht="15" customHeight="1" x14ac:dyDescent="0.2">
      <c r="A63" s="49" t="s">
        <v>103</v>
      </c>
      <c r="B63" s="67" t="s">
        <v>375</v>
      </c>
      <c r="C63" s="50" t="s">
        <v>104</v>
      </c>
      <c r="D63" s="301">
        <f t="shared" ca="1" si="12"/>
        <v>3192</v>
      </c>
      <c r="E63" s="301">
        <f t="shared" ca="1" si="13"/>
        <v>310</v>
      </c>
      <c r="F63" s="301">
        <f t="shared" ca="1" si="14"/>
        <v>1400</v>
      </c>
      <c r="G63" s="301">
        <f t="shared" ca="1" si="15"/>
        <v>95</v>
      </c>
      <c r="H63" s="301">
        <f t="shared" ca="1" si="16"/>
        <v>10</v>
      </c>
      <c r="I63" s="301">
        <f t="shared" ca="1" si="17"/>
        <v>5100</v>
      </c>
      <c r="J63" s="301"/>
      <c r="K63" s="301">
        <f t="shared" ca="1" si="18"/>
        <v>50</v>
      </c>
      <c r="L63" s="301">
        <f t="shared" ca="1" si="19"/>
        <v>45</v>
      </c>
      <c r="M63" s="301">
        <f t="shared" ca="1" si="20"/>
        <v>47</v>
      </c>
      <c r="N63" s="301">
        <f t="shared" ca="1" si="21"/>
        <v>43</v>
      </c>
      <c r="O63" s="301">
        <f t="shared" ca="1" si="22"/>
        <v>70</v>
      </c>
      <c r="P63" s="301">
        <f t="shared" ca="1" si="23"/>
        <v>49</v>
      </c>
    </row>
    <row r="64" spans="1:16" ht="15" customHeight="1" x14ac:dyDescent="0.2">
      <c r="A64" s="49" t="s">
        <v>105</v>
      </c>
      <c r="B64" s="67" t="s">
        <v>375</v>
      </c>
      <c r="C64" s="50" t="s">
        <v>106</v>
      </c>
      <c r="D64" s="301">
        <f t="shared" ca="1" si="12"/>
        <v>6057</v>
      </c>
      <c r="E64" s="301">
        <f t="shared" ca="1" si="13"/>
        <v>463</v>
      </c>
      <c r="F64" s="301">
        <f t="shared" ca="1" si="14"/>
        <v>1010</v>
      </c>
      <c r="G64" s="301">
        <f t="shared" ca="1" si="15"/>
        <v>561</v>
      </c>
      <c r="H64" s="301">
        <f t="shared" ca="1" si="16"/>
        <v>43</v>
      </c>
      <c r="I64" s="301">
        <f t="shared" ca="1" si="17"/>
        <v>8304</v>
      </c>
      <c r="J64" s="301"/>
      <c r="K64" s="301">
        <f t="shared" ca="1" si="18"/>
        <v>49</v>
      </c>
      <c r="L64" s="301">
        <f t="shared" ca="1" si="19"/>
        <v>51</v>
      </c>
      <c r="M64" s="301">
        <f t="shared" ca="1" si="20"/>
        <v>46</v>
      </c>
      <c r="N64" s="301">
        <f t="shared" ca="1" si="21"/>
        <v>37</v>
      </c>
      <c r="O64" s="301">
        <f t="shared" ca="1" si="22"/>
        <v>53</v>
      </c>
      <c r="P64" s="301">
        <f t="shared" ca="1" si="23"/>
        <v>48</v>
      </c>
    </row>
    <row r="65" spans="1:16" ht="15" customHeight="1" x14ac:dyDescent="0.2">
      <c r="A65" s="49" t="s">
        <v>107</v>
      </c>
      <c r="B65" s="67" t="s">
        <v>375</v>
      </c>
      <c r="C65" s="50" t="s">
        <v>108</v>
      </c>
      <c r="D65" s="301">
        <f t="shared" ca="1" si="12"/>
        <v>1788</v>
      </c>
      <c r="E65" s="301">
        <f t="shared" ca="1" si="13"/>
        <v>41</v>
      </c>
      <c r="F65" s="301">
        <f t="shared" ca="1" si="14"/>
        <v>16</v>
      </c>
      <c r="G65" s="301">
        <f t="shared" ca="1" si="15"/>
        <v>3</v>
      </c>
      <c r="H65" s="301" t="str">
        <f t="shared" ca="1" si="16"/>
        <v>x</v>
      </c>
      <c r="I65" s="301">
        <f t="shared" ca="1" si="17"/>
        <v>1869</v>
      </c>
      <c r="J65" s="301"/>
      <c r="K65" s="301">
        <f t="shared" ca="1" si="18"/>
        <v>50</v>
      </c>
      <c r="L65" s="301">
        <f t="shared" ca="1" si="19"/>
        <v>63</v>
      </c>
      <c r="M65" s="301">
        <f t="shared" ca="1" si="20"/>
        <v>56</v>
      </c>
      <c r="N65" s="301" t="str">
        <f t="shared" ca="1" si="21"/>
        <v>x</v>
      </c>
      <c r="O65" s="301" t="str">
        <f t="shared" ca="1" si="22"/>
        <v>x</v>
      </c>
      <c r="P65" s="301">
        <f t="shared" ca="1" si="23"/>
        <v>51</v>
      </c>
    </row>
    <row r="66" spans="1:16" ht="15" customHeight="1" x14ac:dyDescent="0.2">
      <c r="A66" s="49" t="s">
        <v>109</v>
      </c>
      <c r="B66" s="67" t="s">
        <v>375</v>
      </c>
      <c r="C66" s="50" t="s">
        <v>110</v>
      </c>
      <c r="D66" s="301">
        <f t="shared" ca="1" si="12"/>
        <v>1740</v>
      </c>
      <c r="E66" s="301">
        <f t="shared" ca="1" si="13"/>
        <v>42</v>
      </c>
      <c r="F66" s="301">
        <f t="shared" ca="1" si="14"/>
        <v>77</v>
      </c>
      <c r="G66" s="301">
        <f t="shared" ca="1" si="15"/>
        <v>11</v>
      </c>
      <c r="H66" s="301">
        <f t="shared" ca="1" si="16"/>
        <v>6</v>
      </c>
      <c r="I66" s="301">
        <f t="shared" ca="1" si="17"/>
        <v>1894</v>
      </c>
      <c r="J66" s="301"/>
      <c r="K66" s="301">
        <f t="shared" ca="1" si="18"/>
        <v>48</v>
      </c>
      <c r="L66" s="301">
        <f t="shared" ca="1" si="19"/>
        <v>48</v>
      </c>
      <c r="M66" s="301">
        <f t="shared" ca="1" si="20"/>
        <v>44</v>
      </c>
      <c r="N66" s="301">
        <f t="shared" ca="1" si="21"/>
        <v>45</v>
      </c>
      <c r="O66" s="301" t="str">
        <f t="shared" ca="1" si="22"/>
        <v>x</v>
      </c>
      <c r="P66" s="301">
        <f t="shared" ca="1" si="23"/>
        <v>48</v>
      </c>
    </row>
    <row r="67" spans="1:16" s="115" customFormat="1" ht="15" customHeight="1" x14ac:dyDescent="0.2">
      <c r="A67" s="49" t="s">
        <v>111</v>
      </c>
      <c r="B67" s="67" t="s">
        <v>375</v>
      </c>
      <c r="C67" s="50" t="s">
        <v>112</v>
      </c>
      <c r="D67" s="301">
        <f t="shared" ca="1" si="12"/>
        <v>5615</v>
      </c>
      <c r="E67" s="301">
        <f t="shared" ca="1" si="13"/>
        <v>130</v>
      </c>
      <c r="F67" s="301">
        <f t="shared" ca="1" si="14"/>
        <v>63</v>
      </c>
      <c r="G67" s="301">
        <f t="shared" ca="1" si="15"/>
        <v>11</v>
      </c>
      <c r="H67" s="301">
        <f t="shared" ca="1" si="16"/>
        <v>16</v>
      </c>
      <c r="I67" s="301">
        <f t="shared" ca="1" si="17"/>
        <v>5878</v>
      </c>
      <c r="J67" s="301"/>
      <c r="K67" s="301">
        <f t="shared" ca="1" si="18"/>
        <v>51</v>
      </c>
      <c r="L67" s="301">
        <f t="shared" ca="1" si="19"/>
        <v>71</v>
      </c>
      <c r="M67" s="301">
        <f t="shared" ca="1" si="20"/>
        <v>59</v>
      </c>
      <c r="N67" s="301">
        <f t="shared" ca="1" si="21"/>
        <v>45</v>
      </c>
      <c r="O67" s="301">
        <f t="shared" ca="1" si="22"/>
        <v>69</v>
      </c>
      <c r="P67" s="301">
        <f t="shared" ca="1" si="23"/>
        <v>51</v>
      </c>
    </row>
    <row r="68" spans="1:16" ht="15" customHeight="1" x14ac:dyDescent="0.2">
      <c r="A68" s="49" t="s">
        <v>113</v>
      </c>
      <c r="B68" s="67" t="s">
        <v>375</v>
      </c>
      <c r="C68" s="50" t="s">
        <v>114</v>
      </c>
      <c r="D68" s="301">
        <f t="shared" ca="1" si="12"/>
        <v>2650</v>
      </c>
      <c r="E68" s="301">
        <f t="shared" ca="1" si="13"/>
        <v>95</v>
      </c>
      <c r="F68" s="301">
        <f t="shared" ca="1" si="14"/>
        <v>244</v>
      </c>
      <c r="G68" s="301">
        <f t="shared" ca="1" si="15"/>
        <v>35</v>
      </c>
      <c r="H68" s="301">
        <f t="shared" ca="1" si="16"/>
        <v>7</v>
      </c>
      <c r="I68" s="301">
        <f t="shared" ca="1" si="17"/>
        <v>3057</v>
      </c>
      <c r="J68" s="301"/>
      <c r="K68" s="301">
        <f t="shared" ca="1" si="18"/>
        <v>54</v>
      </c>
      <c r="L68" s="301">
        <f t="shared" ca="1" si="19"/>
        <v>57</v>
      </c>
      <c r="M68" s="301">
        <f t="shared" ca="1" si="20"/>
        <v>52</v>
      </c>
      <c r="N68" s="301">
        <f t="shared" ca="1" si="21"/>
        <v>49</v>
      </c>
      <c r="O68" s="301">
        <f t="shared" ca="1" si="22"/>
        <v>43</v>
      </c>
      <c r="P68" s="301">
        <f t="shared" ca="1" si="23"/>
        <v>54</v>
      </c>
    </row>
    <row r="69" spans="1:16" ht="15" customHeight="1" x14ac:dyDescent="0.2">
      <c r="A69" s="49" t="s">
        <v>115</v>
      </c>
      <c r="B69" s="67" t="s">
        <v>375</v>
      </c>
      <c r="C69" s="50" t="s">
        <v>116</v>
      </c>
      <c r="D69" s="301">
        <f t="shared" ca="1" si="12"/>
        <v>4175</v>
      </c>
      <c r="E69" s="301">
        <f t="shared" ca="1" si="13"/>
        <v>415</v>
      </c>
      <c r="F69" s="301">
        <f t="shared" ca="1" si="14"/>
        <v>705</v>
      </c>
      <c r="G69" s="301">
        <f t="shared" ca="1" si="15"/>
        <v>296</v>
      </c>
      <c r="H69" s="301">
        <f t="shared" ca="1" si="16"/>
        <v>21</v>
      </c>
      <c r="I69" s="301">
        <f t="shared" ca="1" si="17"/>
        <v>5824</v>
      </c>
      <c r="J69" s="301"/>
      <c r="K69" s="301">
        <f t="shared" ca="1" si="18"/>
        <v>54</v>
      </c>
      <c r="L69" s="301">
        <f t="shared" ca="1" si="19"/>
        <v>49</v>
      </c>
      <c r="M69" s="301">
        <f t="shared" ca="1" si="20"/>
        <v>48</v>
      </c>
      <c r="N69" s="301">
        <f t="shared" ca="1" si="21"/>
        <v>45</v>
      </c>
      <c r="O69" s="301">
        <f t="shared" ca="1" si="22"/>
        <v>76</v>
      </c>
      <c r="P69" s="301">
        <f t="shared" ca="1" si="23"/>
        <v>52</v>
      </c>
    </row>
    <row r="70" spans="1:16" ht="15" customHeight="1" x14ac:dyDescent="0.2">
      <c r="A70" s="49" t="s">
        <v>117</v>
      </c>
      <c r="B70" s="67" t="s">
        <v>375</v>
      </c>
      <c r="C70" s="50" t="s">
        <v>118</v>
      </c>
      <c r="D70" s="301">
        <f t="shared" ca="1" si="12"/>
        <v>3268</v>
      </c>
      <c r="E70" s="301">
        <f t="shared" ca="1" si="13"/>
        <v>121</v>
      </c>
      <c r="F70" s="301">
        <f t="shared" ca="1" si="14"/>
        <v>140</v>
      </c>
      <c r="G70" s="301">
        <f t="shared" ca="1" si="15"/>
        <v>35</v>
      </c>
      <c r="H70" s="301">
        <f t="shared" ca="1" si="16"/>
        <v>14</v>
      </c>
      <c r="I70" s="301">
        <f t="shared" ca="1" si="17"/>
        <v>3603</v>
      </c>
      <c r="J70" s="301"/>
      <c r="K70" s="301">
        <f t="shared" ca="1" si="18"/>
        <v>50</v>
      </c>
      <c r="L70" s="301">
        <f t="shared" ca="1" si="19"/>
        <v>52</v>
      </c>
      <c r="M70" s="301">
        <f t="shared" ca="1" si="20"/>
        <v>42</v>
      </c>
      <c r="N70" s="301">
        <f t="shared" ca="1" si="21"/>
        <v>43</v>
      </c>
      <c r="O70" s="301">
        <f t="shared" ca="1" si="22"/>
        <v>57</v>
      </c>
      <c r="P70" s="301">
        <f t="shared" ca="1" si="23"/>
        <v>50</v>
      </c>
    </row>
    <row r="71" spans="1:16" ht="15" customHeight="1" x14ac:dyDescent="0.2">
      <c r="A71" s="49" t="s">
        <v>119</v>
      </c>
      <c r="B71" s="67" t="s">
        <v>375</v>
      </c>
      <c r="C71" s="50" t="s">
        <v>120</v>
      </c>
      <c r="D71" s="301">
        <f t="shared" ca="1" si="12"/>
        <v>1724</v>
      </c>
      <c r="E71" s="301">
        <f t="shared" ca="1" si="13"/>
        <v>37</v>
      </c>
      <c r="F71" s="301">
        <f t="shared" ca="1" si="14"/>
        <v>29</v>
      </c>
      <c r="G71" s="301">
        <f t="shared" ca="1" si="15"/>
        <v>6</v>
      </c>
      <c r="H71" s="301">
        <f t="shared" ca="1" si="16"/>
        <v>9</v>
      </c>
      <c r="I71" s="301">
        <f t="shared" ca="1" si="17"/>
        <v>1821</v>
      </c>
      <c r="J71" s="301"/>
      <c r="K71" s="301">
        <f t="shared" ca="1" si="18"/>
        <v>51</v>
      </c>
      <c r="L71" s="301">
        <f t="shared" ca="1" si="19"/>
        <v>62</v>
      </c>
      <c r="M71" s="301">
        <f t="shared" ca="1" si="20"/>
        <v>76</v>
      </c>
      <c r="N71" s="301" t="str">
        <f t="shared" ca="1" si="21"/>
        <v>x</v>
      </c>
      <c r="O71" s="301">
        <f t="shared" ca="1" si="22"/>
        <v>67</v>
      </c>
      <c r="P71" s="301">
        <f t="shared" ca="1" si="23"/>
        <v>52</v>
      </c>
    </row>
    <row r="72" spans="1:16" ht="15" customHeight="1" x14ac:dyDescent="0.2">
      <c r="A72" s="49" t="s">
        <v>123</v>
      </c>
      <c r="B72" s="67" t="s">
        <v>122</v>
      </c>
      <c r="C72" s="50" t="s">
        <v>124</v>
      </c>
      <c r="D72" s="301">
        <f t="shared" ca="1" si="12"/>
        <v>2009</v>
      </c>
      <c r="E72" s="301">
        <f t="shared" ca="1" si="13"/>
        <v>210</v>
      </c>
      <c r="F72" s="301">
        <f t="shared" ca="1" si="14"/>
        <v>516</v>
      </c>
      <c r="G72" s="301">
        <f t="shared" ca="1" si="15"/>
        <v>104</v>
      </c>
      <c r="H72" s="301">
        <f t="shared" ca="1" si="16"/>
        <v>11</v>
      </c>
      <c r="I72" s="301">
        <f t="shared" ca="1" si="17"/>
        <v>2916</v>
      </c>
      <c r="J72" s="301"/>
      <c r="K72" s="301">
        <f t="shared" ca="1" si="18"/>
        <v>48</v>
      </c>
      <c r="L72" s="301">
        <f t="shared" ca="1" si="19"/>
        <v>53</v>
      </c>
      <c r="M72" s="301">
        <f t="shared" ca="1" si="20"/>
        <v>49</v>
      </c>
      <c r="N72" s="301">
        <f t="shared" ca="1" si="21"/>
        <v>43</v>
      </c>
      <c r="O72" s="301">
        <f t="shared" ca="1" si="22"/>
        <v>55</v>
      </c>
      <c r="P72" s="301">
        <f t="shared" ca="1" si="23"/>
        <v>48</v>
      </c>
    </row>
    <row r="73" spans="1:16" ht="15" customHeight="1" x14ac:dyDescent="0.2">
      <c r="A73" s="49" t="s">
        <v>125</v>
      </c>
      <c r="B73" s="67" t="s">
        <v>122</v>
      </c>
      <c r="C73" s="50" t="s">
        <v>126</v>
      </c>
      <c r="D73" s="301">
        <f t="shared" ca="1" si="12"/>
        <v>7696</v>
      </c>
      <c r="E73" s="301">
        <f t="shared" ca="1" si="13"/>
        <v>190</v>
      </c>
      <c r="F73" s="301">
        <f t="shared" ca="1" si="14"/>
        <v>89</v>
      </c>
      <c r="G73" s="301">
        <f t="shared" ca="1" si="15"/>
        <v>24</v>
      </c>
      <c r="H73" s="301">
        <f t="shared" ca="1" si="16"/>
        <v>21</v>
      </c>
      <c r="I73" s="301">
        <f t="shared" ca="1" si="17"/>
        <v>8072</v>
      </c>
      <c r="J73" s="301"/>
      <c r="K73" s="301">
        <f t="shared" ca="1" si="18"/>
        <v>53</v>
      </c>
      <c r="L73" s="301">
        <f t="shared" ca="1" si="19"/>
        <v>55</v>
      </c>
      <c r="M73" s="301">
        <f t="shared" ca="1" si="20"/>
        <v>54</v>
      </c>
      <c r="N73" s="301">
        <f t="shared" ca="1" si="21"/>
        <v>67</v>
      </c>
      <c r="O73" s="301">
        <f t="shared" ca="1" si="22"/>
        <v>71</v>
      </c>
      <c r="P73" s="301">
        <f t="shared" ca="1" si="23"/>
        <v>53</v>
      </c>
    </row>
    <row r="74" spans="1:16" ht="15" customHeight="1" x14ac:dyDescent="0.2">
      <c r="A74" s="49" t="s">
        <v>127</v>
      </c>
      <c r="B74" s="67" t="s">
        <v>122</v>
      </c>
      <c r="C74" s="50" t="s">
        <v>128</v>
      </c>
      <c r="D74" s="301">
        <f t="shared" ca="1" si="12"/>
        <v>1519</v>
      </c>
      <c r="E74" s="301">
        <f t="shared" ca="1" si="13"/>
        <v>279</v>
      </c>
      <c r="F74" s="301">
        <f t="shared" ca="1" si="14"/>
        <v>1620</v>
      </c>
      <c r="G74" s="301">
        <f t="shared" ca="1" si="15"/>
        <v>452</v>
      </c>
      <c r="H74" s="301">
        <f t="shared" ca="1" si="16"/>
        <v>9</v>
      </c>
      <c r="I74" s="301">
        <f t="shared" ca="1" si="17"/>
        <v>3968</v>
      </c>
      <c r="J74" s="301"/>
      <c r="K74" s="301">
        <f t="shared" ca="1" si="18"/>
        <v>46</v>
      </c>
      <c r="L74" s="301">
        <f t="shared" ca="1" si="19"/>
        <v>48</v>
      </c>
      <c r="M74" s="301">
        <f t="shared" ca="1" si="20"/>
        <v>56</v>
      </c>
      <c r="N74" s="301">
        <f t="shared" ca="1" si="21"/>
        <v>49</v>
      </c>
      <c r="O74" s="301">
        <f t="shared" ca="1" si="22"/>
        <v>56</v>
      </c>
      <c r="P74" s="301">
        <f t="shared" ca="1" si="23"/>
        <v>51</v>
      </c>
    </row>
    <row r="75" spans="1:16" ht="15" customHeight="1" x14ac:dyDescent="0.2">
      <c r="A75" s="49" t="s">
        <v>129</v>
      </c>
      <c r="B75" s="67" t="s">
        <v>122</v>
      </c>
      <c r="C75" s="50" t="s">
        <v>130</v>
      </c>
      <c r="D75" s="301">
        <f t="shared" ca="1" si="12"/>
        <v>6141</v>
      </c>
      <c r="E75" s="301">
        <f t="shared" ca="1" si="13"/>
        <v>294</v>
      </c>
      <c r="F75" s="301">
        <f t="shared" ca="1" si="14"/>
        <v>543</v>
      </c>
      <c r="G75" s="301">
        <f t="shared" ca="1" si="15"/>
        <v>64</v>
      </c>
      <c r="H75" s="301">
        <f t="shared" ca="1" si="16"/>
        <v>29</v>
      </c>
      <c r="I75" s="301">
        <f t="shared" ca="1" si="17"/>
        <v>7158</v>
      </c>
      <c r="J75" s="301"/>
      <c r="K75" s="301">
        <f t="shared" ca="1" si="18"/>
        <v>52</v>
      </c>
      <c r="L75" s="301">
        <f t="shared" ca="1" si="19"/>
        <v>51</v>
      </c>
      <c r="M75" s="301">
        <f t="shared" ca="1" si="20"/>
        <v>61</v>
      </c>
      <c r="N75" s="301">
        <f t="shared" ca="1" si="21"/>
        <v>53</v>
      </c>
      <c r="O75" s="301">
        <f t="shared" ca="1" si="22"/>
        <v>69</v>
      </c>
      <c r="P75" s="301">
        <f t="shared" ca="1" si="23"/>
        <v>53</v>
      </c>
    </row>
    <row r="76" spans="1:16" ht="15" customHeight="1" x14ac:dyDescent="0.2">
      <c r="A76" s="49" t="s">
        <v>131</v>
      </c>
      <c r="B76" s="67" t="s">
        <v>122</v>
      </c>
      <c r="C76" s="50" t="s">
        <v>132</v>
      </c>
      <c r="D76" s="301">
        <f t="shared" ca="1" si="12"/>
        <v>6999</v>
      </c>
      <c r="E76" s="301">
        <f t="shared" ca="1" si="13"/>
        <v>180</v>
      </c>
      <c r="F76" s="301">
        <f t="shared" ca="1" si="14"/>
        <v>72</v>
      </c>
      <c r="G76" s="301">
        <f t="shared" ca="1" si="15"/>
        <v>24</v>
      </c>
      <c r="H76" s="301">
        <f t="shared" ca="1" si="16"/>
        <v>16</v>
      </c>
      <c r="I76" s="301">
        <f t="shared" ca="1" si="17"/>
        <v>7348</v>
      </c>
      <c r="J76" s="301"/>
      <c r="K76" s="301">
        <f t="shared" ca="1" si="18"/>
        <v>51</v>
      </c>
      <c r="L76" s="301">
        <f t="shared" ca="1" si="19"/>
        <v>51</v>
      </c>
      <c r="M76" s="301">
        <f t="shared" ca="1" si="20"/>
        <v>71</v>
      </c>
      <c r="N76" s="301">
        <f t="shared" ca="1" si="21"/>
        <v>50</v>
      </c>
      <c r="O76" s="301" t="str">
        <f t="shared" ca="1" si="22"/>
        <v>x</v>
      </c>
      <c r="P76" s="301">
        <f t="shared" ca="1" si="23"/>
        <v>51</v>
      </c>
    </row>
    <row r="77" spans="1:16" ht="15" customHeight="1" x14ac:dyDescent="0.2">
      <c r="A77" s="49" t="s">
        <v>133</v>
      </c>
      <c r="B77" s="67" t="s">
        <v>122</v>
      </c>
      <c r="C77" s="50" t="s">
        <v>134</v>
      </c>
      <c r="D77" s="301">
        <f t="shared" ca="1" si="12"/>
        <v>7109</v>
      </c>
      <c r="E77" s="301">
        <f t="shared" ca="1" si="13"/>
        <v>413</v>
      </c>
      <c r="F77" s="301">
        <f t="shared" ca="1" si="14"/>
        <v>353</v>
      </c>
      <c r="G77" s="301">
        <f t="shared" ca="1" si="15"/>
        <v>427</v>
      </c>
      <c r="H77" s="301">
        <f t="shared" ca="1" si="16"/>
        <v>19</v>
      </c>
      <c r="I77" s="301">
        <f t="shared" ca="1" si="17"/>
        <v>8419</v>
      </c>
      <c r="J77" s="301"/>
      <c r="K77" s="301">
        <f t="shared" ca="1" si="18"/>
        <v>50</v>
      </c>
      <c r="L77" s="301">
        <f t="shared" ca="1" si="19"/>
        <v>49</v>
      </c>
      <c r="M77" s="301">
        <f t="shared" ca="1" si="20"/>
        <v>51</v>
      </c>
      <c r="N77" s="301">
        <f t="shared" ca="1" si="21"/>
        <v>44</v>
      </c>
      <c r="O77" s="301">
        <f t="shared" ca="1" si="22"/>
        <v>53</v>
      </c>
      <c r="P77" s="301">
        <f t="shared" ca="1" si="23"/>
        <v>49</v>
      </c>
    </row>
    <row r="78" spans="1:16" ht="15" customHeight="1" x14ac:dyDescent="0.2">
      <c r="A78" s="49" t="s">
        <v>135</v>
      </c>
      <c r="B78" s="67" t="s">
        <v>122</v>
      </c>
      <c r="C78" s="50" t="s">
        <v>136</v>
      </c>
      <c r="D78" s="301">
        <f t="shared" ca="1" si="12"/>
        <v>1766</v>
      </c>
      <c r="E78" s="301">
        <f t="shared" ca="1" si="13"/>
        <v>366</v>
      </c>
      <c r="F78" s="301">
        <f t="shared" ca="1" si="14"/>
        <v>521</v>
      </c>
      <c r="G78" s="301">
        <f t="shared" ca="1" si="15"/>
        <v>344</v>
      </c>
      <c r="H78" s="301">
        <f t="shared" ca="1" si="16"/>
        <v>17</v>
      </c>
      <c r="I78" s="301">
        <f t="shared" ca="1" si="17"/>
        <v>3106</v>
      </c>
      <c r="J78" s="301"/>
      <c r="K78" s="301">
        <f t="shared" ca="1" si="18"/>
        <v>49</v>
      </c>
      <c r="L78" s="301">
        <f t="shared" ca="1" si="19"/>
        <v>48</v>
      </c>
      <c r="M78" s="301">
        <f t="shared" ca="1" si="20"/>
        <v>53</v>
      </c>
      <c r="N78" s="301">
        <f t="shared" ca="1" si="21"/>
        <v>53</v>
      </c>
      <c r="O78" s="301">
        <f t="shared" ca="1" si="22"/>
        <v>71</v>
      </c>
      <c r="P78" s="301">
        <f t="shared" ca="1" si="23"/>
        <v>50</v>
      </c>
    </row>
    <row r="79" spans="1:16" s="115" customFormat="1" ht="15" customHeight="1" x14ac:dyDescent="0.2">
      <c r="A79" s="49" t="s">
        <v>137</v>
      </c>
      <c r="B79" s="67" t="s">
        <v>122</v>
      </c>
      <c r="C79" s="50" t="s">
        <v>138</v>
      </c>
      <c r="D79" s="301">
        <f t="shared" ca="1" si="12"/>
        <v>7692</v>
      </c>
      <c r="E79" s="301">
        <f t="shared" ca="1" si="13"/>
        <v>332</v>
      </c>
      <c r="F79" s="301">
        <f t="shared" ca="1" si="14"/>
        <v>208</v>
      </c>
      <c r="G79" s="301">
        <f t="shared" ca="1" si="15"/>
        <v>79</v>
      </c>
      <c r="H79" s="301">
        <f t="shared" ca="1" si="16"/>
        <v>22</v>
      </c>
      <c r="I79" s="301">
        <f t="shared" ca="1" si="17"/>
        <v>8410</v>
      </c>
      <c r="J79" s="301"/>
      <c r="K79" s="301">
        <f t="shared" ca="1" si="18"/>
        <v>54</v>
      </c>
      <c r="L79" s="301">
        <f t="shared" ca="1" si="19"/>
        <v>55</v>
      </c>
      <c r="M79" s="301">
        <f t="shared" ca="1" si="20"/>
        <v>56</v>
      </c>
      <c r="N79" s="301">
        <f t="shared" ca="1" si="21"/>
        <v>47</v>
      </c>
      <c r="O79" s="301">
        <f t="shared" ca="1" si="22"/>
        <v>68</v>
      </c>
      <c r="P79" s="301">
        <f t="shared" ca="1" si="23"/>
        <v>54</v>
      </c>
    </row>
    <row r="80" spans="1:16" ht="15" customHeight="1" x14ac:dyDescent="0.2">
      <c r="A80" s="49" t="s">
        <v>139</v>
      </c>
      <c r="B80" s="67" t="s">
        <v>122</v>
      </c>
      <c r="C80" s="50" t="s">
        <v>140</v>
      </c>
      <c r="D80" s="301">
        <f t="shared" ca="1" si="12"/>
        <v>356</v>
      </c>
      <c r="E80" s="301">
        <f t="shared" ca="1" si="13"/>
        <v>12</v>
      </c>
      <c r="F80" s="301" t="str">
        <f t="shared" ca="1" si="14"/>
        <v>x</v>
      </c>
      <c r="G80" s="301">
        <f t="shared" ca="1" si="15"/>
        <v>3</v>
      </c>
      <c r="H80" s="301">
        <f t="shared" ca="1" si="16"/>
        <v>0</v>
      </c>
      <c r="I80" s="301">
        <f t="shared" ca="1" si="17"/>
        <v>375</v>
      </c>
      <c r="J80" s="301"/>
      <c r="K80" s="301">
        <f t="shared" ca="1" si="18"/>
        <v>53</v>
      </c>
      <c r="L80" s="301">
        <f t="shared" ca="1" si="19"/>
        <v>58</v>
      </c>
      <c r="M80" s="301" t="str">
        <f t="shared" ca="1" si="20"/>
        <v>x</v>
      </c>
      <c r="N80" s="301" t="str">
        <f t="shared" ca="1" si="21"/>
        <v>x</v>
      </c>
      <c r="O80" s="301" t="str">
        <f t="shared" ca="1" si="22"/>
        <v>.</v>
      </c>
      <c r="P80" s="301">
        <f t="shared" ca="1" si="23"/>
        <v>53</v>
      </c>
    </row>
    <row r="81" spans="1:16" ht="15" customHeight="1" x14ac:dyDescent="0.2">
      <c r="A81" s="49" t="s">
        <v>141</v>
      </c>
      <c r="B81" s="67" t="s">
        <v>339</v>
      </c>
      <c r="C81" s="50" t="s">
        <v>142</v>
      </c>
      <c r="D81" s="301">
        <f t="shared" ca="1" si="12"/>
        <v>5196</v>
      </c>
      <c r="E81" s="301">
        <f t="shared" ca="1" si="13"/>
        <v>1069</v>
      </c>
      <c r="F81" s="301">
        <f t="shared" ca="1" si="14"/>
        <v>5568</v>
      </c>
      <c r="G81" s="301">
        <f t="shared" ca="1" si="15"/>
        <v>1866</v>
      </c>
      <c r="H81" s="301">
        <f t="shared" ca="1" si="16"/>
        <v>52</v>
      </c>
      <c r="I81" s="301">
        <f t="shared" ca="1" si="17"/>
        <v>14581</v>
      </c>
      <c r="J81" s="301"/>
      <c r="K81" s="301">
        <f t="shared" ca="1" si="18"/>
        <v>48</v>
      </c>
      <c r="L81" s="301">
        <f t="shared" ca="1" si="19"/>
        <v>49</v>
      </c>
      <c r="M81" s="301">
        <f t="shared" ca="1" si="20"/>
        <v>48</v>
      </c>
      <c r="N81" s="301">
        <f t="shared" ca="1" si="21"/>
        <v>43</v>
      </c>
      <c r="O81" s="301">
        <f t="shared" ca="1" si="22"/>
        <v>75</v>
      </c>
      <c r="P81" s="301">
        <f t="shared" ca="1" si="23"/>
        <v>47</v>
      </c>
    </row>
    <row r="82" spans="1:16" ht="15" customHeight="1" x14ac:dyDescent="0.2">
      <c r="A82" s="49" t="s">
        <v>143</v>
      </c>
      <c r="B82" s="67" t="s">
        <v>339</v>
      </c>
      <c r="C82" s="50" t="s">
        <v>144</v>
      </c>
      <c r="D82" s="301">
        <f t="shared" ca="1" si="12"/>
        <v>2290</v>
      </c>
      <c r="E82" s="301">
        <f t="shared" ca="1" si="13"/>
        <v>258</v>
      </c>
      <c r="F82" s="301">
        <f t="shared" ca="1" si="14"/>
        <v>717</v>
      </c>
      <c r="G82" s="301">
        <f t="shared" ca="1" si="15"/>
        <v>450</v>
      </c>
      <c r="H82" s="301">
        <f t="shared" ca="1" si="16"/>
        <v>9</v>
      </c>
      <c r="I82" s="301">
        <f t="shared" ca="1" si="17"/>
        <v>3791</v>
      </c>
      <c r="J82" s="301"/>
      <c r="K82" s="301">
        <f t="shared" ca="1" si="18"/>
        <v>48</v>
      </c>
      <c r="L82" s="301">
        <f t="shared" ca="1" si="19"/>
        <v>47</v>
      </c>
      <c r="M82" s="301">
        <f t="shared" ca="1" si="20"/>
        <v>55</v>
      </c>
      <c r="N82" s="301">
        <f t="shared" ca="1" si="21"/>
        <v>49</v>
      </c>
      <c r="O82" s="301">
        <f t="shared" ca="1" si="22"/>
        <v>56</v>
      </c>
      <c r="P82" s="301">
        <f t="shared" ca="1" si="23"/>
        <v>49</v>
      </c>
    </row>
    <row r="83" spans="1:16" ht="15" customHeight="1" x14ac:dyDescent="0.2">
      <c r="A83" s="49" t="s">
        <v>145</v>
      </c>
      <c r="B83" s="67" t="s">
        <v>339</v>
      </c>
      <c r="C83" s="50" t="s">
        <v>146</v>
      </c>
      <c r="D83" s="301">
        <f t="shared" ca="1" si="12"/>
        <v>2946</v>
      </c>
      <c r="E83" s="301">
        <f t="shared" ca="1" si="13"/>
        <v>172</v>
      </c>
      <c r="F83" s="301">
        <f t="shared" ca="1" si="14"/>
        <v>388</v>
      </c>
      <c r="G83" s="301">
        <f t="shared" ca="1" si="15"/>
        <v>88</v>
      </c>
      <c r="H83" s="301">
        <f t="shared" ca="1" si="16"/>
        <v>8</v>
      </c>
      <c r="I83" s="301">
        <f t="shared" ca="1" si="17"/>
        <v>3678</v>
      </c>
      <c r="J83" s="301"/>
      <c r="K83" s="301">
        <f t="shared" ca="1" si="18"/>
        <v>49</v>
      </c>
      <c r="L83" s="301">
        <f t="shared" ca="1" si="19"/>
        <v>45</v>
      </c>
      <c r="M83" s="301">
        <f t="shared" ca="1" si="20"/>
        <v>51</v>
      </c>
      <c r="N83" s="301">
        <f t="shared" ca="1" si="21"/>
        <v>45</v>
      </c>
      <c r="O83" s="301">
        <f t="shared" ca="1" si="22"/>
        <v>50</v>
      </c>
      <c r="P83" s="301">
        <f t="shared" ca="1" si="23"/>
        <v>49</v>
      </c>
    </row>
    <row r="84" spans="1:16" ht="15" customHeight="1" x14ac:dyDescent="0.2">
      <c r="A84" s="49" t="s">
        <v>147</v>
      </c>
      <c r="B84" s="67" t="s">
        <v>339</v>
      </c>
      <c r="C84" s="52" t="s">
        <v>148</v>
      </c>
      <c r="D84" s="301">
        <f t="shared" ca="1" si="12"/>
        <v>1693</v>
      </c>
      <c r="E84" s="301">
        <f t="shared" ca="1" si="13"/>
        <v>53</v>
      </c>
      <c r="F84" s="301">
        <f t="shared" ca="1" si="14"/>
        <v>7</v>
      </c>
      <c r="G84" s="301">
        <f t="shared" ca="1" si="15"/>
        <v>5</v>
      </c>
      <c r="H84" s="301" t="str">
        <f t="shared" ca="1" si="16"/>
        <v>x</v>
      </c>
      <c r="I84" s="301">
        <f t="shared" ca="1" si="17"/>
        <v>1774</v>
      </c>
      <c r="J84" s="301"/>
      <c r="K84" s="301">
        <f t="shared" ca="1" si="18"/>
        <v>52</v>
      </c>
      <c r="L84" s="301">
        <f t="shared" ca="1" si="19"/>
        <v>53</v>
      </c>
      <c r="M84" s="301">
        <f t="shared" ca="1" si="20"/>
        <v>57</v>
      </c>
      <c r="N84" s="301" t="str">
        <f t="shared" ca="1" si="21"/>
        <v>x</v>
      </c>
      <c r="O84" s="301" t="str">
        <f t="shared" ca="1" si="22"/>
        <v>x</v>
      </c>
      <c r="P84" s="301">
        <f t="shared" ca="1" si="23"/>
        <v>52</v>
      </c>
    </row>
    <row r="85" spans="1:16" ht="15" customHeight="1" x14ac:dyDescent="0.2">
      <c r="A85" s="49" t="s">
        <v>149</v>
      </c>
      <c r="B85" s="67" t="s">
        <v>339</v>
      </c>
      <c r="C85" s="50" t="s">
        <v>150</v>
      </c>
      <c r="D85" s="301">
        <f t="shared" ca="1" si="12"/>
        <v>2074</v>
      </c>
      <c r="E85" s="301">
        <f t="shared" ca="1" si="13"/>
        <v>319</v>
      </c>
      <c r="F85" s="301">
        <f t="shared" ca="1" si="14"/>
        <v>1215</v>
      </c>
      <c r="G85" s="301">
        <f t="shared" ca="1" si="15"/>
        <v>381</v>
      </c>
      <c r="H85" s="301">
        <f t="shared" ca="1" si="16"/>
        <v>6</v>
      </c>
      <c r="I85" s="301">
        <f t="shared" ca="1" si="17"/>
        <v>4078</v>
      </c>
      <c r="J85" s="301"/>
      <c r="K85" s="301">
        <f t="shared" ca="1" si="18"/>
        <v>50</v>
      </c>
      <c r="L85" s="301">
        <f t="shared" ca="1" si="19"/>
        <v>49</v>
      </c>
      <c r="M85" s="301">
        <f t="shared" ca="1" si="20"/>
        <v>56</v>
      </c>
      <c r="N85" s="301">
        <f t="shared" ca="1" si="21"/>
        <v>44</v>
      </c>
      <c r="O85" s="301" t="str">
        <f t="shared" ca="1" si="22"/>
        <v>x</v>
      </c>
      <c r="P85" s="301">
        <f t="shared" ca="1" si="23"/>
        <v>51</v>
      </c>
    </row>
    <row r="86" spans="1:16" ht="15" customHeight="1" x14ac:dyDescent="0.2">
      <c r="A86" s="49" t="s">
        <v>151</v>
      </c>
      <c r="B86" s="67" t="s">
        <v>339</v>
      </c>
      <c r="C86" s="50" t="s">
        <v>152</v>
      </c>
      <c r="D86" s="301">
        <f t="shared" ca="1" si="12"/>
        <v>2791</v>
      </c>
      <c r="E86" s="301">
        <f t="shared" ca="1" si="13"/>
        <v>74</v>
      </c>
      <c r="F86" s="301">
        <f t="shared" ca="1" si="14"/>
        <v>20</v>
      </c>
      <c r="G86" s="301">
        <f t="shared" ca="1" si="15"/>
        <v>7</v>
      </c>
      <c r="H86" s="301">
        <f t="shared" ca="1" si="16"/>
        <v>9</v>
      </c>
      <c r="I86" s="301">
        <f t="shared" ca="1" si="17"/>
        <v>2930</v>
      </c>
      <c r="J86" s="301"/>
      <c r="K86" s="301">
        <f t="shared" ca="1" si="18"/>
        <v>51</v>
      </c>
      <c r="L86" s="301">
        <f t="shared" ca="1" si="19"/>
        <v>58</v>
      </c>
      <c r="M86" s="301">
        <f t="shared" ca="1" si="20"/>
        <v>55</v>
      </c>
      <c r="N86" s="301" t="str">
        <f t="shared" ca="1" si="21"/>
        <v>x</v>
      </c>
      <c r="O86" s="301" t="str">
        <f t="shared" ca="1" si="22"/>
        <v>x</v>
      </c>
      <c r="P86" s="301">
        <f t="shared" ca="1" si="23"/>
        <v>51</v>
      </c>
    </row>
    <row r="87" spans="1:16" ht="15" customHeight="1" x14ac:dyDescent="0.2">
      <c r="A87" s="49" t="s">
        <v>153</v>
      </c>
      <c r="B87" s="67" t="s">
        <v>339</v>
      </c>
      <c r="C87" s="50" t="s">
        <v>154</v>
      </c>
      <c r="D87" s="301">
        <f t="shared" ref="D87:D150" ca="1" si="24">VLOOKUP(TRIM($C87),INDIRECT($S$9),3+$S$10,FALSE)</f>
        <v>2021</v>
      </c>
      <c r="E87" s="301">
        <f t="shared" ref="E87:E150" ca="1" si="25">VLOOKUP(TRIM($C87),INDIRECT($S$9),13+$S$10,FALSE)</f>
        <v>169</v>
      </c>
      <c r="F87" s="301">
        <f t="shared" ref="F87:F150" ca="1" si="26">VLOOKUP(TRIM($C87),INDIRECT($S$9),23+$S$10,FALSE)</f>
        <v>274</v>
      </c>
      <c r="G87" s="301">
        <f t="shared" ref="G87:G150" ca="1" si="27">VLOOKUP(TRIM($C87),INDIRECT($S$9),33+$S$10,FALSE)</f>
        <v>43</v>
      </c>
      <c r="H87" s="301">
        <f t="shared" ref="H87:H150" ca="1" si="28">VLOOKUP(TRIM($C87),INDIRECT($S$9),43+$S$10,FALSE)</f>
        <v>10</v>
      </c>
      <c r="I87" s="301">
        <f t="shared" ref="I87:I150" ca="1" si="29">VLOOKUP(TRIM($C87),INDIRECT($S$9),53+$S$10,FALSE)</f>
        <v>2547</v>
      </c>
      <c r="J87" s="301"/>
      <c r="K87" s="301">
        <f t="shared" ref="K87:K150" ca="1" si="30">VLOOKUP(TRIM($C87),INDIRECT($S$9),4+$S$10,FALSE)</f>
        <v>58</v>
      </c>
      <c r="L87" s="301">
        <f t="shared" ref="L87:L150" ca="1" si="31">VLOOKUP(TRIM($C87),INDIRECT($S$9),14+$S$10,FALSE)</f>
        <v>56</v>
      </c>
      <c r="M87" s="301">
        <f t="shared" ref="M87:M150" ca="1" si="32">VLOOKUP(TRIM($C87),INDIRECT($S$9),24+$S$10,FALSE)</f>
        <v>64</v>
      </c>
      <c r="N87" s="301">
        <f t="shared" ref="N87:N150" ca="1" si="33">VLOOKUP(TRIM($C87),INDIRECT($S$9),34+$S$10,FALSE)</f>
        <v>56</v>
      </c>
      <c r="O87" s="301" t="str">
        <f t="shared" ref="O87:O150" ca="1" si="34">VLOOKUP(TRIM($C87),INDIRECT($S$9),44+$S$10,FALSE)</f>
        <v>x</v>
      </c>
      <c r="P87" s="301">
        <f t="shared" ref="P87:P150" ca="1" si="35">VLOOKUP(TRIM($C87),INDIRECT($S$9),54+$S$10,FALSE)</f>
        <v>58</v>
      </c>
    </row>
    <row r="88" spans="1:16" ht="15" customHeight="1" x14ac:dyDescent="0.2">
      <c r="A88" s="49" t="s">
        <v>155</v>
      </c>
      <c r="B88" s="67" t="s">
        <v>339</v>
      </c>
      <c r="C88" s="50" t="s">
        <v>156</v>
      </c>
      <c r="D88" s="301">
        <f t="shared" ca="1" si="24"/>
        <v>8279</v>
      </c>
      <c r="E88" s="301">
        <f t="shared" ca="1" si="25"/>
        <v>290</v>
      </c>
      <c r="F88" s="301">
        <f t="shared" ca="1" si="26"/>
        <v>304</v>
      </c>
      <c r="G88" s="301">
        <f t="shared" ca="1" si="27"/>
        <v>55</v>
      </c>
      <c r="H88" s="301">
        <f t="shared" ca="1" si="28"/>
        <v>27</v>
      </c>
      <c r="I88" s="301">
        <f t="shared" ca="1" si="29"/>
        <v>9028</v>
      </c>
      <c r="J88" s="301"/>
      <c r="K88" s="301">
        <f t="shared" ca="1" si="30"/>
        <v>53</v>
      </c>
      <c r="L88" s="301">
        <f t="shared" ca="1" si="31"/>
        <v>51</v>
      </c>
      <c r="M88" s="301">
        <f t="shared" ca="1" si="32"/>
        <v>54</v>
      </c>
      <c r="N88" s="301">
        <f t="shared" ca="1" si="33"/>
        <v>45</v>
      </c>
      <c r="O88" s="301">
        <f t="shared" ca="1" si="34"/>
        <v>63</v>
      </c>
      <c r="P88" s="301">
        <f t="shared" ca="1" si="35"/>
        <v>53</v>
      </c>
    </row>
    <row r="89" spans="1:16" ht="15" customHeight="1" x14ac:dyDescent="0.2">
      <c r="A89" s="49" t="s">
        <v>157</v>
      </c>
      <c r="B89" s="67" t="s">
        <v>339</v>
      </c>
      <c r="C89" s="50" t="s">
        <v>158</v>
      </c>
      <c r="D89" s="301">
        <f t="shared" ca="1" si="24"/>
        <v>2177</v>
      </c>
      <c r="E89" s="301">
        <f t="shared" ca="1" si="25"/>
        <v>140</v>
      </c>
      <c r="F89" s="301">
        <f t="shared" ca="1" si="26"/>
        <v>428</v>
      </c>
      <c r="G89" s="301">
        <f t="shared" ca="1" si="27"/>
        <v>90</v>
      </c>
      <c r="H89" s="301">
        <f t="shared" ca="1" si="28"/>
        <v>11</v>
      </c>
      <c r="I89" s="301">
        <f t="shared" ca="1" si="29"/>
        <v>2897</v>
      </c>
      <c r="J89" s="301"/>
      <c r="K89" s="301">
        <f t="shared" ca="1" si="30"/>
        <v>46</v>
      </c>
      <c r="L89" s="301">
        <f t="shared" ca="1" si="31"/>
        <v>44</v>
      </c>
      <c r="M89" s="301">
        <f t="shared" ca="1" si="32"/>
        <v>45</v>
      </c>
      <c r="N89" s="301">
        <f t="shared" ca="1" si="33"/>
        <v>42</v>
      </c>
      <c r="O89" s="301" t="str">
        <f t="shared" ca="1" si="34"/>
        <v>x</v>
      </c>
      <c r="P89" s="301">
        <f t="shared" ca="1" si="35"/>
        <v>45</v>
      </c>
    </row>
    <row r="90" spans="1:16" ht="15" customHeight="1" x14ac:dyDescent="0.2">
      <c r="A90" s="49" t="s">
        <v>159</v>
      </c>
      <c r="B90" s="67" t="s">
        <v>339</v>
      </c>
      <c r="C90" s="50" t="s">
        <v>160</v>
      </c>
      <c r="D90" s="301">
        <f t="shared" ca="1" si="24"/>
        <v>1768</v>
      </c>
      <c r="E90" s="301">
        <f t="shared" ca="1" si="25"/>
        <v>100</v>
      </c>
      <c r="F90" s="301">
        <f t="shared" ca="1" si="26"/>
        <v>141</v>
      </c>
      <c r="G90" s="301">
        <f t="shared" ca="1" si="27"/>
        <v>49</v>
      </c>
      <c r="H90" s="301">
        <f t="shared" ca="1" si="28"/>
        <v>5</v>
      </c>
      <c r="I90" s="301">
        <f t="shared" ca="1" si="29"/>
        <v>2078</v>
      </c>
      <c r="J90" s="301"/>
      <c r="K90" s="301">
        <f t="shared" ca="1" si="30"/>
        <v>56</v>
      </c>
      <c r="L90" s="301">
        <f t="shared" ca="1" si="31"/>
        <v>51</v>
      </c>
      <c r="M90" s="301">
        <f t="shared" ca="1" si="32"/>
        <v>52</v>
      </c>
      <c r="N90" s="301">
        <f t="shared" ca="1" si="33"/>
        <v>45</v>
      </c>
      <c r="O90" s="301" t="str">
        <f t="shared" ca="1" si="34"/>
        <v>x</v>
      </c>
      <c r="P90" s="301">
        <f t="shared" ca="1" si="35"/>
        <v>56</v>
      </c>
    </row>
    <row r="91" spans="1:16" ht="15" customHeight="1" x14ac:dyDescent="0.2">
      <c r="A91" s="49" t="s">
        <v>161</v>
      </c>
      <c r="B91" s="67" t="s">
        <v>339</v>
      </c>
      <c r="C91" s="50" t="s">
        <v>162</v>
      </c>
      <c r="D91" s="301">
        <f t="shared" ca="1" si="24"/>
        <v>2173</v>
      </c>
      <c r="E91" s="301">
        <f t="shared" ca="1" si="25"/>
        <v>185</v>
      </c>
      <c r="F91" s="301">
        <f t="shared" ca="1" si="26"/>
        <v>860</v>
      </c>
      <c r="G91" s="301">
        <f t="shared" ca="1" si="27"/>
        <v>140</v>
      </c>
      <c r="H91" s="301">
        <f t="shared" ca="1" si="28"/>
        <v>10</v>
      </c>
      <c r="I91" s="301">
        <f t="shared" ca="1" si="29"/>
        <v>3412</v>
      </c>
      <c r="J91" s="301"/>
      <c r="K91" s="301">
        <f t="shared" ca="1" si="30"/>
        <v>48</v>
      </c>
      <c r="L91" s="301">
        <f t="shared" ca="1" si="31"/>
        <v>49</v>
      </c>
      <c r="M91" s="301">
        <f t="shared" ca="1" si="32"/>
        <v>53</v>
      </c>
      <c r="N91" s="301">
        <f t="shared" ca="1" si="33"/>
        <v>48</v>
      </c>
      <c r="O91" s="301" t="str">
        <f t="shared" ca="1" si="34"/>
        <v>x</v>
      </c>
      <c r="P91" s="301">
        <f t="shared" ca="1" si="35"/>
        <v>50</v>
      </c>
    </row>
    <row r="92" spans="1:16" ht="15" customHeight="1" x14ac:dyDescent="0.2">
      <c r="A92" s="49" t="s">
        <v>163</v>
      </c>
      <c r="B92" s="67" t="s">
        <v>339</v>
      </c>
      <c r="C92" s="50" t="s">
        <v>164</v>
      </c>
      <c r="D92" s="301">
        <f t="shared" ca="1" si="24"/>
        <v>5073</v>
      </c>
      <c r="E92" s="301">
        <f t="shared" ca="1" si="25"/>
        <v>271</v>
      </c>
      <c r="F92" s="301">
        <f t="shared" ca="1" si="26"/>
        <v>329</v>
      </c>
      <c r="G92" s="301">
        <f t="shared" ca="1" si="27"/>
        <v>54</v>
      </c>
      <c r="H92" s="301">
        <f t="shared" ca="1" si="28"/>
        <v>16</v>
      </c>
      <c r="I92" s="301">
        <f t="shared" ca="1" si="29"/>
        <v>5807</v>
      </c>
      <c r="J92" s="301"/>
      <c r="K92" s="301">
        <f t="shared" ca="1" si="30"/>
        <v>57</v>
      </c>
      <c r="L92" s="301">
        <f t="shared" ca="1" si="31"/>
        <v>61</v>
      </c>
      <c r="M92" s="301">
        <f t="shared" ca="1" si="32"/>
        <v>67</v>
      </c>
      <c r="N92" s="301">
        <f t="shared" ca="1" si="33"/>
        <v>50</v>
      </c>
      <c r="O92" s="301">
        <f t="shared" ca="1" si="34"/>
        <v>69</v>
      </c>
      <c r="P92" s="301">
        <f t="shared" ca="1" si="35"/>
        <v>57</v>
      </c>
    </row>
    <row r="93" spans="1:16" ht="15" customHeight="1" x14ac:dyDescent="0.2">
      <c r="A93" s="49" t="s">
        <v>165</v>
      </c>
      <c r="B93" s="67" t="s">
        <v>339</v>
      </c>
      <c r="C93" s="50" t="s">
        <v>166</v>
      </c>
      <c r="D93" s="301">
        <f t="shared" ca="1" si="24"/>
        <v>1591</v>
      </c>
      <c r="E93" s="301">
        <f t="shared" ca="1" si="25"/>
        <v>309</v>
      </c>
      <c r="F93" s="301">
        <f t="shared" ca="1" si="26"/>
        <v>620</v>
      </c>
      <c r="G93" s="301">
        <f t="shared" ca="1" si="27"/>
        <v>291</v>
      </c>
      <c r="H93" s="301">
        <f t="shared" ca="1" si="28"/>
        <v>8</v>
      </c>
      <c r="I93" s="301">
        <f t="shared" ca="1" si="29"/>
        <v>2883</v>
      </c>
      <c r="J93" s="301"/>
      <c r="K93" s="301">
        <f t="shared" ca="1" si="30"/>
        <v>52</v>
      </c>
      <c r="L93" s="301">
        <f t="shared" ca="1" si="31"/>
        <v>52</v>
      </c>
      <c r="M93" s="301">
        <f t="shared" ca="1" si="32"/>
        <v>59</v>
      </c>
      <c r="N93" s="301">
        <f t="shared" ca="1" si="33"/>
        <v>50</v>
      </c>
      <c r="O93" s="301">
        <f t="shared" ca="1" si="34"/>
        <v>63</v>
      </c>
      <c r="P93" s="301">
        <f t="shared" ca="1" si="35"/>
        <v>53</v>
      </c>
    </row>
    <row r="94" spans="1:16" ht="15" customHeight="1" x14ac:dyDescent="0.2">
      <c r="A94" s="49" t="s">
        <v>167</v>
      </c>
      <c r="B94" s="67" t="s">
        <v>339</v>
      </c>
      <c r="C94" s="50" t="s">
        <v>168</v>
      </c>
      <c r="D94" s="301">
        <f t="shared" ca="1" si="24"/>
        <v>5465</v>
      </c>
      <c r="E94" s="301">
        <f t="shared" ca="1" si="25"/>
        <v>158</v>
      </c>
      <c r="F94" s="301">
        <f t="shared" ca="1" si="26"/>
        <v>224</v>
      </c>
      <c r="G94" s="301">
        <f t="shared" ca="1" si="27"/>
        <v>24</v>
      </c>
      <c r="H94" s="301">
        <f t="shared" ca="1" si="28"/>
        <v>10</v>
      </c>
      <c r="I94" s="301">
        <f t="shared" ca="1" si="29"/>
        <v>5942</v>
      </c>
      <c r="J94" s="301"/>
      <c r="K94" s="301">
        <f t="shared" ca="1" si="30"/>
        <v>48</v>
      </c>
      <c r="L94" s="301">
        <f t="shared" ca="1" si="31"/>
        <v>56</v>
      </c>
      <c r="M94" s="301">
        <f t="shared" ca="1" si="32"/>
        <v>52</v>
      </c>
      <c r="N94" s="301">
        <f t="shared" ca="1" si="33"/>
        <v>42</v>
      </c>
      <c r="O94" s="301" t="str">
        <f t="shared" ca="1" si="34"/>
        <v>x</v>
      </c>
      <c r="P94" s="301">
        <f t="shared" ca="1" si="35"/>
        <v>48</v>
      </c>
    </row>
    <row r="95" spans="1:16" ht="15" customHeight="1" x14ac:dyDescent="0.2">
      <c r="A95" s="49" t="s">
        <v>169</v>
      </c>
      <c r="B95" s="49" t="s">
        <v>341</v>
      </c>
      <c r="C95" s="50" t="s">
        <v>170</v>
      </c>
      <c r="D95" s="301">
        <f t="shared" ca="1" si="24"/>
        <v>1280</v>
      </c>
      <c r="E95" s="301">
        <f t="shared" ca="1" si="25"/>
        <v>171</v>
      </c>
      <c r="F95" s="301">
        <f t="shared" ca="1" si="26"/>
        <v>304</v>
      </c>
      <c r="G95" s="301">
        <f t="shared" ca="1" si="27"/>
        <v>119</v>
      </c>
      <c r="H95" s="301">
        <f t="shared" ca="1" si="28"/>
        <v>6</v>
      </c>
      <c r="I95" s="301">
        <f t="shared" ca="1" si="29"/>
        <v>1933</v>
      </c>
      <c r="J95" s="301"/>
      <c r="K95" s="301">
        <f t="shared" ca="1" si="30"/>
        <v>45</v>
      </c>
      <c r="L95" s="301">
        <f t="shared" ca="1" si="31"/>
        <v>42</v>
      </c>
      <c r="M95" s="301">
        <f t="shared" ca="1" si="32"/>
        <v>37</v>
      </c>
      <c r="N95" s="301">
        <f t="shared" ca="1" si="33"/>
        <v>39</v>
      </c>
      <c r="O95" s="301" t="str">
        <f t="shared" ca="1" si="34"/>
        <v>x</v>
      </c>
      <c r="P95" s="301">
        <f t="shared" ca="1" si="35"/>
        <v>42</v>
      </c>
    </row>
    <row r="96" spans="1:16" s="115" customFormat="1" ht="15" customHeight="1" x14ac:dyDescent="0.2">
      <c r="A96" s="49" t="s">
        <v>171</v>
      </c>
      <c r="B96" s="49" t="s">
        <v>341</v>
      </c>
      <c r="C96" s="50" t="s">
        <v>172</v>
      </c>
      <c r="D96" s="301">
        <f t="shared" ca="1" si="24"/>
        <v>5607</v>
      </c>
      <c r="E96" s="301">
        <f t="shared" ca="1" si="25"/>
        <v>312</v>
      </c>
      <c r="F96" s="301">
        <f t="shared" ca="1" si="26"/>
        <v>217</v>
      </c>
      <c r="G96" s="301">
        <f t="shared" ca="1" si="27"/>
        <v>64</v>
      </c>
      <c r="H96" s="301">
        <f t="shared" ca="1" si="28"/>
        <v>38</v>
      </c>
      <c r="I96" s="301">
        <f t="shared" ca="1" si="29"/>
        <v>6340</v>
      </c>
      <c r="J96" s="301"/>
      <c r="K96" s="301">
        <f t="shared" ca="1" si="30"/>
        <v>52</v>
      </c>
      <c r="L96" s="301">
        <f t="shared" ca="1" si="31"/>
        <v>60</v>
      </c>
      <c r="M96" s="301">
        <f t="shared" ca="1" si="32"/>
        <v>61</v>
      </c>
      <c r="N96" s="301">
        <f t="shared" ca="1" si="33"/>
        <v>36</v>
      </c>
      <c r="O96" s="301">
        <f t="shared" ca="1" si="34"/>
        <v>55</v>
      </c>
      <c r="P96" s="301">
        <f t="shared" ca="1" si="35"/>
        <v>53</v>
      </c>
    </row>
    <row r="97" spans="1:16" ht="15" customHeight="1" x14ac:dyDescent="0.2">
      <c r="A97" s="49" t="s">
        <v>173</v>
      </c>
      <c r="B97" s="49" t="s">
        <v>341</v>
      </c>
      <c r="C97" s="50" t="s">
        <v>174</v>
      </c>
      <c r="D97" s="301">
        <f t="shared" ca="1" si="24"/>
        <v>2706</v>
      </c>
      <c r="E97" s="301">
        <f t="shared" ca="1" si="25"/>
        <v>166</v>
      </c>
      <c r="F97" s="301">
        <f t="shared" ca="1" si="26"/>
        <v>76</v>
      </c>
      <c r="G97" s="301">
        <f t="shared" ca="1" si="27"/>
        <v>82</v>
      </c>
      <c r="H97" s="301">
        <f t="shared" ca="1" si="28"/>
        <v>15</v>
      </c>
      <c r="I97" s="301">
        <f t="shared" ca="1" si="29"/>
        <v>3073</v>
      </c>
      <c r="J97" s="301"/>
      <c r="K97" s="301">
        <f t="shared" ca="1" si="30"/>
        <v>51</v>
      </c>
      <c r="L97" s="301">
        <f t="shared" ca="1" si="31"/>
        <v>58</v>
      </c>
      <c r="M97" s="301">
        <f t="shared" ca="1" si="32"/>
        <v>57</v>
      </c>
      <c r="N97" s="301">
        <f t="shared" ca="1" si="33"/>
        <v>44</v>
      </c>
      <c r="O97" s="301">
        <f t="shared" ca="1" si="34"/>
        <v>47</v>
      </c>
      <c r="P97" s="301">
        <f t="shared" ca="1" si="35"/>
        <v>51</v>
      </c>
    </row>
    <row r="98" spans="1:16" ht="15" customHeight="1" x14ac:dyDescent="0.2">
      <c r="A98" s="49" t="s">
        <v>175</v>
      </c>
      <c r="B98" s="49" t="s">
        <v>341</v>
      </c>
      <c r="C98" s="50" t="s">
        <v>176</v>
      </c>
      <c r="D98" s="301">
        <f t="shared" ca="1" si="24"/>
        <v>13447</v>
      </c>
      <c r="E98" s="301">
        <f t="shared" ca="1" si="25"/>
        <v>711</v>
      </c>
      <c r="F98" s="301">
        <f t="shared" ca="1" si="26"/>
        <v>322</v>
      </c>
      <c r="G98" s="301">
        <f t="shared" ca="1" si="27"/>
        <v>410</v>
      </c>
      <c r="H98" s="301">
        <f t="shared" ca="1" si="28"/>
        <v>54</v>
      </c>
      <c r="I98" s="301">
        <f t="shared" ca="1" si="29"/>
        <v>15212</v>
      </c>
      <c r="J98" s="301"/>
      <c r="K98" s="301">
        <f t="shared" ca="1" si="30"/>
        <v>55</v>
      </c>
      <c r="L98" s="301">
        <f t="shared" ca="1" si="31"/>
        <v>59</v>
      </c>
      <c r="M98" s="301">
        <f t="shared" ca="1" si="32"/>
        <v>71</v>
      </c>
      <c r="N98" s="301">
        <f t="shared" ca="1" si="33"/>
        <v>57</v>
      </c>
      <c r="O98" s="301">
        <f t="shared" ca="1" si="34"/>
        <v>76</v>
      </c>
      <c r="P98" s="301">
        <f t="shared" ca="1" si="35"/>
        <v>56</v>
      </c>
    </row>
    <row r="99" spans="1:16" ht="15" customHeight="1" x14ac:dyDescent="0.2">
      <c r="A99" s="49" t="s">
        <v>177</v>
      </c>
      <c r="B99" s="49" t="s">
        <v>341</v>
      </c>
      <c r="C99" s="50" t="s">
        <v>178</v>
      </c>
      <c r="D99" s="301">
        <f t="shared" ca="1" si="24"/>
        <v>10071</v>
      </c>
      <c r="E99" s="301">
        <f t="shared" ca="1" si="25"/>
        <v>833</v>
      </c>
      <c r="F99" s="301">
        <f t="shared" ca="1" si="26"/>
        <v>963</v>
      </c>
      <c r="G99" s="301">
        <f t="shared" ca="1" si="27"/>
        <v>540</v>
      </c>
      <c r="H99" s="301">
        <f t="shared" ca="1" si="28"/>
        <v>52</v>
      </c>
      <c r="I99" s="301">
        <f t="shared" ca="1" si="29"/>
        <v>12706</v>
      </c>
      <c r="J99" s="301"/>
      <c r="K99" s="301">
        <f t="shared" ca="1" si="30"/>
        <v>59</v>
      </c>
      <c r="L99" s="301">
        <f t="shared" ca="1" si="31"/>
        <v>57</v>
      </c>
      <c r="M99" s="301">
        <f t="shared" ca="1" si="32"/>
        <v>69</v>
      </c>
      <c r="N99" s="301">
        <f t="shared" ca="1" si="33"/>
        <v>54</v>
      </c>
      <c r="O99" s="301">
        <f t="shared" ca="1" si="34"/>
        <v>83</v>
      </c>
      <c r="P99" s="301">
        <f t="shared" ca="1" si="35"/>
        <v>59</v>
      </c>
    </row>
    <row r="100" spans="1:16" ht="15" customHeight="1" x14ac:dyDescent="0.2">
      <c r="A100" s="49" t="s">
        <v>179</v>
      </c>
      <c r="B100" s="49" t="s">
        <v>341</v>
      </c>
      <c r="C100" s="50" t="s">
        <v>180</v>
      </c>
      <c r="D100" s="301">
        <f t="shared" ca="1" si="24"/>
        <v>908</v>
      </c>
      <c r="E100" s="301">
        <f t="shared" ca="1" si="25"/>
        <v>243</v>
      </c>
      <c r="F100" s="301">
        <f t="shared" ca="1" si="26"/>
        <v>1335</v>
      </c>
      <c r="G100" s="301">
        <f t="shared" ca="1" si="27"/>
        <v>380</v>
      </c>
      <c r="H100" s="301">
        <f t="shared" ca="1" si="28"/>
        <v>8</v>
      </c>
      <c r="I100" s="301">
        <f t="shared" ca="1" si="29"/>
        <v>2947</v>
      </c>
      <c r="J100" s="301"/>
      <c r="K100" s="301">
        <f t="shared" ca="1" si="30"/>
        <v>47</v>
      </c>
      <c r="L100" s="301">
        <f t="shared" ca="1" si="31"/>
        <v>47</v>
      </c>
      <c r="M100" s="301">
        <f t="shared" ca="1" si="32"/>
        <v>43</v>
      </c>
      <c r="N100" s="301">
        <f t="shared" ca="1" si="33"/>
        <v>43</v>
      </c>
      <c r="O100" s="301" t="str">
        <f t="shared" ca="1" si="34"/>
        <v>x</v>
      </c>
      <c r="P100" s="301">
        <f t="shared" ca="1" si="35"/>
        <v>45</v>
      </c>
    </row>
    <row r="101" spans="1:16" ht="15" customHeight="1" x14ac:dyDescent="0.2">
      <c r="A101" s="49" t="s">
        <v>181</v>
      </c>
      <c r="B101" s="49" t="s">
        <v>341</v>
      </c>
      <c r="C101" s="50" t="s">
        <v>182</v>
      </c>
      <c r="D101" s="301">
        <f t="shared" ca="1" si="24"/>
        <v>7768</v>
      </c>
      <c r="E101" s="301">
        <f t="shared" ca="1" si="25"/>
        <v>236</v>
      </c>
      <c r="F101" s="301">
        <f t="shared" ca="1" si="26"/>
        <v>93</v>
      </c>
      <c r="G101" s="301">
        <f t="shared" ca="1" si="27"/>
        <v>49</v>
      </c>
      <c r="H101" s="301">
        <f t="shared" ca="1" si="28"/>
        <v>25</v>
      </c>
      <c r="I101" s="301">
        <f t="shared" ca="1" si="29"/>
        <v>8297</v>
      </c>
      <c r="J101" s="301"/>
      <c r="K101" s="301">
        <f t="shared" ca="1" si="30"/>
        <v>49</v>
      </c>
      <c r="L101" s="301">
        <f t="shared" ca="1" si="31"/>
        <v>56</v>
      </c>
      <c r="M101" s="301">
        <f t="shared" ca="1" si="32"/>
        <v>67</v>
      </c>
      <c r="N101" s="301">
        <f t="shared" ca="1" si="33"/>
        <v>37</v>
      </c>
      <c r="O101" s="301">
        <f t="shared" ca="1" si="34"/>
        <v>64</v>
      </c>
      <c r="P101" s="301">
        <f t="shared" ca="1" si="35"/>
        <v>50</v>
      </c>
    </row>
    <row r="102" spans="1:16" ht="15" customHeight="1" x14ac:dyDescent="0.2">
      <c r="A102" s="49" t="s">
        <v>183</v>
      </c>
      <c r="B102" s="49" t="s">
        <v>341</v>
      </c>
      <c r="C102" s="50" t="s">
        <v>184</v>
      </c>
      <c r="D102" s="301">
        <f t="shared" ca="1" si="24"/>
        <v>1707</v>
      </c>
      <c r="E102" s="301">
        <f t="shared" ca="1" si="25"/>
        <v>144</v>
      </c>
      <c r="F102" s="301">
        <f t="shared" ca="1" si="26"/>
        <v>498</v>
      </c>
      <c r="G102" s="301">
        <f t="shared" ca="1" si="27"/>
        <v>78</v>
      </c>
      <c r="H102" s="301">
        <f t="shared" ca="1" si="28"/>
        <v>7</v>
      </c>
      <c r="I102" s="301">
        <f t="shared" ca="1" si="29"/>
        <v>2494</v>
      </c>
      <c r="J102" s="301"/>
      <c r="K102" s="301">
        <f t="shared" ca="1" si="30"/>
        <v>43</v>
      </c>
      <c r="L102" s="301">
        <f t="shared" ca="1" si="31"/>
        <v>39</v>
      </c>
      <c r="M102" s="301">
        <f t="shared" ca="1" si="32"/>
        <v>47</v>
      </c>
      <c r="N102" s="301">
        <f t="shared" ca="1" si="33"/>
        <v>36</v>
      </c>
      <c r="O102" s="301">
        <f t="shared" ca="1" si="34"/>
        <v>57</v>
      </c>
      <c r="P102" s="301">
        <f t="shared" ca="1" si="35"/>
        <v>43</v>
      </c>
    </row>
    <row r="103" spans="1:16" ht="15" customHeight="1" x14ac:dyDescent="0.2">
      <c r="A103" s="49" t="s">
        <v>185</v>
      </c>
      <c r="B103" s="49" t="s">
        <v>341</v>
      </c>
      <c r="C103" s="50" t="s">
        <v>377</v>
      </c>
      <c r="D103" s="301">
        <f t="shared" ca="1" si="24"/>
        <v>1595</v>
      </c>
      <c r="E103" s="301">
        <f t="shared" ca="1" si="25"/>
        <v>127</v>
      </c>
      <c r="F103" s="301">
        <f t="shared" ca="1" si="26"/>
        <v>87</v>
      </c>
      <c r="G103" s="301">
        <f t="shared" ca="1" si="27"/>
        <v>53</v>
      </c>
      <c r="H103" s="301">
        <f t="shared" ca="1" si="28"/>
        <v>11</v>
      </c>
      <c r="I103" s="301">
        <f t="shared" ca="1" si="29"/>
        <v>1902</v>
      </c>
      <c r="J103" s="301"/>
      <c r="K103" s="301">
        <f t="shared" ca="1" si="30"/>
        <v>55</v>
      </c>
      <c r="L103" s="301">
        <f t="shared" ca="1" si="31"/>
        <v>57</v>
      </c>
      <c r="M103" s="301">
        <f t="shared" ca="1" si="32"/>
        <v>66</v>
      </c>
      <c r="N103" s="301">
        <f t="shared" ca="1" si="33"/>
        <v>49</v>
      </c>
      <c r="O103" s="301">
        <f t="shared" ca="1" si="34"/>
        <v>73</v>
      </c>
      <c r="P103" s="301">
        <f t="shared" ca="1" si="35"/>
        <v>56</v>
      </c>
    </row>
    <row r="104" spans="1:16" ht="15" customHeight="1" x14ac:dyDescent="0.2">
      <c r="A104" s="49" t="s">
        <v>186</v>
      </c>
      <c r="B104" s="49" t="s">
        <v>341</v>
      </c>
      <c r="C104" s="50" t="s">
        <v>187</v>
      </c>
      <c r="D104" s="301">
        <f t="shared" ca="1" si="24"/>
        <v>6785</v>
      </c>
      <c r="E104" s="301">
        <f t="shared" ca="1" si="25"/>
        <v>370</v>
      </c>
      <c r="F104" s="301">
        <f t="shared" ca="1" si="26"/>
        <v>125</v>
      </c>
      <c r="G104" s="301">
        <f t="shared" ca="1" si="27"/>
        <v>72</v>
      </c>
      <c r="H104" s="301">
        <f t="shared" ca="1" si="28"/>
        <v>7</v>
      </c>
      <c r="I104" s="301">
        <f t="shared" ca="1" si="29"/>
        <v>7482</v>
      </c>
      <c r="J104" s="301"/>
      <c r="K104" s="301">
        <f t="shared" ca="1" si="30"/>
        <v>49</v>
      </c>
      <c r="L104" s="301">
        <f t="shared" ca="1" si="31"/>
        <v>52</v>
      </c>
      <c r="M104" s="301">
        <f t="shared" ca="1" si="32"/>
        <v>56</v>
      </c>
      <c r="N104" s="301">
        <f t="shared" ca="1" si="33"/>
        <v>57</v>
      </c>
      <c r="O104" s="301" t="str">
        <f t="shared" ca="1" si="34"/>
        <v>x</v>
      </c>
      <c r="P104" s="301">
        <f t="shared" ca="1" si="35"/>
        <v>49</v>
      </c>
    </row>
    <row r="105" spans="1:16" ht="15" customHeight="1" x14ac:dyDescent="0.2">
      <c r="A105" s="49" t="s">
        <v>188</v>
      </c>
      <c r="B105" s="49" t="s">
        <v>341</v>
      </c>
      <c r="C105" s="50" t="s">
        <v>189</v>
      </c>
      <c r="D105" s="301">
        <f t="shared" ca="1" si="24"/>
        <v>1527</v>
      </c>
      <c r="E105" s="301">
        <f t="shared" ca="1" si="25"/>
        <v>115</v>
      </c>
      <c r="F105" s="301">
        <f t="shared" ca="1" si="26"/>
        <v>89</v>
      </c>
      <c r="G105" s="301">
        <f t="shared" ca="1" si="27"/>
        <v>356</v>
      </c>
      <c r="H105" s="301">
        <f t="shared" ca="1" si="28"/>
        <v>15</v>
      </c>
      <c r="I105" s="301">
        <f t="shared" ca="1" si="29"/>
        <v>2142</v>
      </c>
      <c r="J105" s="301"/>
      <c r="K105" s="301">
        <f t="shared" ca="1" si="30"/>
        <v>48</v>
      </c>
      <c r="L105" s="301">
        <f t="shared" ca="1" si="31"/>
        <v>47</v>
      </c>
      <c r="M105" s="301">
        <f t="shared" ca="1" si="32"/>
        <v>55</v>
      </c>
      <c r="N105" s="301">
        <f t="shared" ca="1" si="33"/>
        <v>62</v>
      </c>
      <c r="O105" s="301" t="str">
        <f t="shared" ca="1" si="34"/>
        <v>x</v>
      </c>
      <c r="P105" s="301">
        <f t="shared" ca="1" si="35"/>
        <v>51</v>
      </c>
    </row>
    <row r="106" spans="1:16" ht="15" customHeight="1" x14ac:dyDescent="0.2">
      <c r="A106" s="49" t="s">
        <v>194</v>
      </c>
      <c r="B106" s="49" t="s">
        <v>191</v>
      </c>
      <c r="C106" s="53" t="s">
        <v>195</v>
      </c>
      <c r="D106" s="301">
        <f t="shared" ca="1" si="24"/>
        <v>617</v>
      </c>
      <c r="E106" s="301">
        <f t="shared" ca="1" si="25"/>
        <v>136</v>
      </c>
      <c r="F106" s="301">
        <f t="shared" ca="1" si="26"/>
        <v>327</v>
      </c>
      <c r="G106" s="301">
        <f t="shared" ca="1" si="27"/>
        <v>332</v>
      </c>
      <c r="H106" s="301">
        <f t="shared" ca="1" si="28"/>
        <v>14</v>
      </c>
      <c r="I106" s="301">
        <f t="shared" ca="1" si="29"/>
        <v>1509</v>
      </c>
      <c r="J106" s="301"/>
      <c r="K106" s="301">
        <f t="shared" ca="1" si="30"/>
        <v>65</v>
      </c>
      <c r="L106" s="301">
        <f t="shared" ca="1" si="31"/>
        <v>61</v>
      </c>
      <c r="M106" s="301">
        <f t="shared" ca="1" si="32"/>
        <v>60</v>
      </c>
      <c r="N106" s="301">
        <f t="shared" ca="1" si="33"/>
        <v>54</v>
      </c>
      <c r="O106" s="301">
        <f t="shared" ca="1" si="34"/>
        <v>71</v>
      </c>
      <c r="P106" s="301">
        <f t="shared" ca="1" si="35"/>
        <v>61</v>
      </c>
    </row>
    <row r="107" spans="1:16" ht="15" customHeight="1" x14ac:dyDescent="0.2">
      <c r="A107" s="49" t="s">
        <v>196</v>
      </c>
      <c r="B107" s="49" t="s">
        <v>191</v>
      </c>
      <c r="C107" s="14" t="s">
        <v>435</v>
      </c>
      <c r="D107" s="301">
        <f t="shared" ca="1" si="24"/>
        <v>8</v>
      </c>
      <c r="E107" s="301" t="str">
        <f t="shared" ca="1" si="25"/>
        <v>x</v>
      </c>
      <c r="F107" s="301">
        <f t="shared" ca="1" si="26"/>
        <v>10</v>
      </c>
      <c r="G107" s="301">
        <f t="shared" ca="1" si="27"/>
        <v>6</v>
      </c>
      <c r="H107" s="301">
        <f t="shared" ca="1" si="28"/>
        <v>0</v>
      </c>
      <c r="I107" s="301">
        <f t="shared" ca="1" si="29"/>
        <v>28</v>
      </c>
      <c r="J107" s="301"/>
      <c r="K107" s="301">
        <f t="shared" ca="1" si="30"/>
        <v>100</v>
      </c>
      <c r="L107" s="301" t="str">
        <f t="shared" ca="1" si="31"/>
        <v>x</v>
      </c>
      <c r="M107" s="301" t="str">
        <f t="shared" ca="1" si="32"/>
        <v>x</v>
      </c>
      <c r="N107" s="301" t="str">
        <f t="shared" ca="1" si="33"/>
        <v>x</v>
      </c>
      <c r="O107" s="301" t="str">
        <f t="shared" ca="1" si="34"/>
        <v>.</v>
      </c>
      <c r="P107" s="301">
        <f t="shared" ca="1" si="35"/>
        <v>89</v>
      </c>
    </row>
    <row r="108" spans="1:16" ht="15" customHeight="1" x14ac:dyDescent="0.2">
      <c r="A108" s="49" t="s">
        <v>197</v>
      </c>
      <c r="B108" s="49" t="s">
        <v>191</v>
      </c>
      <c r="C108" s="14" t="s">
        <v>198</v>
      </c>
      <c r="D108" s="301">
        <f t="shared" ca="1" si="24"/>
        <v>779</v>
      </c>
      <c r="E108" s="301">
        <f t="shared" ca="1" si="25"/>
        <v>228</v>
      </c>
      <c r="F108" s="301">
        <f t="shared" ca="1" si="26"/>
        <v>318</v>
      </c>
      <c r="G108" s="301">
        <f t="shared" ca="1" si="27"/>
        <v>909</v>
      </c>
      <c r="H108" s="301">
        <f t="shared" ca="1" si="28"/>
        <v>17</v>
      </c>
      <c r="I108" s="301">
        <f t="shared" ca="1" si="29"/>
        <v>2429</v>
      </c>
      <c r="J108" s="301"/>
      <c r="K108" s="301">
        <f t="shared" ca="1" si="30"/>
        <v>70</v>
      </c>
      <c r="L108" s="301">
        <f t="shared" ca="1" si="31"/>
        <v>71</v>
      </c>
      <c r="M108" s="301">
        <f t="shared" ca="1" si="32"/>
        <v>64</v>
      </c>
      <c r="N108" s="301">
        <f t="shared" ca="1" si="33"/>
        <v>56</v>
      </c>
      <c r="O108" s="301" t="str">
        <f t="shared" ca="1" si="34"/>
        <v>x</v>
      </c>
      <c r="P108" s="301">
        <f t="shared" ca="1" si="35"/>
        <v>64</v>
      </c>
    </row>
    <row r="109" spans="1:16" ht="15" customHeight="1" x14ac:dyDescent="0.2">
      <c r="A109" s="49" t="s">
        <v>199</v>
      </c>
      <c r="B109" s="49" t="s">
        <v>191</v>
      </c>
      <c r="C109" s="53" t="s">
        <v>200</v>
      </c>
      <c r="D109" s="301">
        <f t="shared" ca="1" si="24"/>
        <v>495</v>
      </c>
      <c r="E109" s="301">
        <f t="shared" ca="1" si="25"/>
        <v>154</v>
      </c>
      <c r="F109" s="301">
        <f t="shared" ca="1" si="26"/>
        <v>103</v>
      </c>
      <c r="G109" s="301">
        <f t="shared" ca="1" si="27"/>
        <v>353</v>
      </c>
      <c r="H109" s="301">
        <f t="shared" ca="1" si="28"/>
        <v>5</v>
      </c>
      <c r="I109" s="301">
        <f t="shared" ca="1" si="29"/>
        <v>1270</v>
      </c>
      <c r="J109" s="301"/>
      <c r="K109" s="301">
        <f t="shared" ca="1" si="30"/>
        <v>66</v>
      </c>
      <c r="L109" s="301">
        <f t="shared" ca="1" si="31"/>
        <v>58</v>
      </c>
      <c r="M109" s="301">
        <f t="shared" ca="1" si="32"/>
        <v>68</v>
      </c>
      <c r="N109" s="301">
        <f t="shared" ca="1" si="33"/>
        <v>55</v>
      </c>
      <c r="O109" s="301" t="str">
        <f t="shared" ca="1" si="34"/>
        <v>x</v>
      </c>
      <c r="P109" s="301">
        <f t="shared" ca="1" si="35"/>
        <v>61</v>
      </c>
    </row>
    <row r="110" spans="1:16" s="115" customFormat="1" ht="15" customHeight="1" x14ac:dyDescent="0.2">
      <c r="A110" s="49" t="s">
        <v>201</v>
      </c>
      <c r="B110" s="49" t="s">
        <v>191</v>
      </c>
      <c r="C110" s="14" t="s">
        <v>202</v>
      </c>
      <c r="D110" s="301">
        <f t="shared" ca="1" si="24"/>
        <v>1276</v>
      </c>
      <c r="E110" s="301">
        <f t="shared" ca="1" si="25"/>
        <v>276</v>
      </c>
      <c r="F110" s="301">
        <f t="shared" ca="1" si="26"/>
        <v>181</v>
      </c>
      <c r="G110" s="301">
        <f t="shared" ca="1" si="27"/>
        <v>883</v>
      </c>
      <c r="H110" s="301">
        <f t="shared" ca="1" si="28"/>
        <v>21</v>
      </c>
      <c r="I110" s="301">
        <f t="shared" ca="1" si="29"/>
        <v>2852</v>
      </c>
      <c r="J110" s="301"/>
      <c r="K110" s="301">
        <f t="shared" ca="1" si="30"/>
        <v>60</v>
      </c>
      <c r="L110" s="301">
        <f t="shared" ca="1" si="31"/>
        <v>66</v>
      </c>
      <c r="M110" s="301">
        <f t="shared" ca="1" si="32"/>
        <v>56</v>
      </c>
      <c r="N110" s="301">
        <f t="shared" ca="1" si="33"/>
        <v>48</v>
      </c>
      <c r="O110" s="301">
        <f t="shared" ca="1" si="34"/>
        <v>52</v>
      </c>
      <c r="P110" s="301">
        <f t="shared" ca="1" si="35"/>
        <v>56</v>
      </c>
    </row>
    <row r="111" spans="1:16" ht="15" customHeight="1" x14ac:dyDescent="0.2">
      <c r="A111" s="49" t="s">
        <v>203</v>
      </c>
      <c r="B111" s="49" t="s">
        <v>191</v>
      </c>
      <c r="C111" s="14" t="s">
        <v>204</v>
      </c>
      <c r="D111" s="301">
        <f t="shared" ca="1" si="24"/>
        <v>802</v>
      </c>
      <c r="E111" s="301">
        <f t="shared" ca="1" si="25"/>
        <v>269</v>
      </c>
      <c r="F111" s="301">
        <f t="shared" ca="1" si="26"/>
        <v>145</v>
      </c>
      <c r="G111" s="301">
        <f t="shared" ca="1" si="27"/>
        <v>420</v>
      </c>
      <c r="H111" s="301">
        <f t="shared" ca="1" si="28"/>
        <v>4</v>
      </c>
      <c r="I111" s="301">
        <f t="shared" ca="1" si="29"/>
        <v>1761</v>
      </c>
      <c r="J111" s="301"/>
      <c r="K111" s="301">
        <f t="shared" ca="1" si="30"/>
        <v>61</v>
      </c>
      <c r="L111" s="301">
        <f t="shared" ca="1" si="31"/>
        <v>57</v>
      </c>
      <c r="M111" s="301">
        <f t="shared" ca="1" si="32"/>
        <v>57</v>
      </c>
      <c r="N111" s="301">
        <f t="shared" ca="1" si="33"/>
        <v>54</v>
      </c>
      <c r="O111" s="301" t="str">
        <f t="shared" ca="1" si="34"/>
        <v>x</v>
      </c>
      <c r="P111" s="301">
        <f t="shared" ca="1" si="35"/>
        <v>57</v>
      </c>
    </row>
    <row r="112" spans="1:16" ht="15" customHeight="1" x14ac:dyDescent="0.2">
      <c r="A112" s="49" t="s">
        <v>205</v>
      </c>
      <c r="B112" s="49" t="s">
        <v>191</v>
      </c>
      <c r="C112" s="14" t="s">
        <v>206</v>
      </c>
      <c r="D112" s="301">
        <f t="shared" ca="1" si="24"/>
        <v>308</v>
      </c>
      <c r="E112" s="301">
        <f t="shared" ca="1" si="25"/>
        <v>192</v>
      </c>
      <c r="F112" s="301">
        <f t="shared" ca="1" si="26"/>
        <v>36</v>
      </c>
      <c r="G112" s="301">
        <f t="shared" ca="1" si="27"/>
        <v>179</v>
      </c>
      <c r="H112" s="301">
        <f t="shared" ca="1" si="28"/>
        <v>5</v>
      </c>
      <c r="I112" s="301">
        <f t="shared" ca="1" si="29"/>
        <v>913</v>
      </c>
      <c r="J112" s="301"/>
      <c r="K112" s="301">
        <f t="shared" ca="1" si="30"/>
        <v>75</v>
      </c>
      <c r="L112" s="301">
        <f t="shared" ca="1" si="31"/>
        <v>66</v>
      </c>
      <c r="M112" s="301">
        <f t="shared" ca="1" si="32"/>
        <v>69</v>
      </c>
      <c r="N112" s="301">
        <f t="shared" ca="1" si="33"/>
        <v>70</v>
      </c>
      <c r="O112" s="301" t="str">
        <f t="shared" ca="1" si="34"/>
        <v>x</v>
      </c>
      <c r="P112" s="301">
        <f t="shared" ca="1" si="35"/>
        <v>70</v>
      </c>
    </row>
    <row r="113" spans="1:16" ht="15" customHeight="1" x14ac:dyDescent="0.2">
      <c r="A113" s="49" t="s">
        <v>207</v>
      </c>
      <c r="B113" s="49" t="s">
        <v>191</v>
      </c>
      <c r="C113" s="14" t="s">
        <v>208</v>
      </c>
      <c r="D113" s="301">
        <f t="shared" ca="1" si="24"/>
        <v>800</v>
      </c>
      <c r="E113" s="301">
        <f t="shared" ca="1" si="25"/>
        <v>337</v>
      </c>
      <c r="F113" s="301">
        <f t="shared" ca="1" si="26"/>
        <v>138</v>
      </c>
      <c r="G113" s="301">
        <f t="shared" ca="1" si="27"/>
        <v>1290</v>
      </c>
      <c r="H113" s="301">
        <f t="shared" ca="1" si="28"/>
        <v>16</v>
      </c>
      <c r="I113" s="301">
        <f t="shared" ca="1" si="29"/>
        <v>2771</v>
      </c>
      <c r="J113" s="301"/>
      <c r="K113" s="301">
        <f t="shared" ca="1" si="30"/>
        <v>68</v>
      </c>
      <c r="L113" s="301">
        <f t="shared" ca="1" si="31"/>
        <v>64</v>
      </c>
      <c r="M113" s="301">
        <f t="shared" ca="1" si="32"/>
        <v>70</v>
      </c>
      <c r="N113" s="301">
        <f t="shared" ca="1" si="33"/>
        <v>57</v>
      </c>
      <c r="O113" s="301">
        <f t="shared" ca="1" si="34"/>
        <v>81</v>
      </c>
      <c r="P113" s="301">
        <f t="shared" ca="1" si="35"/>
        <v>62</v>
      </c>
    </row>
    <row r="114" spans="1:16" ht="15" customHeight="1" x14ac:dyDescent="0.2">
      <c r="A114" s="49" t="s">
        <v>209</v>
      </c>
      <c r="B114" s="49" t="s">
        <v>191</v>
      </c>
      <c r="C114" s="14" t="s">
        <v>210</v>
      </c>
      <c r="D114" s="301">
        <f t="shared" ca="1" si="24"/>
        <v>1018</v>
      </c>
      <c r="E114" s="301">
        <f t="shared" ca="1" si="25"/>
        <v>445</v>
      </c>
      <c r="F114" s="301">
        <f t="shared" ca="1" si="26"/>
        <v>207</v>
      </c>
      <c r="G114" s="301">
        <f t="shared" ca="1" si="27"/>
        <v>1330</v>
      </c>
      <c r="H114" s="301">
        <f t="shared" ca="1" si="28"/>
        <v>41</v>
      </c>
      <c r="I114" s="301">
        <f t="shared" ca="1" si="29"/>
        <v>3185</v>
      </c>
      <c r="J114" s="301"/>
      <c r="K114" s="301">
        <f t="shared" ca="1" si="30"/>
        <v>61</v>
      </c>
      <c r="L114" s="301">
        <f t="shared" ca="1" si="31"/>
        <v>60</v>
      </c>
      <c r="M114" s="301">
        <f t="shared" ca="1" si="32"/>
        <v>66</v>
      </c>
      <c r="N114" s="301">
        <f t="shared" ca="1" si="33"/>
        <v>48</v>
      </c>
      <c r="O114" s="301">
        <f t="shared" ca="1" si="34"/>
        <v>71</v>
      </c>
      <c r="P114" s="301">
        <f t="shared" ca="1" si="35"/>
        <v>56</v>
      </c>
    </row>
    <row r="115" spans="1:16" ht="15" customHeight="1" x14ac:dyDescent="0.2">
      <c r="A115" s="49" t="s">
        <v>211</v>
      </c>
      <c r="B115" s="49" t="s">
        <v>191</v>
      </c>
      <c r="C115" s="14" t="s">
        <v>212</v>
      </c>
      <c r="D115" s="301">
        <f t="shared" ca="1" si="24"/>
        <v>703</v>
      </c>
      <c r="E115" s="301">
        <f t="shared" ca="1" si="25"/>
        <v>272</v>
      </c>
      <c r="F115" s="301">
        <f t="shared" ca="1" si="26"/>
        <v>1975</v>
      </c>
      <c r="G115" s="301">
        <f t="shared" ca="1" si="27"/>
        <v>1132</v>
      </c>
      <c r="H115" s="301">
        <f t="shared" ca="1" si="28"/>
        <v>14</v>
      </c>
      <c r="I115" s="301">
        <f t="shared" ca="1" si="29"/>
        <v>4396</v>
      </c>
      <c r="J115" s="301"/>
      <c r="K115" s="301">
        <f t="shared" ca="1" si="30"/>
        <v>56</v>
      </c>
      <c r="L115" s="301">
        <f t="shared" ca="1" si="31"/>
        <v>54</v>
      </c>
      <c r="M115" s="301">
        <f t="shared" ca="1" si="32"/>
        <v>67</v>
      </c>
      <c r="N115" s="301">
        <f t="shared" ca="1" si="33"/>
        <v>58</v>
      </c>
      <c r="O115" s="301">
        <f t="shared" ca="1" si="34"/>
        <v>64</v>
      </c>
      <c r="P115" s="301">
        <f t="shared" ca="1" si="35"/>
        <v>62</v>
      </c>
    </row>
    <row r="116" spans="1:16" ht="15" customHeight="1" x14ac:dyDescent="0.2">
      <c r="A116" s="49" t="s">
        <v>213</v>
      </c>
      <c r="B116" s="49" t="s">
        <v>191</v>
      </c>
      <c r="C116" s="14" t="s">
        <v>214</v>
      </c>
      <c r="D116" s="301">
        <f t="shared" ca="1" si="24"/>
        <v>811</v>
      </c>
      <c r="E116" s="301">
        <f t="shared" ca="1" si="25"/>
        <v>311</v>
      </c>
      <c r="F116" s="301">
        <f t="shared" ca="1" si="26"/>
        <v>176</v>
      </c>
      <c r="G116" s="301">
        <f t="shared" ca="1" si="27"/>
        <v>1483</v>
      </c>
      <c r="H116" s="301">
        <f t="shared" ca="1" si="28"/>
        <v>33</v>
      </c>
      <c r="I116" s="301">
        <f t="shared" ca="1" si="29"/>
        <v>3059</v>
      </c>
      <c r="J116" s="301"/>
      <c r="K116" s="301">
        <f t="shared" ca="1" si="30"/>
        <v>63</v>
      </c>
      <c r="L116" s="301">
        <f t="shared" ca="1" si="31"/>
        <v>54</v>
      </c>
      <c r="M116" s="301">
        <f t="shared" ca="1" si="32"/>
        <v>67</v>
      </c>
      <c r="N116" s="301">
        <f t="shared" ca="1" si="33"/>
        <v>54</v>
      </c>
      <c r="O116" s="301">
        <f t="shared" ca="1" si="34"/>
        <v>67</v>
      </c>
      <c r="P116" s="301">
        <f t="shared" ca="1" si="35"/>
        <v>58</v>
      </c>
    </row>
    <row r="117" spans="1:16" s="115" customFormat="1" ht="15" customHeight="1" x14ac:dyDescent="0.2">
      <c r="A117" s="49" t="s">
        <v>215</v>
      </c>
      <c r="B117" s="49" t="s">
        <v>191</v>
      </c>
      <c r="C117" s="14" t="s">
        <v>216</v>
      </c>
      <c r="D117" s="301">
        <f t="shared" ca="1" si="24"/>
        <v>415</v>
      </c>
      <c r="E117" s="301">
        <f t="shared" ca="1" si="25"/>
        <v>159</v>
      </c>
      <c r="F117" s="301">
        <f t="shared" ca="1" si="26"/>
        <v>2032</v>
      </c>
      <c r="G117" s="301">
        <f t="shared" ca="1" si="27"/>
        <v>281</v>
      </c>
      <c r="H117" s="301">
        <f t="shared" ca="1" si="28"/>
        <v>11</v>
      </c>
      <c r="I117" s="301">
        <f t="shared" ca="1" si="29"/>
        <v>3008</v>
      </c>
      <c r="J117" s="301"/>
      <c r="K117" s="301">
        <f t="shared" ca="1" si="30"/>
        <v>60</v>
      </c>
      <c r="L117" s="301">
        <f t="shared" ca="1" si="31"/>
        <v>60</v>
      </c>
      <c r="M117" s="301">
        <f t="shared" ca="1" si="32"/>
        <v>63</v>
      </c>
      <c r="N117" s="301">
        <f t="shared" ca="1" si="33"/>
        <v>55</v>
      </c>
      <c r="O117" s="301" t="str">
        <f t="shared" ca="1" si="34"/>
        <v>x</v>
      </c>
      <c r="P117" s="301">
        <f t="shared" ca="1" si="35"/>
        <v>62</v>
      </c>
    </row>
    <row r="118" spans="1:16" ht="15" customHeight="1" x14ac:dyDescent="0.2">
      <c r="A118" s="49" t="s">
        <v>217</v>
      </c>
      <c r="B118" s="49" t="s">
        <v>191</v>
      </c>
      <c r="C118" s="14" t="s">
        <v>218</v>
      </c>
      <c r="D118" s="301">
        <f t="shared" ca="1" si="24"/>
        <v>861</v>
      </c>
      <c r="E118" s="301">
        <f t="shared" ca="1" si="25"/>
        <v>282</v>
      </c>
      <c r="F118" s="301">
        <f t="shared" ca="1" si="26"/>
        <v>381</v>
      </c>
      <c r="G118" s="301">
        <f t="shared" ca="1" si="27"/>
        <v>568</v>
      </c>
      <c r="H118" s="301">
        <f t="shared" ca="1" si="28"/>
        <v>11</v>
      </c>
      <c r="I118" s="301">
        <f t="shared" ca="1" si="29"/>
        <v>2198</v>
      </c>
      <c r="J118" s="301"/>
      <c r="K118" s="301">
        <f t="shared" ca="1" si="30"/>
        <v>70</v>
      </c>
      <c r="L118" s="301">
        <f t="shared" ca="1" si="31"/>
        <v>57</v>
      </c>
      <c r="M118" s="301">
        <f t="shared" ca="1" si="32"/>
        <v>60</v>
      </c>
      <c r="N118" s="301">
        <f t="shared" ca="1" si="33"/>
        <v>49</v>
      </c>
      <c r="O118" s="301">
        <f t="shared" ca="1" si="34"/>
        <v>64</v>
      </c>
      <c r="P118" s="301">
        <f t="shared" ca="1" si="35"/>
        <v>61</v>
      </c>
    </row>
    <row r="119" spans="1:16" ht="15" customHeight="1" x14ac:dyDescent="0.2">
      <c r="A119" s="49" t="s">
        <v>219</v>
      </c>
      <c r="B119" s="49" t="s">
        <v>191</v>
      </c>
      <c r="C119" s="14" t="s">
        <v>220</v>
      </c>
      <c r="D119" s="301">
        <f t="shared" ca="1" si="24"/>
        <v>388</v>
      </c>
      <c r="E119" s="301">
        <f t="shared" ca="1" si="25"/>
        <v>155</v>
      </c>
      <c r="F119" s="301">
        <f t="shared" ca="1" si="26"/>
        <v>203</v>
      </c>
      <c r="G119" s="301">
        <f t="shared" ca="1" si="27"/>
        <v>249</v>
      </c>
      <c r="H119" s="301">
        <f t="shared" ca="1" si="28"/>
        <v>11</v>
      </c>
      <c r="I119" s="301">
        <f t="shared" ca="1" si="29"/>
        <v>1420</v>
      </c>
      <c r="J119" s="301"/>
      <c r="K119" s="301">
        <f t="shared" ca="1" si="30"/>
        <v>61</v>
      </c>
      <c r="L119" s="301">
        <f t="shared" ca="1" si="31"/>
        <v>65</v>
      </c>
      <c r="M119" s="301">
        <f t="shared" ca="1" si="32"/>
        <v>64</v>
      </c>
      <c r="N119" s="301">
        <f t="shared" ca="1" si="33"/>
        <v>55</v>
      </c>
      <c r="O119" s="301" t="str">
        <f t="shared" ca="1" si="34"/>
        <v>x</v>
      </c>
      <c r="P119" s="301">
        <f t="shared" ca="1" si="35"/>
        <v>58</v>
      </c>
    </row>
    <row r="120" spans="1:16" ht="15" customHeight="1" x14ac:dyDescent="0.2">
      <c r="A120" s="49" t="s">
        <v>223</v>
      </c>
      <c r="B120" s="49" t="s">
        <v>191</v>
      </c>
      <c r="C120" s="14" t="s">
        <v>224</v>
      </c>
      <c r="D120" s="301">
        <f t="shared" ca="1" si="24"/>
        <v>1204</v>
      </c>
      <c r="E120" s="301">
        <f t="shared" ca="1" si="25"/>
        <v>244</v>
      </c>
      <c r="F120" s="301">
        <f t="shared" ca="1" si="26"/>
        <v>560</v>
      </c>
      <c r="G120" s="301">
        <f t="shared" ca="1" si="27"/>
        <v>964</v>
      </c>
      <c r="H120" s="301">
        <f t="shared" ca="1" si="28"/>
        <v>11</v>
      </c>
      <c r="I120" s="301">
        <f t="shared" ca="1" si="29"/>
        <v>3046</v>
      </c>
      <c r="J120" s="301"/>
      <c r="K120" s="301">
        <f t="shared" ca="1" si="30"/>
        <v>51</v>
      </c>
      <c r="L120" s="301">
        <f t="shared" ca="1" si="31"/>
        <v>57</v>
      </c>
      <c r="M120" s="301">
        <f t="shared" ca="1" si="32"/>
        <v>68</v>
      </c>
      <c r="N120" s="301">
        <f t="shared" ca="1" si="33"/>
        <v>62</v>
      </c>
      <c r="O120" s="301" t="str">
        <f t="shared" ca="1" si="34"/>
        <v>x</v>
      </c>
      <c r="P120" s="301">
        <f t="shared" ca="1" si="35"/>
        <v>58</v>
      </c>
    </row>
    <row r="121" spans="1:16" ht="15" customHeight="1" x14ac:dyDescent="0.2">
      <c r="A121" s="49" t="s">
        <v>225</v>
      </c>
      <c r="B121" s="49" t="s">
        <v>191</v>
      </c>
      <c r="C121" s="14" t="s">
        <v>226</v>
      </c>
      <c r="D121" s="301">
        <f t="shared" ca="1" si="24"/>
        <v>1902</v>
      </c>
      <c r="E121" s="301">
        <f t="shared" ca="1" si="25"/>
        <v>392</v>
      </c>
      <c r="F121" s="301">
        <f t="shared" ca="1" si="26"/>
        <v>475</v>
      </c>
      <c r="G121" s="301">
        <f t="shared" ca="1" si="27"/>
        <v>482</v>
      </c>
      <c r="H121" s="301">
        <f t="shared" ca="1" si="28"/>
        <v>50</v>
      </c>
      <c r="I121" s="301">
        <f t="shared" ca="1" si="29"/>
        <v>3729</v>
      </c>
      <c r="J121" s="301"/>
      <c r="K121" s="301">
        <f t="shared" ca="1" si="30"/>
        <v>63</v>
      </c>
      <c r="L121" s="301">
        <f t="shared" ca="1" si="31"/>
        <v>58</v>
      </c>
      <c r="M121" s="301">
        <f t="shared" ca="1" si="32"/>
        <v>64</v>
      </c>
      <c r="N121" s="301">
        <f t="shared" ca="1" si="33"/>
        <v>48</v>
      </c>
      <c r="O121" s="301">
        <f t="shared" ca="1" si="34"/>
        <v>78</v>
      </c>
      <c r="P121" s="301">
        <f t="shared" ca="1" si="35"/>
        <v>59</v>
      </c>
    </row>
    <row r="122" spans="1:16" ht="15" customHeight="1" x14ac:dyDescent="0.2">
      <c r="A122" s="49" t="s">
        <v>227</v>
      </c>
      <c r="B122" s="49" t="s">
        <v>191</v>
      </c>
      <c r="C122" s="14" t="s">
        <v>228</v>
      </c>
      <c r="D122" s="301">
        <f t="shared" ca="1" si="24"/>
        <v>1997</v>
      </c>
      <c r="E122" s="301">
        <f t="shared" ca="1" si="25"/>
        <v>182</v>
      </c>
      <c r="F122" s="301">
        <f t="shared" ca="1" si="26"/>
        <v>200</v>
      </c>
      <c r="G122" s="301">
        <f t="shared" ca="1" si="27"/>
        <v>517</v>
      </c>
      <c r="H122" s="301">
        <f t="shared" ca="1" si="28"/>
        <v>25</v>
      </c>
      <c r="I122" s="301">
        <f t="shared" ca="1" si="29"/>
        <v>2972</v>
      </c>
      <c r="J122" s="301"/>
      <c r="K122" s="301">
        <f t="shared" ca="1" si="30"/>
        <v>56</v>
      </c>
      <c r="L122" s="301">
        <f t="shared" ca="1" si="31"/>
        <v>64</v>
      </c>
      <c r="M122" s="301">
        <f t="shared" ca="1" si="32"/>
        <v>71</v>
      </c>
      <c r="N122" s="301">
        <f t="shared" ca="1" si="33"/>
        <v>64</v>
      </c>
      <c r="O122" s="301">
        <f t="shared" ca="1" si="34"/>
        <v>88</v>
      </c>
      <c r="P122" s="301">
        <f t="shared" ca="1" si="35"/>
        <v>59</v>
      </c>
    </row>
    <row r="123" spans="1:16" ht="15" customHeight="1" x14ac:dyDescent="0.2">
      <c r="A123" s="49" t="s">
        <v>229</v>
      </c>
      <c r="B123" s="49" t="s">
        <v>191</v>
      </c>
      <c r="C123" s="14" t="s">
        <v>230</v>
      </c>
      <c r="D123" s="301">
        <f t="shared" ca="1" si="24"/>
        <v>846</v>
      </c>
      <c r="E123" s="301">
        <f t="shared" ca="1" si="25"/>
        <v>243</v>
      </c>
      <c r="F123" s="301">
        <f t="shared" ca="1" si="26"/>
        <v>979</v>
      </c>
      <c r="G123" s="301">
        <f t="shared" ca="1" si="27"/>
        <v>934</v>
      </c>
      <c r="H123" s="301">
        <f t="shared" ca="1" si="28"/>
        <v>4</v>
      </c>
      <c r="I123" s="301">
        <f t="shared" ca="1" si="29"/>
        <v>3432</v>
      </c>
      <c r="J123" s="301"/>
      <c r="K123" s="301">
        <f t="shared" ca="1" si="30"/>
        <v>58</v>
      </c>
      <c r="L123" s="301">
        <f t="shared" ca="1" si="31"/>
        <v>58</v>
      </c>
      <c r="M123" s="301">
        <f t="shared" ca="1" si="32"/>
        <v>60</v>
      </c>
      <c r="N123" s="301">
        <f t="shared" ca="1" si="33"/>
        <v>49</v>
      </c>
      <c r="O123" s="301" t="str">
        <f t="shared" ca="1" si="34"/>
        <v>x</v>
      </c>
      <c r="P123" s="301">
        <f t="shared" ca="1" si="35"/>
        <v>55</v>
      </c>
    </row>
    <row r="124" spans="1:16" ht="15" customHeight="1" x14ac:dyDescent="0.2">
      <c r="A124" s="49" t="s">
        <v>231</v>
      </c>
      <c r="B124" s="49" t="s">
        <v>191</v>
      </c>
      <c r="C124" s="14" t="s">
        <v>232</v>
      </c>
      <c r="D124" s="301">
        <f t="shared" ca="1" si="24"/>
        <v>2466</v>
      </c>
      <c r="E124" s="301">
        <f t="shared" ca="1" si="25"/>
        <v>310</v>
      </c>
      <c r="F124" s="301">
        <f t="shared" ca="1" si="26"/>
        <v>141</v>
      </c>
      <c r="G124" s="301">
        <f t="shared" ca="1" si="27"/>
        <v>352</v>
      </c>
      <c r="H124" s="301">
        <f t="shared" ca="1" si="28"/>
        <v>31</v>
      </c>
      <c r="I124" s="301">
        <f t="shared" ca="1" si="29"/>
        <v>3402</v>
      </c>
      <c r="J124" s="301"/>
      <c r="K124" s="301">
        <f t="shared" ca="1" si="30"/>
        <v>66</v>
      </c>
      <c r="L124" s="301">
        <f t="shared" ca="1" si="31"/>
        <v>67</v>
      </c>
      <c r="M124" s="301">
        <f t="shared" ca="1" si="32"/>
        <v>86</v>
      </c>
      <c r="N124" s="301">
        <f t="shared" ca="1" si="33"/>
        <v>65</v>
      </c>
      <c r="O124" s="301">
        <f t="shared" ca="1" si="34"/>
        <v>74</v>
      </c>
      <c r="P124" s="301">
        <f t="shared" ca="1" si="35"/>
        <v>67</v>
      </c>
    </row>
    <row r="125" spans="1:16" ht="15" customHeight="1" x14ac:dyDescent="0.2">
      <c r="A125" s="49" t="s">
        <v>233</v>
      </c>
      <c r="B125" s="49" t="s">
        <v>191</v>
      </c>
      <c r="C125" s="14" t="s">
        <v>234</v>
      </c>
      <c r="D125" s="301">
        <f t="shared" ca="1" si="24"/>
        <v>1533</v>
      </c>
      <c r="E125" s="301">
        <f t="shared" ca="1" si="25"/>
        <v>554</v>
      </c>
      <c r="F125" s="301">
        <f t="shared" ca="1" si="26"/>
        <v>663</v>
      </c>
      <c r="G125" s="301">
        <f t="shared" ca="1" si="27"/>
        <v>1290</v>
      </c>
      <c r="H125" s="301">
        <f t="shared" ca="1" si="28"/>
        <v>15</v>
      </c>
      <c r="I125" s="301">
        <f t="shared" ca="1" si="29"/>
        <v>4160</v>
      </c>
      <c r="J125" s="301"/>
      <c r="K125" s="301">
        <f t="shared" ca="1" si="30"/>
        <v>56</v>
      </c>
      <c r="L125" s="301">
        <f t="shared" ca="1" si="31"/>
        <v>57</v>
      </c>
      <c r="M125" s="301">
        <f t="shared" ca="1" si="32"/>
        <v>65</v>
      </c>
      <c r="N125" s="301">
        <f t="shared" ca="1" si="33"/>
        <v>49</v>
      </c>
      <c r="O125" s="301" t="str">
        <f t="shared" ca="1" si="34"/>
        <v>x</v>
      </c>
      <c r="P125" s="301">
        <f t="shared" ca="1" si="35"/>
        <v>55</v>
      </c>
    </row>
    <row r="126" spans="1:16" ht="15" customHeight="1" x14ac:dyDescent="0.2">
      <c r="A126" s="49" t="s">
        <v>235</v>
      </c>
      <c r="B126" s="49" t="s">
        <v>191</v>
      </c>
      <c r="C126" s="14" t="s">
        <v>236</v>
      </c>
      <c r="D126" s="301">
        <f t="shared" ca="1" si="24"/>
        <v>1100</v>
      </c>
      <c r="E126" s="301">
        <f t="shared" ca="1" si="25"/>
        <v>351</v>
      </c>
      <c r="F126" s="301">
        <f t="shared" ca="1" si="26"/>
        <v>1129</v>
      </c>
      <c r="G126" s="301">
        <f t="shared" ca="1" si="27"/>
        <v>698</v>
      </c>
      <c r="H126" s="301">
        <f t="shared" ca="1" si="28"/>
        <v>14</v>
      </c>
      <c r="I126" s="301">
        <f t="shared" ca="1" si="29"/>
        <v>3849</v>
      </c>
      <c r="J126" s="301"/>
      <c r="K126" s="301">
        <f t="shared" ca="1" si="30"/>
        <v>58</v>
      </c>
      <c r="L126" s="301">
        <f t="shared" ca="1" si="31"/>
        <v>59</v>
      </c>
      <c r="M126" s="301">
        <f t="shared" ca="1" si="32"/>
        <v>54</v>
      </c>
      <c r="N126" s="301">
        <f t="shared" ca="1" si="33"/>
        <v>47</v>
      </c>
      <c r="O126" s="301">
        <f t="shared" ca="1" si="34"/>
        <v>79</v>
      </c>
      <c r="P126" s="301">
        <f t="shared" ca="1" si="35"/>
        <v>54</v>
      </c>
    </row>
    <row r="127" spans="1:16" ht="15" customHeight="1" x14ac:dyDescent="0.2">
      <c r="A127" s="49" t="s">
        <v>237</v>
      </c>
      <c r="B127" s="49" t="s">
        <v>191</v>
      </c>
      <c r="C127" s="14" t="s">
        <v>238</v>
      </c>
      <c r="D127" s="301">
        <f t="shared" ca="1" si="24"/>
        <v>1979</v>
      </c>
      <c r="E127" s="301">
        <f t="shared" ca="1" si="25"/>
        <v>424</v>
      </c>
      <c r="F127" s="301">
        <f t="shared" ca="1" si="26"/>
        <v>326</v>
      </c>
      <c r="G127" s="301">
        <f t="shared" ca="1" si="27"/>
        <v>1040</v>
      </c>
      <c r="H127" s="301">
        <f t="shared" ca="1" si="28"/>
        <v>17</v>
      </c>
      <c r="I127" s="301">
        <f t="shared" ca="1" si="29"/>
        <v>4091</v>
      </c>
      <c r="J127" s="301"/>
      <c r="K127" s="301">
        <f t="shared" ca="1" si="30"/>
        <v>51</v>
      </c>
      <c r="L127" s="301">
        <f t="shared" ca="1" si="31"/>
        <v>55</v>
      </c>
      <c r="M127" s="301">
        <f t="shared" ca="1" si="32"/>
        <v>68</v>
      </c>
      <c r="N127" s="301">
        <f t="shared" ca="1" si="33"/>
        <v>48</v>
      </c>
      <c r="O127" s="301">
        <f t="shared" ca="1" si="34"/>
        <v>82</v>
      </c>
      <c r="P127" s="301">
        <f t="shared" ca="1" si="35"/>
        <v>52</v>
      </c>
    </row>
    <row r="128" spans="1:16" ht="15" customHeight="1" x14ac:dyDescent="0.2">
      <c r="A128" s="49" t="s">
        <v>239</v>
      </c>
      <c r="B128" s="49" t="s">
        <v>191</v>
      </c>
      <c r="C128" s="14" t="s">
        <v>240</v>
      </c>
      <c r="D128" s="301">
        <f t="shared" ca="1" si="24"/>
        <v>1220</v>
      </c>
      <c r="E128" s="301">
        <f t="shared" ca="1" si="25"/>
        <v>256</v>
      </c>
      <c r="F128" s="301">
        <f t="shared" ca="1" si="26"/>
        <v>255</v>
      </c>
      <c r="G128" s="301">
        <f t="shared" ca="1" si="27"/>
        <v>1054</v>
      </c>
      <c r="H128" s="301">
        <f t="shared" ca="1" si="28"/>
        <v>42</v>
      </c>
      <c r="I128" s="301">
        <f t="shared" ca="1" si="29"/>
        <v>2930</v>
      </c>
      <c r="J128" s="301"/>
      <c r="K128" s="301">
        <f t="shared" ca="1" si="30"/>
        <v>57</v>
      </c>
      <c r="L128" s="301">
        <f t="shared" ca="1" si="31"/>
        <v>64</v>
      </c>
      <c r="M128" s="301">
        <f t="shared" ca="1" si="32"/>
        <v>72</v>
      </c>
      <c r="N128" s="301">
        <f t="shared" ca="1" si="33"/>
        <v>67</v>
      </c>
      <c r="O128" s="301">
        <f t="shared" ca="1" si="34"/>
        <v>93</v>
      </c>
      <c r="P128" s="301">
        <f t="shared" ca="1" si="35"/>
        <v>64</v>
      </c>
    </row>
    <row r="129" spans="1:16" s="115" customFormat="1" ht="15" customHeight="1" x14ac:dyDescent="0.2">
      <c r="A129" s="49" t="s">
        <v>241</v>
      </c>
      <c r="B129" s="49" t="s">
        <v>191</v>
      </c>
      <c r="C129" s="53" t="s">
        <v>242</v>
      </c>
      <c r="D129" s="301">
        <f t="shared" ca="1" si="24"/>
        <v>690</v>
      </c>
      <c r="E129" s="301">
        <f t="shared" ca="1" si="25"/>
        <v>222</v>
      </c>
      <c r="F129" s="301">
        <f t="shared" ca="1" si="26"/>
        <v>1261</v>
      </c>
      <c r="G129" s="301">
        <f t="shared" ca="1" si="27"/>
        <v>330</v>
      </c>
      <c r="H129" s="301">
        <f t="shared" ca="1" si="28"/>
        <v>20</v>
      </c>
      <c r="I129" s="301">
        <f t="shared" ca="1" si="29"/>
        <v>2668</v>
      </c>
      <c r="J129" s="301"/>
      <c r="K129" s="301">
        <f t="shared" ca="1" si="30"/>
        <v>58</v>
      </c>
      <c r="L129" s="301">
        <f t="shared" ca="1" si="31"/>
        <v>57</v>
      </c>
      <c r="M129" s="301">
        <f t="shared" ca="1" si="32"/>
        <v>69</v>
      </c>
      <c r="N129" s="301">
        <f t="shared" ca="1" si="33"/>
        <v>45</v>
      </c>
      <c r="O129" s="301" t="str">
        <f t="shared" ca="1" si="34"/>
        <v>x</v>
      </c>
      <c r="P129" s="301">
        <f t="shared" ca="1" si="35"/>
        <v>62</v>
      </c>
    </row>
    <row r="130" spans="1:16" ht="15" customHeight="1" x14ac:dyDescent="0.2">
      <c r="A130" s="49" t="s">
        <v>243</v>
      </c>
      <c r="B130" s="49" t="s">
        <v>191</v>
      </c>
      <c r="C130" s="14" t="s">
        <v>244</v>
      </c>
      <c r="D130" s="301">
        <f t="shared" ca="1" si="24"/>
        <v>2128</v>
      </c>
      <c r="E130" s="301">
        <f t="shared" ca="1" si="25"/>
        <v>182</v>
      </c>
      <c r="F130" s="301">
        <f t="shared" ca="1" si="26"/>
        <v>157</v>
      </c>
      <c r="G130" s="301">
        <f t="shared" ca="1" si="27"/>
        <v>307</v>
      </c>
      <c r="H130" s="301">
        <f t="shared" ca="1" si="28"/>
        <v>17</v>
      </c>
      <c r="I130" s="301">
        <f t="shared" ca="1" si="29"/>
        <v>2856</v>
      </c>
      <c r="J130" s="301"/>
      <c r="K130" s="301">
        <f t="shared" ca="1" si="30"/>
        <v>62</v>
      </c>
      <c r="L130" s="301">
        <f t="shared" ca="1" si="31"/>
        <v>62</v>
      </c>
      <c r="M130" s="301">
        <f t="shared" ca="1" si="32"/>
        <v>73</v>
      </c>
      <c r="N130" s="301">
        <f t="shared" ca="1" si="33"/>
        <v>65</v>
      </c>
      <c r="O130" s="301">
        <f t="shared" ca="1" si="34"/>
        <v>76</v>
      </c>
      <c r="P130" s="301">
        <f t="shared" ca="1" si="35"/>
        <v>63</v>
      </c>
    </row>
    <row r="131" spans="1:16" ht="15" customHeight="1" x14ac:dyDescent="0.2">
      <c r="A131" s="49" t="s">
        <v>245</v>
      </c>
      <c r="B131" s="49" t="s">
        <v>191</v>
      </c>
      <c r="C131" s="14" t="s">
        <v>246</v>
      </c>
      <c r="D131" s="301">
        <f t="shared" ca="1" si="24"/>
        <v>1563</v>
      </c>
      <c r="E131" s="301">
        <f t="shared" ca="1" si="25"/>
        <v>360</v>
      </c>
      <c r="F131" s="301">
        <f t="shared" ca="1" si="26"/>
        <v>864</v>
      </c>
      <c r="G131" s="301">
        <f t="shared" ca="1" si="27"/>
        <v>372</v>
      </c>
      <c r="H131" s="301">
        <f t="shared" ca="1" si="28"/>
        <v>5</v>
      </c>
      <c r="I131" s="301">
        <f t="shared" ca="1" si="29"/>
        <v>3471</v>
      </c>
      <c r="J131" s="301"/>
      <c r="K131" s="301">
        <f t="shared" ca="1" si="30"/>
        <v>55</v>
      </c>
      <c r="L131" s="301">
        <f t="shared" ca="1" si="31"/>
        <v>59</v>
      </c>
      <c r="M131" s="301">
        <f t="shared" ca="1" si="32"/>
        <v>63</v>
      </c>
      <c r="N131" s="301">
        <f t="shared" ca="1" si="33"/>
        <v>54</v>
      </c>
      <c r="O131" s="301" t="str">
        <f t="shared" ca="1" si="34"/>
        <v>x</v>
      </c>
      <c r="P131" s="301">
        <f t="shared" ca="1" si="35"/>
        <v>57</v>
      </c>
    </row>
    <row r="132" spans="1:16" ht="15" customHeight="1" x14ac:dyDescent="0.2">
      <c r="A132" s="49" t="s">
        <v>247</v>
      </c>
      <c r="B132" s="49" t="s">
        <v>191</v>
      </c>
      <c r="C132" s="14" t="s">
        <v>248</v>
      </c>
      <c r="D132" s="301">
        <f t="shared" ca="1" si="24"/>
        <v>904</v>
      </c>
      <c r="E132" s="301">
        <f t="shared" ca="1" si="25"/>
        <v>225</v>
      </c>
      <c r="F132" s="301">
        <f t="shared" ca="1" si="26"/>
        <v>851</v>
      </c>
      <c r="G132" s="301">
        <f t="shared" ca="1" si="27"/>
        <v>334</v>
      </c>
      <c r="H132" s="301">
        <f t="shared" ca="1" si="28"/>
        <v>10</v>
      </c>
      <c r="I132" s="301">
        <f t="shared" ca="1" si="29"/>
        <v>2677</v>
      </c>
      <c r="J132" s="301"/>
      <c r="K132" s="301">
        <f t="shared" ca="1" si="30"/>
        <v>56</v>
      </c>
      <c r="L132" s="301">
        <f t="shared" ca="1" si="31"/>
        <v>61</v>
      </c>
      <c r="M132" s="301">
        <f t="shared" ca="1" si="32"/>
        <v>67</v>
      </c>
      <c r="N132" s="301">
        <f t="shared" ca="1" si="33"/>
        <v>53</v>
      </c>
      <c r="O132" s="301">
        <f t="shared" ca="1" si="34"/>
        <v>100</v>
      </c>
      <c r="P132" s="301">
        <f t="shared" ca="1" si="35"/>
        <v>59</v>
      </c>
    </row>
    <row r="133" spans="1:16" ht="15" customHeight="1" x14ac:dyDescent="0.2">
      <c r="A133" s="49" t="s">
        <v>249</v>
      </c>
      <c r="B133" s="49" t="s">
        <v>191</v>
      </c>
      <c r="C133" s="14" t="s">
        <v>250</v>
      </c>
      <c r="D133" s="301">
        <f t="shared" ca="1" si="24"/>
        <v>1091</v>
      </c>
      <c r="E133" s="301">
        <f t="shared" ca="1" si="25"/>
        <v>170</v>
      </c>
      <c r="F133" s="301">
        <f t="shared" ca="1" si="26"/>
        <v>285</v>
      </c>
      <c r="G133" s="301">
        <f t="shared" ca="1" si="27"/>
        <v>52</v>
      </c>
      <c r="H133" s="301">
        <f t="shared" ca="1" si="28"/>
        <v>18</v>
      </c>
      <c r="I133" s="301">
        <f t="shared" ca="1" si="29"/>
        <v>1708</v>
      </c>
      <c r="J133" s="301"/>
      <c r="K133" s="301">
        <f t="shared" ca="1" si="30"/>
        <v>58</v>
      </c>
      <c r="L133" s="301">
        <f t="shared" ca="1" si="31"/>
        <v>65</v>
      </c>
      <c r="M133" s="301">
        <f t="shared" ca="1" si="32"/>
        <v>64</v>
      </c>
      <c r="N133" s="301">
        <f t="shared" ca="1" si="33"/>
        <v>46</v>
      </c>
      <c r="O133" s="301">
        <f t="shared" ca="1" si="34"/>
        <v>78</v>
      </c>
      <c r="P133" s="301">
        <f t="shared" ca="1" si="35"/>
        <v>60</v>
      </c>
    </row>
    <row r="134" spans="1:16" ht="15" customHeight="1" x14ac:dyDescent="0.2">
      <c r="A134" s="49" t="s">
        <v>251</v>
      </c>
      <c r="B134" s="49" t="s">
        <v>191</v>
      </c>
      <c r="C134" s="14" t="s">
        <v>252</v>
      </c>
      <c r="D134" s="301">
        <f t="shared" ca="1" si="24"/>
        <v>932</v>
      </c>
      <c r="E134" s="301">
        <f t="shared" ca="1" si="25"/>
        <v>175</v>
      </c>
      <c r="F134" s="301">
        <f t="shared" ca="1" si="26"/>
        <v>457</v>
      </c>
      <c r="G134" s="301">
        <f t="shared" ca="1" si="27"/>
        <v>348</v>
      </c>
      <c r="H134" s="301">
        <f t="shared" ca="1" si="28"/>
        <v>13</v>
      </c>
      <c r="I134" s="301">
        <f t="shared" ca="1" si="29"/>
        <v>2013</v>
      </c>
      <c r="J134" s="301"/>
      <c r="K134" s="301">
        <f t="shared" ca="1" si="30"/>
        <v>56</v>
      </c>
      <c r="L134" s="301">
        <f t="shared" ca="1" si="31"/>
        <v>50</v>
      </c>
      <c r="M134" s="301">
        <f t="shared" ca="1" si="32"/>
        <v>66</v>
      </c>
      <c r="N134" s="301">
        <f t="shared" ca="1" si="33"/>
        <v>50</v>
      </c>
      <c r="O134" s="301" t="str">
        <f t="shared" ca="1" si="34"/>
        <v>x</v>
      </c>
      <c r="P134" s="301">
        <f t="shared" ca="1" si="35"/>
        <v>57</v>
      </c>
    </row>
    <row r="135" spans="1:16" ht="15" customHeight="1" x14ac:dyDescent="0.2">
      <c r="A135" s="49" t="s">
        <v>253</v>
      </c>
      <c r="B135" s="49" t="s">
        <v>191</v>
      </c>
      <c r="C135" s="14" t="s">
        <v>254</v>
      </c>
      <c r="D135" s="301">
        <f t="shared" ca="1" si="24"/>
        <v>837</v>
      </c>
      <c r="E135" s="301">
        <f t="shared" ca="1" si="25"/>
        <v>279</v>
      </c>
      <c r="F135" s="301">
        <f t="shared" ca="1" si="26"/>
        <v>1952</v>
      </c>
      <c r="G135" s="301">
        <f t="shared" ca="1" si="27"/>
        <v>497</v>
      </c>
      <c r="H135" s="301">
        <f t="shared" ca="1" si="28"/>
        <v>21</v>
      </c>
      <c r="I135" s="301">
        <f t="shared" ca="1" si="29"/>
        <v>3669</v>
      </c>
      <c r="J135" s="301"/>
      <c r="K135" s="301">
        <f t="shared" ca="1" si="30"/>
        <v>53</v>
      </c>
      <c r="L135" s="301">
        <f t="shared" ca="1" si="31"/>
        <v>61</v>
      </c>
      <c r="M135" s="301">
        <f t="shared" ca="1" si="32"/>
        <v>63</v>
      </c>
      <c r="N135" s="301">
        <f t="shared" ca="1" si="33"/>
        <v>46</v>
      </c>
      <c r="O135" s="301" t="str">
        <f t="shared" ca="1" si="34"/>
        <v>x</v>
      </c>
      <c r="P135" s="301">
        <f t="shared" ca="1" si="35"/>
        <v>58</v>
      </c>
    </row>
    <row r="136" spans="1:16" ht="15" customHeight="1" x14ac:dyDescent="0.2">
      <c r="A136" s="49" t="s">
        <v>255</v>
      </c>
      <c r="B136" s="49" t="s">
        <v>191</v>
      </c>
      <c r="C136" s="14" t="s">
        <v>256</v>
      </c>
      <c r="D136" s="301">
        <f t="shared" ca="1" si="24"/>
        <v>1476</v>
      </c>
      <c r="E136" s="301">
        <f t="shared" ca="1" si="25"/>
        <v>193</v>
      </c>
      <c r="F136" s="301">
        <f t="shared" ca="1" si="26"/>
        <v>172</v>
      </c>
      <c r="G136" s="301">
        <f t="shared" ca="1" si="27"/>
        <v>69</v>
      </c>
      <c r="H136" s="301">
        <f t="shared" ca="1" si="28"/>
        <v>14</v>
      </c>
      <c r="I136" s="301">
        <f t="shared" ca="1" si="29"/>
        <v>1988</v>
      </c>
      <c r="J136" s="301"/>
      <c r="K136" s="301">
        <f t="shared" ca="1" si="30"/>
        <v>67</v>
      </c>
      <c r="L136" s="301">
        <f t="shared" ca="1" si="31"/>
        <v>69</v>
      </c>
      <c r="M136" s="301">
        <f t="shared" ca="1" si="32"/>
        <v>69</v>
      </c>
      <c r="N136" s="301">
        <f t="shared" ca="1" si="33"/>
        <v>45</v>
      </c>
      <c r="O136" s="301" t="str">
        <f t="shared" ca="1" si="34"/>
        <v>x</v>
      </c>
      <c r="P136" s="301">
        <f t="shared" ca="1" si="35"/>
        <v>67</v>
      </c>
    </row>
    <row r="137" spans="1:16" ht="15" customHeight="1" x14ac:dyDescent="0.2">
      <c r="A137" s="49" t="s">
        <v>257</v>
      </c>
      <c r="B137" s="49" t="s">
        <v>191</v>
      </c>
      <c r="C137" s="14" t="s">
        <v>258</v>
      </c>
      <c r="D137" s="301">
        <f t="shared" ca="1" si="24"/>
        <v>1273</v>
      </c>
      <c r="E137" s="301">
        <f t="shared" ca="1" si="25"/>
        <v>162</v>
      </c>
      <c r="F137" s="301">
        <f t="shared" ca="1" si="26"/>
        <v>334</v>
      </c>
      <c r="G137" s="301">
        <f t="shared" ca="1" si="27"/>
        <v>155</v>
      </c>
      <c r="H137" s="301">
        <f t="shared" ca="1" si="28"/>
        <v>25</v>
      </c>
      <c r="I137" s="301">
        <f t="shared" ca="1" si="29"/>
        <v>2005</v>
      </c>
      <c r="J137" s="301"/>
      <c r="K137" s="301">
        <f t="shared" ca="1" si="30"/>
        <v>60</v>
      </c>
      <c r="L137" s="301">
        <f t="shared" ca="1" si="31"/>
        <v>69</v>
      </c>
      <c r="M137" s="301">
        <f t="shared" ca="1" si="32"/>
        <v>80</v>
      </c>
      <c r="N137" s="301">
        <f t="shared" ca="1" si="33"/>
        <v>63</v>
      </c>
      <c r="O137" s="301">
        <f t="shared" ca="1" si="34"/>
        <v>100</v>
      </c>
      <c r="P137" s="301">
        <f t="shared" ca="1" si="35"/>
        <v>65</v>
      </c>
    </row>
    <row r="138" spans="1:16" ht="15" customHeight="1" x14ac:dyDescent="0.2">
      <c r="A138" s="49" t="s">
        <v>259</v>
      </c>
      <c r="B138" s="49" t="s">
        <v>191</v>
      </c>
      <c r="C138" s="14" t="s">
        <v>260</v>
      </c>
      <c r="D138" s="301">
        <f t="shared" ca="1" si="24"/>
        <v>1044</v>
      </c>
      <c r="E138" s="301">
        <f t="shared" ca="1" si="25"/>
        <v>300</v>
      </c>
      <c r="F138" s="301">
        <f t="shared" ca="1" si="26"/>
        <v>845</v>
      </c>
      <c r="G138" s="301">
        <f t="shared" ca="1" si="27"/>
        <v>640</v>
      </c>
      <c r="H138" s="301">
        <f t="shared" ca="1" si="28"/>
        <v>21</v>
      </c>
      <c r="I138" s="301">
        <f t="shared" ca="1" si="29"/>
        <v>2989</v>
      </c>
      <c r="J138" s="301"/>
      <c r="K138" s="301">
        <f t="shared" ca="1" si="30"/>
        <v>58</v>
      </c>
      <c r="L138" s="301">
        <f t="shared" ca="1" si="31"/>
        <v>60</v>
      </c>
      <c r="M138" s="301">
        <f t="shared" ca="1" si="32"/>
        <v>57</v>
      </c>
      <c r="N138" s="301">
        <f t="shared" ca="1" si="33"/>
        <v>53</v>
      </c>
      <c r="O138" s="301">
        <f t="shared" ca="1" si="34"/>
        <v>71</v>
      </c>
      <c r="P138" s="301">
        <f t="shared" ca="1" si="35"/>
        <v>57</v>
      </c>
    </row>
    <row r="139" spans="1:16" ht="15" customHeight="1" x14ac:dyDescent="0.2">
      <c r="A139" s="49" t="s">
        <v>263</v>
      </c>
      <c r="B139" s="49" t="s">
        <v>262</v>
      </c>
      <c r="C139" s="50" t="s">
        <v>264</v>
      </c>
      <c r="D139" s="301">
        <f t="shared" ca="1" si="24"/>
        <v>1109</v>
      </c>
      <c r="E139" s="301">
        <f t="shared" ca="1" si="25"/>
        <v>74</v>
      </c>
      <c r="F139" s="301">
        <f t="shared" ca="1" si="26"/>
        <v>80</v>
      </c>
      <c r="G139" s="301">
        <f t="shared" ca="1" si="27"/>
        <v>37</v>
      </c>
      <c r="H139" s="301">
        <f t="shared" ca="1" si="28"/>
        <v>3</v>
      </c>
      <c r="I139" s="301">
        <f t="shared" ca="1" si="29"/>
        <v>1311</v>
      </c>
      <c r="J139" s="301"/>
      <c r="K139" s="301">
        <f t="shared" ca="1" si="30"/>
        <v>51</v>
      </c>
      <c r="L139" s="301">
        <f t="shared" ca="1" si="31"/>
        <v>61</v>
      </c>
      <c r="M139" s="301">
        <f t="shared" ca="1" si="32"/>
        <v>65</v>
      </c>
      <c r="N139" s="301">
        <f t="shared" ca="1" si="33"/>
        <v>41</v>
      </c>
      <c r="O139" s="301" t="str">
        <f t="shared" ca="1" si="34"/>
        <v>x</v>
      </c>
      <c r="P139" s="301">
        <f t="shared" ca="1" si="35"/>
        <v>52</v>
      </c>
    </row>
    <row r="140" spans="1:16" ht="15" customHeight="1" x14ac:dyDescent="0.2">
      <c r="A140" s="49" t="s">
        <v>265</v>
      </c>
      <c r="B140" s="49" t="s">
        <v>262</v>
      </c>
      <c r="C140" s="50" t="s">
        <v>266</v>
      </c>
      <c r="D140" s="301">
        <f t="shared" ca="1" si="24"/>
        <v>1987</v>
      </c>
      <c r="E140" s="301">
        <f t="shared" ca="1" si="25"/>
        <v>219</v>
      </c>
      <c r="F140" s="301">
        <f t="shared" ca="1" si="26"/>
        <v>84</v>
      </c>
      <c r="G140" s="301">
        <f t="shared" ca="1" si="27"/>
        <v>63</v>
      </c>
      <c r="H140" s="301">
        <f t="shared" ca="1" si="28"/>
        <v>6</v>
      </c>
      <c r="I140" s="301">
        <f t="shared" ca="1" si="29"/>
        <v>2396</v>
      </c>
      <c r="J140" s="301"/>
      <c r="K140" s="301">
        <f t="shared" ca="1" si="30"/>
        <v>59</v>
      </c>
      <c r="L140" s="301">
        <f t="shared" ca="1" si="31"/>
        <v>58</v>
      </c>
      <c r="M140" s="301">
        <f t="shared" ca="1" si="32"/>
        <v>55</v>
      </c>
      <c r="N140" s="301">
        <f t="shared" ca="1" si="33"/>
        <v>32</v>
      </c>
      <c r="O140" s="301" t="str">
        <f t="shared" ca="1" si="34"/>
        <v>x</v>
      </c>
      <c r="P140" s="301">
        <f t="shared" ca="1" si="35"/>
        <v>58</v>
      </c>
    </row>
    <row r="141" spans="1:16" ht="15" customHeight="1" x14ac:dyDescent="0.2">
      <c r="A141" s="49" t="s">
        <v>267</v>
      </c>
      <c r="B141" s="49" t="s">
        <v>262</v>
      </c>
      <c r="C141" s="50" t="s">
        <v>268</v>
      </c>
      <c r="D141" s="301">
        <f t="shared" ca="1" si="24"/>
        <v>4206</v>
      </c>
      <c r="E141" s="301">
        <f t="shared" ca="1" si="25"/>
        <v>341</v>
      </c>
      <c r="F141" s="301">
        <f t="shared" ca="1" si="26"/>
        <v>889</v>
      </c>
      <c r="G141" s="301">
        <f t="shared" ca="1" si="27"/>
        <v>141</v>
      </c>
      <c r="H141" s="301">
        <f t="shared" ca="1" si="28"/>
        <v>19</v>
      </c>
      <c r="I141" s="301">
        <f t="shared" ca="1" si="29"/>
        <v>5701</v>
      </c>
      <c r="J141" s="301"/>
      <c r="K141" s="301">
        <f t="shared" ca="1" si="30"/>
        <v>58</v>
      </c>
      <c r="L141" s="301">
        <f t="shared" ca="1" si="31"/>
        <v>54</v>
      </c>
      <c r="M141" s="301">
        <f t="shared" ca="1" si="32"/>
        <v>54</v>
      </c>
      <c r="N141" s="301">
        <f t="shared" ca="1" si="33"/>
        <v>45</v>
      </c>
      <c r="O141" s="301">
        <f t="shared" ca="1" si="34"/>
        <v>74</v>
      </c>
      <c r="P141" s="301">
        <f t="shared" ca="1" si="35"/>
        <v>57</v>
      </c>
    </row>
    <row r="142" spans="1:16" ht="15" customHeight="1" x14ac:dyDescent="0.2">
      <c r="A142" s="49" t="s">
        <v>269</v>
      </c>
      <c r="B142" s="49" t="s">
        <v>262</v>
      </c>
      <c r="C142" s="50" t="s">
        <v>270</v>
      </c>
      <c r="D142" s="301">
        <f t="shared" ca="1" si="24"/>
        <v>4605</v>
      </c>
      <c r="E142" s="301">
        <f t="shared" ca="1" si="25"/>
        <v>225</v>
      </c>
      <c r="F142" s="301">
        <f t="shared" ca="1" si="26"/>
        <v>74</v>
      </c>
      <c r="G142" s="301">
        <f t="shared" ca="1" si="27"/>
        <v>36</v>
      </c>
      <c r="H142" s="301">
        <f t="shared" ca="1" si="28"/>
        <v>17</v>
      </c>
      <c r="I142" s="301">
        <f t="shared" ca="1" si="29"/>
        <v>5034</v>
      </c>
      <c r="J142" s="301"/>
      <c r="K142" s="301">
        <f t="shared" ca="1" si="30"/>
        <v>52</v>
      </c>
      <c r="L142" s="301">
        <f t="shared" ca="1" si="31"/>
        <v>55</v>
      </c>
      <c r="M142" s="301">
        <f t="shared" ca="1" si="32"/>
        <v>53</v>
      </c>
      <c r="N142" s="301">
        <f t="shared" ca="1" si="33"/>
        <v>42</v>
      </c>
      <c r="O142" s="301">
        <f t="shared" ca="1" si="34"/>
        <v>24</v>
      </c>
      <c r="P142" s="301">
        <f t="shared" ca="1" si="35"/>
        <v>52</v>
      </c>
    </row>
    <row r="143" spans="1:16" ht="15" customHeight="1" x14ac:dyDescent="0.2">
      <c r="A143" s="49" t="s">
        <v>271</v>
      </c>
      <c r="B143" s="49" t="s">
        <v>262</v>
      </c>
      <c r="C143" s="50" t="s">
        <v>272</v>
      </c>
      <c r="D143" s="301">
        <f t="shared" ca="1" si="24"/>
        <v>12820</v>
      </c>
      <c r="E143" s="301">
        <f t="shared" ca="1" si="25"/>
        <v>481</v>
      </c>
      <c r="F143" s="301">
        <f t="shared" ca="1" si="26"/>
        <v>393</v>
      </c>
      <c r="G143" s="301">
        <f t="shared" ca="1" si="27"/>
        <v>152</v>
      </c>
      <c r="H143" s="301">
        <f t="shared" ca="1" si="28"/>
        <v>43</v>
      </c>
      <c r="I143" s="301">
        <f t="shared" ca="1" si="29"/>
        <v>14043</v>
      </c>
      <c r="J143" s="301"/>
      <c r="K143" s="301">
        <f t="shared" ca="1" si="30"/>
        <v>59</v>
      </c>
      <c r="L143" s="301">
        <f t="shared" ca="1" si="31"/>
        <v>60</v>
      </c>
      <c r="M143" s="301">
        <f t="shared" ca="1" si="32"/>
        <v>66</v>
      </c>
      <c r="N143" s="301">
        <f t="shared" ca="1" si="33"/>
        <v>61</v>
      </c>
      <c r="O143" s="301">
        <f t="shared" ca="1" si="34"/>
        <v>67</v>
      </c>
      <c r="P143" s="301">
        <f t="shared" ca="1" si="35"/>
        <v>59</v>
      </c>
    </row>
    <row r="144" spans="1:16" ht="15" customHeight="1" x14ac:dyDescent="0.2">
      <c r="A144" s="49" t="s">
        <v>273</v>
      </c>
      <c r="B144" s="49" t="s">
        <v>262</v>
      </c>
      <c r="C144" s="50" t="s">
        <v>274</v>
      </c>
      <c r="D144" s="301">
        <f t="shared" ca="1" si="24"/>
        <v>1276</v>
      </c>
      <c r="E144" s="301">
        <f t="shared" ca="1" si="25"/>
        <v>35</v>
      </c>
      <c r="F144" s="301">
        <f t="shared" ca="1" si="26"/>
        <v>9</v>
      </c>
      <c r="G144" s="301">
        <f t="shared" ca="1" si="27"/>
        <v>0</v>
      </c>
      <c r="H144" s="301" t="str">
        <f t="shared" ca="1" si="28"/>
        <v>x</v>
      </c>
      <c r="I144" s="301">
        <f t="shared" ca="1" si="29"/>
        <v>1327</v>
      </c>
      <c r="J144" s="301"/>
      <c r="K144" s="301">
        <f t="shared" ca="1" si="30"/>
        <v>49</v>
      </c>
      <c r="L144" s="301">
        <f t="shared" ca="1" si="31"/>
        <v>49</v>
      </c>
      <c r="M144" s="301">
        <f t="shared" ca="1" si="32"/>
        <v>33</v>
      </c>
      <c r="N144" s="301" t="str">
        <f t="shared" ca="1" si="33"/>
        <v>.</v>
      </c>
      <c r="O144" s="301" t="str">
        <f t="shared" ca="1" si="34"/>
        <v>x</v>
      </c>
      <c r="P144" s="301">
        <f t="shared" ca="1" si="35"/>
        <v>49</v>
      </c>
    </row>
    <row r="145" spans="1:16" ht="15" customHeight="1" x14ac:dyDescent="0.2">
      <c r="A145" s="49" t="s">
        <v>275</v>
      </c>
      <c r="B145" s="49" t="s">
        <v>262</v>
      </c>
      <c r="C145" s="50" t="s">
        <v>276</v>
      </c>
      <c r="D145" s="301">
        <f t="shared" ca="1" si="24"/>
        <v>14065</v>
      </c>
      <c r="E145" s="301">
        <f t="shared" ca="1" si="25"/>
        <v>769</v>
      </c>
      <c r="F145" s="301">
        <f t="shared" ca="1" si="26"/>
        <v>597</v>
      </c>
      <c r="G145" s="301">
        <f t="shared" ca="1" si="27"/>
        <v>359</v>
      </c>
      <c r="H145" s="301">
        <f t="shared" ca="1" si="28"/>
        <v>40</v>
      </c>
      <c r="I145" s="301">
        <f t="shared" ca="1" si="29"/>
        <v>16076</v>
      </c>
      <c r="J145" s="301"/>
      <c r="K145" s="301">
        <f t="shared" ca="1" si="30"/>
        <v>57</v>
      </c>
      <c r="L145" s="301">
        <f t="shared" ca="1" si="31"/>
        <v>66</v>
      </c>
      <c r="M145" s="301">
        <f t="shared" ca="1" si="32"/>
        <v>71</v>
      </c>
      <c r="N145" s="301">
        <f t="shared" ca="1" si="33"/>
        <v>66</v>
      </c>
      <c r="O145" s="301">
        <f t="shared" ca="1" si="34"/>
        <v>90</v>
      </c>
      <c r="P145" s="301">
        <f t="shared" ca="1" si="35"/>
        <v>59</v>
      </c>
    </row>
    <row r="146" spans="1:16" ht="15" customHeight="1" x14ac:dyDescent="0.2">
      <c r="A146" s="49" t="s">
        <v>277</v>
      </c>
      <c r="B146" s="49" t="s">
        <v>262</v>
      </c>
      <c r="C146" s="50" t="s">
        <v>278</v>
      </c>
      <c r="D146" s="301">
        <f t="shared" ca="1" si="24"/>
        <v>2523</v>
      </c>
      <c r="E146" s="301">
        <f t="shared" ca="1" si="25"/>
        <v>219</v>
      </c>
      <c r="F146" s="301">
        <f t="shared" ca="1" si="26"/>
        <v>126</v>
      </c>
      <c r="G146" s="301">
        <f t="shared" ca="1" si="27"/>
        <v>154</v>
      </c>
      <c r="H146" s="301">
        <f t="shared" ca="1" si="28"/>
        <v>14</v>
      </c>
      <c r="I146" s="301">
        <f t="shared" ca="1" si="29"/>
        <v>3087</v>
      </c>
      <c r="J146" s="301"/>
      <c r="K146" s="301">
        <f t="shared" ca="1" si="30"/>
        <v>46</v>
      </c>
      <c r="L146" s="301">
        <f t="shared" ca="1" si="31"/>
        <v>49</v>
      </c>
      <c r="M146" s="301">
        <f t="shared" ca="1" si="32"/>
        <v>66</v>
      </c>
      <c r="N146" s="301">
        <f t="shared" ca="1" si="33"/>
        <v>65</v>
      </c>
      <c r="O146" s="301">
        <f t="shared" ca="1" si="34"/>
        <v>71</v>
      </c>
      <c r="P146" s="301">
        <f t="shared" ca="1" si="35"/>
        <v>49</v>
      </c>
    </row>
    <row r="147" spans="1:16" ht="15" customHeight="1" x14ac:dyDescent="0.2">
      <c r="A147" s="49" t="s">
        <v>279</v>
      </c>
      <c r="B147" s="49" t="s">
        <v>262</v>
      </c>
      <c r="C147" s="50" t="s">
        <v>280</v>
      </c>
      <c r="D147" s="301">
        <f t="shared" ca="1" si="24"/>
        <v>2100</v>
      </c>
      <c r="E147" s="301">
        <f t="shared" ca="1" si="25"/>
        <v>212</v>
      </c>
      <c r="F147" s="301">
        <f t="shared" ca="1" si="26"/>
        <v>370</v>
      </c>
      <c r="G147" s="301">
        <f t="shared" ca="1" si="27"/>
        <v>453</v>
      </c>
      <c r="H147" s="301">
        <f t="shared" ca="1" si="28"/>
        <v>17</v>
      </c>
      <c r="I147" s="301">
        <f t="shared" ca="1" si="29"/>
        <v>3227</v>
      </c>
      <c r="J147" s="301"/>
      <c r="K147" s="301">
        <f t="shared" ca="1" si="30"/>
        <v>54</v>
      </c>
      <c r="L147" s="301">
        <f t="shared" ca="1" si="31"/>
        <v>57</v>
      </c>
      <c r="M147" s="301">
        <f t="shared" ca="1" si="32"/>
        <v>71</v>
      </c>
      <c r="N147" s="301">
        <f t="shared" ca="1" si="33"/>
        <v>53</v>
      </c>
      <c r="O147" s="301">
        <f t="shared" ca="1" si="34"/>
        <v>71</v>
      </c>
      <c r="P147" s="301">
        <f t="shared" ca="1" si="35"/>
        <v>56</v>
      </c>
    </row>
    <row r="148" spans="1:16" ht="15" customHeight="1" x14ac:dyDescent="0.2">
      <c r="A148" s="49" t="s">
        <v>281</v>
      </c>
      <c r="B148" s="49" t="s">
        <v>262</v>
      </c>
      <c r="C148" s="50" t="s">
        <v>282</v>
      </c>
      <c r="D148" s="301">
        <f t="shared" ca="1" si="24"/>
        <v>5625</v>
      </c>
      <c r="E148" s="301">
        <f t="shared" ca="1" si="25"/>
        <v>377</v>
      </c>
      <c r="F148" s="301">
        <f t="shared" ca="1" si="26"/>
        <v>386</v>
      </c>
      <c r="G148" s="301">
        <f t="shared" ca="1" si="27"/>
        <v>151</v>
      </c>
      <c r="H148" s="301">
        <f t="shared" ca="1" si="28"/>
        <v>20</v>
      </c>
      <c r="I148" s="301">
        <f t="shared" ca="1" si="29"/>
        <v>6691</v>
      </c>
      <c r="J148" s="301"/>
      <c r="K148" s="301">
        <f t="shared" ca="1" si="30"/>
        <v>53</v>
      </c>
      <c r="L148" s="301">
        <f t="shared" ca="1" si="31"/>
        <v>51</v>
      </c>
      <c r="M148" s="301">
        <f t="shared" ca="1" si="32"/>
        <v>43</v>
      </c>
      <c r="N148" s="301">
        <f t="shared" ca="1" si="33"/>
        <v>36</v>
      </c>
      <c r="O148" s="301">
        <f t="shared" ca="1" si="34"/>
        <v>80</v>
      </c>
      <c r="P148" s="301">
        <f t="shared" ca="1" si="35"/>
        <v>52</v>
      </c>
    </row>
    <row r="149" spans="1:16" ht="15" customHeight="1" x14ac:dyDescent="0.2">
      <c r="A149" s="49" t="s">
        <v>283</v>
      </c>
      <c r="B149" s="49" t="s">
        <v>262</v>
      </c>
      <c r="C149" s="50" t="s">
        <v>284</v>
      </c>
      <c r="D149" s="301">
        <f t="shared" ca="1" si="24"/>
        <v>1669</v>
      </c>
      <c r="E149" s="301">
        <f t="shared" ca="1" si="25"/>
        <v>96</v>
      </c>
      <c r="F149" s="301">
        <f t="shared" ca="1" si="26"/>
        <v>125</v>
      </c>
      <c r="G149" s="301">
        <f t="shared" ca="1" si="27"/>
        <v>64</v>
      </c>
      <c r="H149" s="301">
        <f t="shared" ca="1" si="28"/>
        <v>6</v>
      </c>
      <c r="I149" s="301">
        <f t="shared" ca="1" si="29"/>
        <v>2007</v>
      </c>
      <c r="J149" s="301"/>
      <c r="K149" s="301">
        <f t="shared" ca="1" si="30"/>
        <v>48</v>
      </c>
      <c r="L149" s="301">
        <f t="shared" ca="1" si="31"/>
        <v>45</v>
      </c>
      <c r="M149" s="301">
        <f t="shared" ca="1" si="32"/>
        <v>64</v>
      </c>
      <c r="N149" s="301">
        <f t="shared" ca="1" si="33"/>
        <v>45</v>
      </c>
      <c r="O149" s="301" t="str">
        <f t="shared" ca="1" si="34"/>
        <v>x</v>
      </c>
      <c r="P149" s="301">
        <f t="shared" ca="1" si="35"/>
        <v>48</v>
      </c>
    </row>
    <row r="150" spans="1:16" ht="15" customHeight="1" x14ac:dyDescent="0.2">
      <c r="A150" s="49" t="s">
        <v>285</v>
      </c>
      <c r="B150" s="49" t="s">
        <v>262</v>
      </c>
      <c r="C150" s="50" t="s">
        <v>13</v>
      </c>
      <c r="D150" s="301">
        <f t="shared" ca="1" si="24"/>
        <v>828</v>
      </c>
      <c r="E150" s="301">
        <f t="shared" ca="1" si="25"/>
        <v>172</v>
      </c>
      <c r="F150" s="301">
        <f t="shared" ca="1" si="26"/>
        <v>299</v>
      </c>
      <c r="G150" s="301">
        <f t="shared" ca="1" si="27"/>
        <v>135</v>
      </c>
      <c r="H150" s="301">
        <f t="shared" ca="1" si="28"/>
        <v>5</v>
      </c>
      <c r="I150" s="301">
        <f t="shared" ca="1" si="29"/>
        <v>1477</v>
      </c>
      <c r="J150" s="301"/>
      <c r="K150" s="301">
        <f t="shared" ca="1" si="30"/>
        <v>55</v>
      </c>
      <c r="L150" s="301">
        <f t="shared" ca="1" si="31"/>
        <v>52</v>
      </c>
      <c r="M150" s="301">
        <f t="shared" ca="1" si="32"/>
        <v>63</v>
      </c>
      <c r="N150" s="301">
        <f t="shared" ca="1" si="33"/>
        <v>45</v>
      </c>
      <c r="O150" s="301" t="str">
        <f t="shared" ca="1" si="34"/>
        <v>x</v>
      </c>
      <c r="P150" s="301">
        <f t="shared" ca="1" si="35"/>
        <v>56</v>
      </c>
    </row>
    <row r="151" spans="1:16" s="115" customFormat="1" ht="15" customHeight="1" x14ac:dyDescent="0.2">
      <c r="A151" s="49" t="s">
        <v>286</v>
      </c>
      <c r="B151" s="49" t="s">
        <v>262</v>
      </c>
      <c r="C151" s="50" t="s">
        <v>287</v>
      </c>
      <c r="D151" s="301">
        <f t="shared" ref="D151:D173" ca="1" si="36">VLOOKUP(TRIM($C151),INDIRECT($S$9),3+$S$10,FALSE)</f>
        <v>609</v>
      </c>
      <c r="E151" s="301">
        <f t="shared" ref="E151:E173" ca="1" si="37">VLOOKUP(TRIM($C151),INDIRECT($S$9),13+$S$10,FALSE)</f>
        <v>163</v>
      </c>
      <c r="F151" s="301">
        <f t="shared" ref="F151:F173" ca="1" si="38">VLOOKUP(TRIM($C151),INDIRECT($S$9),23+$S$10,FALSE)</f>
        <v>887</v>
      </c>
      <c r="G151" s="301">
        <f t="shared" ref="G151:G173" ca="1" si="39">VLOOKUP(TRIM($C151),INDIRECT($S$9),33+$S$10,FALSE)</f>
        <v>208</v>
      </c>
      <c r="H151" s="301">
        <f t="shared" ref="H151:H173" ca="1" si="40">VLOOKUP(TRIM($C151),INDIRECT($S$9),43+$S$10,FALSE)</f>
        <v>4</v>
      </c>
      <c r="I151" s="301">
        <f t="shared" ref="I151:I173" ca="1" si="41">VLOOKUP(TRIM($C151),INDIRECT($S$9),53+$S$10,FALSE)</f>
        <v>1954</v>
      </c>
      <c r="J151" s="301"/>
      <c r="K151" s="301">
        <f t="shared" ref="K151:K173" ca="1" si="42">VLOOKUP(TRIM($C151),INDIRECT($S$9),4+$S$10,FALSE)</f>
        <v>45</v>
      </c>
      <c r="L151" s="301">
        <f t="shared" ref="L151:L173" ca="1" si="43">VLOOKUP(TRIM($C151),INDIRECT($S$9),14+$S$10,FALSE)</f>
        <v>57</v>
      </c>
      <c r="M151" s="301">
        <f t="shared" ref="M151:M173" ca="1" si="44">VLOOKUP(TRIM($C151),INDIRECT($S$9),24+$S$10,FALSE)</f>
        <v>62</v>
      </c>
      <c r="N151" s="301">
        <f t="shared" ref="N151:N173" ca="1" si="45">VLOOKUP(TRIM($C151),INDIRECT($S$9),34+$S$10,FALSE)</f>
        <v>48</v>
      </c>
      <c r="O151" s="301" t="str">
        <f t="shared" ref="O151:O173" ca="1" si="46">VLOOKUP(TRIM($C151),INDIRECT($S$9),44+$S$10,FALSE)</f>
        <v>x</v>
      </c>
      <c r="P151" s="301">
        <f t="shared" ref="P151:P173" ca="1" si="47">VLOOKUP(TRIM($C151),INDIRECT($S$9),54+$S$10,FALSE)</f>
        <v>55</v>
      </c>
    </row>
    <row r="152" spans="1:16" ht="15" customHeight="1" x14ac:dyDescent="0.2">
      <c r="A152" s="49" t="s">
        <v>288</v>
      </c>
      <c r="B152" s="49" t="s">
        <v>262</v>
      </c>
      <c r="C152" s="50" t="s">
        <v>289</v>
      </c>
      <c r="D152" s="301">
        <f t="shared" ca="1" si="36"/>
        <v>1770</v>
      </c>
      <c r="E152" s="301">
        <f t="shared" ca="1" si="37"/>
        <v>146</v>
      </c>
      <c r="F152" s="301">
        <f t="shared" ca="1" si="38"/>
        <v>270</v>
      </c>
      <c r="G152" s="301">
        <f t="shared" ca="1" si="39"/>
        <v>63</v>
      </c>
      <c r="H152" s="301">
        <f t="shared" ca="1" si="40"/>
        <v>12</v>
      </c>
      <c r="I152" s="301">
        <f t="shared" ca="1" si="41"/>
        <v>2300</v>
      </c>
      <c r="J152" s="301"/>
      <c r="K152" s="301">
        <f t="shared" ca="1" si="42"/>
        <v>53</v>
      </c>
      <c r="L152" s="301">
        <f t="shared" ca="1" si="43"/>
        <v>61</v>
      </c>
      <c r="M152" s="301">
        <f t="shared" ca="1" si="44"/>
        <v>54</v>
      </c>
      <c r="N152" s="301">
        <f t="shared" ca="1" si="45"/>
        <v>71</v>
      </c>
      <c r="O152" s="301">
        <f t="shared" ca="1" si="46"/>
        <v>67</v>
      </c>
      <c r="P152" s="301">
        <f t="shared" ca="1" si="47"/>
        <v>54</v>
      </c>
    </row>
    <row r="153" spans="1:16" ht="15" customHeight="1" x14ac:dyDescent="0.2">
      <c r="A153" s="49" t="s">
        <v>290</v>
      </c>
      <c r="B153" s="49" t="s">
        <v>262</v>
      </c>
      <c r="C153" s="50" t="s">
        <v>291</v>
      </c>
      <c r="D153" s="301">
        <f t="shared" ca="1" si="36"/>
        <v>9390</v>
      </c>
      <c r="E153" s="301">
        <f t="shared" ca="1" si="37"/>
        <v>644</v>
      </c>
      <c r="F153" s="301">
        <f t="shared" ca="1" si="38"/>
        <v>681</v>
      </c>
      <c r="G153" s="301">
        <f t="shared" ca="1" si="39"/>
        <v>158</v>
      </c>
      <c r="H153" s="301">
        <f t="shared" ca="1" si="40"/>
        <v>48</v>
      </c>
      <c r="I153" s="301">
        <f t="shared" ca="1" si="41"/>
        <v>11122</v>
      </c>
      <c r="J153" s="301"/>
      <c r="K153" s="301">
        <f t="shared" ca="1" si="42"/>
        <v>59</v>
      </c>
      <c r="L153" s="301">
        <f t="shared" ca="1" si="43"/>
        <v>64</v>
      </c>
      <c r="M153" s="301">
        <f t="shared" ca="1" si="44"/>
        <v>62</v>
      </c>
      <c r="N153" s="301">
        <f t="shared" ca="1" si="45"/>
        <v>53</v>
      </c>
      <c r="O153" s="301">
        <f t="shared" ca="1" si="46"/>
        <v>75</v>
      </c>
      <c r="P153" s="301">
        <f t="shared" ca="1" si="47"/>
        <v>60</v>
      </c>
    </row>
    <row r="154" spans="1:16" ht="15" customHeight="1" x14ac:dyDescent="0.2">
      <c r="A154" s="49" t="s">
        <v>292</v>
      </c>
      <c r="B154" s="49" t="s">
        <v>262</v>
      </c>
      <c r="C154" s="50" t="s">
        <v>293</v>
      </c>
      <c r="D154" s="301">
        <f t="shared" ca="1" si="36"/>
        <v>1497</v>
      </c>
      <c r="E154" s="301">
        <f t="shared" ca="1" si="37"/>
        <v>85</v>
      </c>
      <c r="F154" s="301">
        <f t="shared" ca="1" si="38"/>
        <v>44</v>
      </c>
      <c r="G154" s="301">
        <f t="shared" ca="1" si="39"/>
        <v>19</v>
      </c>
      <c r="H154" s="301">
        <f t="shared" ca="1" si="40"/>
        <v>6</v>
      </c>
      <c r="I154" s="301">
        <f t="shared" ca="1" si="41"/>
        <v>1675</v>
      </c>
      <c r="J154" s="301"/>
      <c r="K154" s="301">
        <f t="shared" ca="1" si="42"/>
        <v>55</v>
      </c>
      <c r="L154" s="301">
        <f t="shared" ca="1" si="43"/>
        <v>58</v>
      </c>
      <c r="M154" s="301">
        <f t="shared" ca="1" si="44"/>
        <v>70</v>
      </c>
      <c r="N154" s="301">
        <f t="shared" ca="1" si="45"/>
        <v>58</v>
      </c>
      <c r="O154" s="301" t="str">
        <f t="shared" ca="1" si="46"/>
        <v>x</v>
      </c>
      <c r="P154" s="301">
        <f t="shared" ca="1" si="47"/>
        <v>56</v>
      </c>
    </row>
    <row r="155" spans="1:16" ht="15" customHeight="1" x14ac:dyDescent="0.2">
      <c r="A155" s="49" t="s">
        <v>294</v>
      </c>
      <c r="B155" s="49" t="s">
        <v>262</v>
      </c>
      <c r="C155" s="50" t="s">
        <v>295</v>
      </c>
      <c r="D155" s="301">
        <f t="shared" ca="1" si="36"/>
        <v>7229</v>
      </c>
      <c r="E155" s="301">
        <f t="shared" ca="1" si="37"/>
        <v>353</v>
      </c>
      <c r="F155" s="301">
        <f t="shared" ca="1" si="38"/>
        <v>386</v>
      </c>
      <c r="G155" s="301">
        <f t="shared" ca="1" si="39"/>
        <v>132</v>
      </c>
      <c r="H155" s="301">
        <f t="shared" ca="1" si="40"/>
        <v>24</v>
      </c>
      <c r="I155" s="301">
        <f t="shared" ca="1" si="41"/>
        <v>8239</v>
      </c>
      <c r="J155" s="301"/>
      <c r="K155" s="301">
        <f t="shared" ca="1" si="42"/>
        <v>45</v>
      </c>
      <c r="L155" s="301">
        <f t="shared" ca="1" si="43"/>
        <v>50</v>
      </c>
      <c r="M155" s="301">
        <f t="shared" ca="1" si="44"/>
        <v>52</v>
      </c>
      <c r="N155" s="301">
        <f t="shared" ca="1" si="45"/>
        <v>36</v>
      </c>
      <c r="O155" s="301">
        <f t="shared" ca="1" si="46"/>
        <v>42</v>
      </c>
      <c r="P155" s="301">
        <f t="shared" ca="1" si="47"/>
        <v>45</v>
      </c>
    </row>
    <row r="156" spans="1:16" ht="15" customHeight="1" x14ac:dyDescent="0.2">
      <c r="A156" s="49" t="s">
        <v>296</v>
      </c>
      <c r="B156" s="49" t="s">
        <v>262</v>
      </c>
      <c r="C156" s="50" t="s">
        <v>297</v>
      </c>
      <c r="D156" s="301">
        <f t="shared" ca="1" si="36"/>
        <v>1005</v>
      </c>
      <c r="E156" s="301">
        <f t="shared" ca="1" si="37"/>
        <v>108</v>
      </c>
      <c r="F156" s="301">
        <f t="shared" ca="1" si="38"/>
        <v>178</v>
      </c>
      <c r="G156" s="301">
        <f t="shared" ca="1" si="39"/>
        <v>15</v>
      </c>
      <c r="H156" s="301">
        <f t="shared" ca="1" si="40"/>
        <v>4</v>
      </c>
      <c r="I156" s="301">
        <f t="shared" ca="1" si="41"/>
        <v>1340</v>
      </c>
      <c r="J156" s="301"/>
      <c r="K156" s="301">
        <f t="shared" ca="1" si="42"/>
        <v>60</v>
      </c>
      <c r="L156" s="301">
        <f t="shared" ca="1" si="43"/>
        <v>65</v>
      </c>
      <c r="M156" s="301">
        <f t="shared" ca="1" si="44"/>
        <v>55</v>
      </c>
      <c r="N156" s="301">
        <f t="shared" ca="1" si="45"/>
        <v>47</v>
      </c>
      <c r="O156" s="301" t="str">
        <f t="shared" ca="1" si="46"/>
        <v>x</v>
      </c>
      <c r="P156" s="301">
        <f t="shared" ca="1" si="47"/>
        <v>59</v>
      </c>
    </row>
    <row r="157" spans="1:16" ht="15" customHeight="1" x14ac:dyDescent="0.2">
      <c r="A157" s="49" t="s">
        <v>298</v>
      </c>
      <c r="B157" s="49" t="s">
        <v>262</v>
      </c>
      <c r="C157" s="50" t="s">
        <v>299</v>
      </c>
      <c r="D157" s="301">
        <f t="shared" ca="1" si="36"/>
        <v>1406</v>
      </c>
      <c r="E157" s="301">
        <f t="shared" ca="1" si="37"/>
        <v>125</v>
      </c>
      <c r="F157" s="301">
        <f t="shared" ca="1" si="38"/>
        <v>240</v>
      </c>
      <c r="G157" s="301">
        <f t="shared" ca="1" si="39"/>
        <v>45</v>
      </c>
      <c r="H157" s="301">
        <f t="shared" ca="1" si="40"/>
        <v>18</v>
      </c>
      <c r="I157" s="301">
        <f t="shared" ca="1" si="41"/>
        <v>1868</v>
      </c>
      <c r="J157" s="301"/>
      <c r="K157" s="301">
        <f t="shared" ca="1" si="42"/>
        <v>60</v>
      </c>
      <c r="L157" s="301">
        <f t="shared" ca="1" si="43"/>
        <v>56</v>
      </c>
      <c r="M157" s="301">
        <f t="shared" ca="1" si="44"/>
        <v>71</v>
      </c>
      <c r="N157" s="301">
        <f t="shared" ca="1" si="45"/>
        <v>67</v>
      </c>
      <c r="O157" s="301">
        <f t="shared" ca="1" si="46"/>
        <v>78</v>
      </c>
      <c r="P157" s="301">
        <f t="shared" ca="1" si="47"/>
        <v>61</v>
      </c>
    </row>
    <row r="158" spans="1:16" ht="15" customHeight="1" x14ac:dyDescent="0.2">
      <c r="A158" s="49" t="s">
        <v>302</v>
      </c>
      <c r="B158" s="49" t="s">
        <v>301</v>
      </c>
      <c r="C158" s="50" t="s">
        <v>303</v>
      </c>
      <c r="D158" s="301">
        <f t="shared" ca="1" si="36"/>
        <v>1560</v>
      </c>
      <c r="E158" s="301">
        <f t="shared" ca="1" si="37"/>
        <v>89</v>
      </c>
      <c r="F158" s="301">
        <f t="shared" ca="1" si="38"/>
        <v>27</v>
      </c>
      <c r="G158" s="301">
        <f t="shared" ca="1" si="39"/>
        <v>14</v>
      </c>
      <c r="H158" s="301">
        <f t="shared" ca="1" si="40"/>
        <v>8</v>
      </c>
      <c r="I158" s="301">
        <f t="shared" ca="1" si="41"/>
        <v>1715</v>
      </c>
      <c r="J158" s="301"/>
      <c r="K158" s="301">
        <f t="shared" ca="1" si="42"/>
        <v>54</v>
      </c>
      <c r="L158" s="301">
        <f t="shared" ca="1" si="43"/>
        <v>60</v>
      </c>
      <c r="M158" s="301">
        <f t="shared" ca="1" si="44"/>
        <v>67</v>
      </c>
      <c r="N158" s="301">
        <f t="shared" ca="1" si="45"/>
        <v>29</v>
      </c>
      <c r="O158" s="301" t="str">
        <f t="shared" ca="1" si="46"/>
        <v>x</v>
      </c>
      <c r="P158" s="301">
        <f t="shared" ca="1" si="47"/>
        <v>54</v>
      </c>
    </row>
    <row r="159" spans="1:16" ht="15" customHeight="1" x14ac:dyDescent="0.2">
      <c r="A159" s="49" t="s">
        <v>304</v>
      </c>
      <c r="B159" s="49" t="s">
        <v>301</v>
      </c>
      <c r="C159" s="50" t="s">
        <v>305</v>
      </c>
      <c r="D159" s="301">
        <f t="shared" ca="1" si="36"/>
        <v>1376</v>
      </c>
      <c r="E159" s="301">
        <f t="shared" ca="1" si="37"/>
        <v>84</v>
      </c>
      <c r="F159" s="301">
        <f t="shared" ca="1" si="38"/>
        <v>41</v>
      </c>
      <c r="G159" s="301">
        <f t="shared" ca="1" si="39"/>
        <v>14</v>
      </c>
      <c r="H159" s="301">
        <f t="shared" ca="1" si="40"/>
        <v>5</v>
      </c>
      <c r="I159" s="301">
        <f t="shared" ca="1" si="41"/>
        <v>1554</v>
      </c>
      <c r="J159" s="301"/>
      <c r="K159" s="301">
        <f t="shared" ca="1" si="42"/>
        <v>54</v>
      </c>
      <c r="L159" s="301">
        <f t="shared" ca="1" si="43"/>
        <v>55</v>
      </c>
      <c r="M159" s="301">
        <f t="shared" ca="1" si="44"/>
        <v>59</v>
      </c>
      <c r="N159" s="301">
        <f t="shared" ca="1" si="45"/>
        <v>50</v>
      </c>
      <c r="O159" s="301" t="str">
        <f t="shared" ca="1" si="46"/>
        <v>x</v>
      </c>
      <c r="P159" s="301">
        <f t="shared" ca="1" si="47"/>
        <v>54</v>
      </c>
    </row>
    <row r="160" spans="1:16" ht="15" customHeight="1" x14ac:dyDescent="0.2">
      <c r="A160" s="49" t="s">
        <v>306</v>
      </c>
      <c r="B160" s="49" t="s">
        <v>301</v>
      </c>
      <c r="C160" s="54" t="s">
        <v>307</v>
      </c>
      <c r="D160" s="301">
        <f t="shared" ca="1" si="36"/>
        <v>3008</v>
      </c>
      <c r="E160" s="301">
        <f t="shared" ca="1" si="37"/>
        <v>377</v>
      </c>
      <c r="F160" s="301">
        <f t="shared" ca="1" si="38"/>
        <v>320</v>
      </c>
      <c r="G160" s="301">
        <f t="shared" ca="1" si="39"/>
        <v>477</v>
      </c>
      <c r="H160" s="301">
        <f t="shared" ca="1" si="40"/>
        <v>16</v>
      </c>
      <c r="I160" s="301">
        <f t="shared" ca="1" si="41"/>
        <v>4267</v>
      </c>
      <c r="J160" s="301"/>
      <c r="K160" s="301">
        <f t="shared" ca="1" si="42"/>
        <v>57</v>
      </c>
      <c r="L160" s="301">
        <f t="shared" ca="1" si="43"/>
        <v>50</v>
      </c>
      <c r="M160" s="301">
        <f t="shared" ca="1" si="44"/>
        <v>54</v>
      </c>
      <c r="N160" s="301">
        <f t="shared" ca="1" si="45"/>
        <v>38</v>
      </c>
      <c r="O160" s="301">
        <f t="shared" ca="1" si="46"/>
        <v>56</v>
      </c>
      <c r="P160" s="301">
        <f t="shared" ca="1" si="47"/>
        <v>54</v>
      </c>
    </row>
    <row r="161" spans="1:16" ht="15" customHeight="1" x14ac:dyDescent="0.2">
      <c r="A161" s="49" t="s">
        <v>308</v>
      </c>
      <c r="B161" s="49" t="s">
        <v>301</v>
      </c>
      <c r="C161" s="50" t="s">
        <v>309</v>
      </c>
      <c r="D161" s="301">
        <f t="shared" ca="1" si="36"/>
        <v>5295</v>
      </c>
      <c r="E161" s="301">
        <f t="shared" ca="1" si="37"/>
        <v>132</v>
      </c>
      <c r="F161" s="301">
        <f t="shared" ca="1" si="38"/>
        <v>14</v>
      </c>
      <c r="G161" s="301">
        <f t="shared" ca="1" si="39"/>
        <v>7</v>
      </c>
      <c r="H161" s="301">
        <f t="shared" ca="1" si="40"/>
        <v>9</v>
      </c>
      <c r="I161" s="301">
        <f t="shared" ca="1" si="41"/>
        <v>5531</v>
      </c>
      <c r="J161" s="301"/>
      <c r="K161" s="301">
        <f t="shared" ca="1" si="42"/>
        <v>51</v>
      </c>
      <c r="L161" s="301">
        <f t="shared" ca="1" si="43"/>
        <v>52</v>
      </c>
      <c r="M161" s="301">
        <f t="shared" ca="1" si="44"/>
        <v>36</v>
      </c>
      <c r="N161" s="301">
        <f t="shared" ca="1" si="45"/>
        <v>43</v>
      </c>
      <c r="O161" s="301" t="str">
        <f t="shared" ca="1" si="46"/>
        <v>x</v>
      </c>
      <c r="P161" s="301">
        <f t="shared" ca="1" si="47"/>
        <v>51</v>
      </c>
    </row>
    <row r="162" spans="1:16" ht="15" customHeight="1" x14ac:dyDescent="0.2">
      <c r="A162" s="49" t="s">
        <v>310</v>
      </c>
      <c r="B162" s="49" t="s">
        <v>301</v>
      </c>
      <c r="C162" s="50" t="s">
        <v>311</v>
      </c>
      <c r="D162" s="301">
        <f t="shared" ca="1" si="36"/>
        <v>7113</v>
      </c>
      <c r="E162" s="301">
        <f t="shared" ca="1" si="37"/>
        <v>181</v>
      </c>
      <c r="F162" s="301">
        <f t="shared" ca="1" si="38"/>
        <v>41</v>
      </c>
      <c r="G162" s="301">
        <f t="shared" ca="1" si="39"/>
        <v>18</v>
      </c>
      <c r="H162" s="301">
        <f t="shared" ca="1" si="40"/>
        <v>9</v>
      </c>
      <c r="I162" s="301">
        <f t="shared" ca="1" si="41"/>
        <v>7471</v>
      </c>
      <c r="J162" s="301"/>
      <c r="K162" s="301">
        <f t="shared" ca="1" si="42"/>
        <v>54</v>
      </c>
      <c r="L162" s="301">
        <f t="shared" ca="1" si="43"/>
        <v>62</v>
      </c>
      <c r="M162" s="301">
        <f t="shared" ca="1" si="44"/>
        <v>61</v>
      </c>
      <c r="N162" s="301">
        <f t="shared" ca="1" si="45"/>
        <v>33</v>
      </c>
      <c r="O162" s="301">
        <f t="shared" ca="1" si="46"/>
        <v>56</v>
      </c>
      <c r="P162" s="301">
        <f t="shared" ca="1" si="47"/>
        <v>54</v>
      </c>
    </row>
    <row r="163" spans="1:16" ht="15" customHeight="1" x14ac:dyDescent="0.2">
      <c r="A163" s="49" t="s">
        <v>312</v>
      </c>
      <c r="B163" s="49" t="s">
        <v>301</v>
      </c>
      <c r="C163" s="50" t="s">
        <v>313</v>
      </c>
      <c r="D163" s="301">
        <f t="shared" ca="1" si="36"/>
        <v>3846</v>
      </c>
      <c r="E163" s="301">
        <f t="shared" ca="1" si="37"/>
        <v>122</v>
      </c>
      <c r="F163" s="301">
        <f t="shared" ca="1" si="38"/>
        <v>37</v>
      </c>
      <c r="G163" s="301">
        <f t="shared" ca="1" si="39"/>
        <v>6</v>
      </c>
      <c r="H163" s="301">
        <f t="shared" ca="1" si="40"/>
        <v>6</v>
      </c>
      <c r="I163" s="301">
        <f t="shared" ca="1" si="41"/>
        <v>4048</v>
      </c>
      <c r="J163" s="301"/>
      <c r="K163" s="301">
        <f t="shared" ca="1" si="42"/>
        <v>45</v>
      </c>
      <c r="L163" s="301">
        <f t="shared" ca="1" si="43"/>
        <v>46</v>
      </c>
      <c r="M163" s="301">
        <f t="shared" ca="1" si="44"/>
        <v>49</v>
      </c>
      <c r="N163" s="301">
        <f t="shared" ca="1" si="45"/>
        <v>50</v>
      </c>
      <c r="O163" s="301" t="str">
        <f t="shared" ca="1" si="46"/>
        <v>x</v>
      </c>
      <c r="P163" s="301">
        <f t="shared" ca="1" si="47"/>
        <v>45</v>
      </c>
    </row>
    <row r="164" spans="1:16" ht="15" customHeight="1" x14ac:dyDescent="0.2">
      <c r="A164" s="49" t="s">
        <v>314</v>
      </c>
      <c r="B164" s="49" t="s">
        <v>301</v>
      </c>
      <c r="C164" s="50" t="s">
        <v>315</v>
      </c>
      <c r="D164" s="301">
        <f t="shared" ca="1" si="36"/>
        <v>5460</v>
      </c>
      <c r="E164" s="301">
        <f t="shared" ca="1" si="37"/>
        <v>306</v>
      </c>
      <c r="F164" s="301">
        <f t="shared" ca="1" si="38"/>
        <v>166</v>
      </c>
      <c r="G164" s="301">
        <f t="shared" ca="1" si="39"/>
        <v>79</v>
      </c>
      <c r="H164" s="301">
        <f t="shared" ca="1" si="40"/>
        <v>17</v>
      </c>
      <c r="I164" s="301">
        <f t="shared" ca="1" si="41"/>
        <v>6105</v>
      </c>
      <c r="J164" s="301"/>
      <c r="K164" s="301">
        <f t="shared" ca="1" si="42"/>
        <v>54</v>
      </c>
      <c r="L164" s="301">
        <f t="shared" ca="1" si="43"/>
        <v>54</v>
      </c>
      <c r="M164" s="301">
        <f t="shared" ca="1" si="44"/>
        <v>61</v>
      </c>
      <c r="N164" s="301">
        <f t="shared" ca="1" si="45"/>
        <v>42</v>
      </c>
      <c r="O164" s="301">
        <f t="shared" ca="1" si="46"/>
        <v>65</v>
      </c>
      <c r="P164" s="301">
        <f t="shared" ca="1" si="47"/>
        <v>54</v>
      </c>
    </row>
    <row r="165" spans="1:16" ht="15" customHeight="1" x14ac:dyDescent="0.2">
      <c r="A165" s="49" t="s">
        <v>316</v>
      </c>
      <c r="B165" s="49" t="s">
        <v>301</v>
      </c>
      <c r="C165" s="50" t="s">
        <v>429</v>
      </c>
      <c r="D165" s="301">
        <f t="shared" ca="1" si="36"/>
        <v>20</v>
      </c>
      <c r="E165" s="301">
        <f t="shared" ca="1" si="37"/>
        <v>0</v>
      </c>
      <c r="F165" s="301">
        <f t="shared" ca="1" si="38"/>
        <v>0</v>
      </c>
      <c r="G165" s="301">
        <f t="shared" ca="1" si="39"/>
        <v>0</v>
      </c>
      <c r="H165" s="301">
        <f t="shared" ca="1" si="40"/>
        <v>0</v>
      </c>
      <c r="I165" s="301">
        <f t="shared" ca="1" si="41"/>
        <v>20</v>
      </c>
      <c r="J165" s="301"/>
      <c r="K165" s="301">
        <f t="shared" ca="1" si="42"/>
        <v>55</v>
      </c>
      <c r="L165" s="301" t="str">
        <f t="shared" ca="1" si="43"/>
        <v>.</v>
      </c>
      <c r="M165" s="301" t="str">
        <f t="shared" ca="1" si="44"/>
        <v>.</v>
      </c>
      <c r="N165" s="301" t="str">
        <f t="shared" ca="1" si="45"/>
        <v>.</v>
      </c>
      <c r="O165" s="301" t="str">
        <f t="shared" ca="1" si="46"/>
        <v>.</v>
      </c>
      <c r="P165" s="301">
        <f t="shared" ca="1" si="47"/>
        <v>55</v>
      </c>
    </row>
    <row r="166" spans="1:16" ht="15" customHeight="1" x14ac:dyDescent="0.2">
      <c r="A166" s="49" t="s">
        <v>317</v>
      </c>
      <c r="B166" s="49" t="s">
        <v>301</v>
      </c>
      <c r="C166" s="50" t="s">
        <v>318</v>
      </c>
      <c r="D166" s="301">
        <f t="shared" ca="1" si="36"/>
        <v>2038</v>
      </c>
      <c r="E166" s="301">
        <f t="shared" ca="1" si="37"/>
        <v>64</v>
      </c>
      <c r="F166" s="301">
        <f t="shared" ca="1" si="38"/>
        <v>30</v>
      </c>
      <c r="G166" s="301">
        <f t="shared" ca="1" si="39"/>
        <v>7</v>
      </c>
      <c r="H166" s="301">
        <f t="shared" ca="1" si="40"/>
        <v>5</v>
      </c>
      <c r="I166" s="301">
        <f t="shared" ca="1" si="41"/>
        <v>2150</v>
      </c>
      <c r="J166" s="301"/>
      <c r="K166" s="301">
        <f t="shared" ca="1" si="42"/>
        <v>57</v>
      </c>
      <c r="L166" s="301">
        <f t="shared" ca="1" si="43"/>
        <v>56</v>
      </c>
      <c r="M166" s="301">
        <f t="shared" ca="1" si="44"/>
        <v>67</v>
      </c>
      <c r="N166" s="301" t="str">
        <f t="shared" ca="1" si="45"/>
        <v>x</v>
      </c>
      <c r="O166" s="301" t="str">
        <f t="shared" ca="1" si="46"/>
        <v>x</v>
      </c>
      <c r="P166" s="301">
        <f t="shared" ca="1" si="47"/>
        <v>57</v>
      </c>
    </row>
    <row r="167" spans="1:16" ht="15" customHeight="1" x14ac:dyDescent="0.2">
      <c r="A167" s="49" t="s">
        <v>319</v>
      </c>
      <c r="B167" s="49" t="s">
        <v>301</v>
      </c>
      <c r="C167" s="50" t="s">
        <v>320</v>
      </c>
      <c r="D167" s="301">
        <f t="shared" ca="1" si="36"/>
        <v>2475</v>
      </c>
      <c r="E167" s="301">
        <f t="shared" ca="1" si="37"/>
        <v>84</v>
      </c>
      <c r="F167" s="301">
        <f t="shared" ca="1" si="38"/>
        <v>24</v>
      </c>
      <c r="G167" s="301">
        <f t="shared" ca="1" si="39"/>
        <v>15</v>
      </c>
      <c r="H167" s="301">
        <f t="shared" ca="1" si="40"/>
        <v>6</v>
      </c>
      <c r="I167" s="301">
        <f t="shared" ca="1" si="41"/>
        <v>2665</v>
      </c>
      <c r="J167" s="301"/>
      <c r="K167" s="301">
        <f t="shared" ca="1" si="42"/>
        <v>54</v>
      </c>
      <c r="L167" s="301">
        <f t="shared" ca="1" si="43"/>
        <v>60</v>
      </c>
      <c r="M167" s="301">
        <f t="shared" ca="1" si="44"/>
        <v>46</v>
      </c>
      <c r="N167" s="301">
        <f t="shared" ca="1" si="45"/>
        <v>60</v>
      </c>
      <c r="O167" s="301" t="str">
        <f t="shared" ca="1" si="46"/>
        <v>x</v>
      </c>
      <c r="P167" s="301">
        <f t="shared" ca="1" si="47"/>
        <v>54</v>
      </c>
    </row>
    <row r="168" spans="1:16" ht="15" customHeight="1" x14ac:dyDescent="0.2">
      <c r="A168" s="49" t="s">
        <v>321</v>
      </c>
      <c r="B168" s="49" t="s">
        <v>301</v>
      </c>
      <c r="C168" s="50" t="s">
        <v>322</v>
      </c>
      <c r="D168" s="301">
        <f t="shared" ca="1" si="36"/>
        <v>1219</v>
      </c>
      <c r="E168" s="301">
        <f t="shared" ca="1" si="37"/>
        <v>45</v>
      </c>
      <c r="F168" s="301">
        <f t="shared" ca="1" si="38"/>
        <v>28</v>
      </c>
      <c r="G168" s="301">
        <f t="shared" ca="1" si="39"/>
        <v>4</v>
      </c>
      <c r="H168" s="301" t="str">
        <f t="shared" ca="1" si="40"/>
        <v>x</v>
      </c>
      <c r="I168" s="301">
        <f t="shared" ca="1" si="41"/>
        <v>1320</v>
      </c>
      <c r="J168" s="301"/>
      <c r="K168" s="301">
        <f t="shared" ca="1" si="42"/>
        <v>54</v>
      </c>
      <c r="L168" s="301">
        <f t="shared" ca="1" si="43"/>
        <v>51</v>
      </c>
      <c r="M168" s="301">
        <f t="shared" ca="1" si="44"/>
        <v>68</v>
      </c>
      <c r="N168" s="301" t="str">
        <f t="shared" ca="1" si="45"/>
        <v>x</v>
      </c>
      <c r="O168" s="301" t="str">
        <f t="shared" ca="1" si="46"/>
        <v>x</v>
      </c>
      <c r="P168" s="301">
        <f t="shared" ca="1" si="47"/>
        <v>54</v>
      </c>
    </row>
    <row r="169" spans="1:16" ht="15" customHeight="1" x14ac:dyDescent="0.2">
      <c r="A169" s="49" t="s">
        <v>323</v>
      </c>
      <c r="B169" s="49" t="s">
        <v>301</v>
      </c>
      <c r="C169" s="50" t="s">
        <v>324</v>
      </c>
      <c r="D169" s="301">
        <f t="shared" ca="1" si="36"/>
        <v>5255</v>
      </c>
      <c r="E169" s="301">
        <f t="shared" ca="1" si="37"/>
        <v>129</v>
      </c>
      <c r="F169" s="301">
        <f t="shared" ca="1" si="38"/>
        <v>46</v>
      </c>
      <c r="G169" s="301">
        <f t="shared" ca="1" si="39"/>
        <v>12</v>
      </c>
      <c r="H169" s="301">
        <f t="shared" ca="1" si="40"/>
        <v>5</v>
      </c>
      <c r="I169" s="301">
        <f t="shared" ca="1" si="41"/>
        <v>5481</v>
      </c>
      <c r="J169" s="301"/>
      <c r="K169" s="301">
        <f t="shared" ca="1" si="42"/>
        <v>52</v>
      </c>
      <c r="L169" s="301">
        <f t="shared" ca="1" si="43"/>
        <v>63</v>
      </c>
      <c r="M169" s="301">
        <f t="shared" ca="1" si="44"/>
        <v>63</v>
      </c>
      <c r="N169" s="301">
        <f t="shared" ca="1" si="45"/>
        <v>50</v>
      </c>
      <c r="O169" s="301" t="str">
        <f t="shared" ca="1" si="46"/>
        <v>x</v>
      </c>
      <c r="P169" s="301">
        <f t="shared" ca="1" si="47"/>
        <v>52</v>
      </c>
    </row>
    <row r="170" spans="1:16" ht="15" customHeight="1" x14ac:dyDescent="0.2">
      <c r="A170" s="49" t="s">
        <v>325</v>
      </c>
      <c r="B170" s="49" t="s">
        <v>301</v>
      </c>
      <c r="C170" s="50" t="s">
        <v>326</v>
      </c>
      <c r="D170" s="301">
        <f t="shared" ca="1" si="36"/>
        <v>2809</v>
      </c>
      <c r="E170" s="301">
        <f t="shared" ca="1" si="37"/>
        <v>138</v>
      </c>
      <c r="F170" s="301">
        <f t="shared" ca="1" si="38"/>
        <v>67</v>
      </c>
      <c r="G170" s="301">
        <f t="shared" ca="1" si="39"/>
        <v>36</v>
      </c>
      <c r="H170" s="301">
        <f t="shared" ca="1" si="40"/>
        <v>7</v>
      </c>
      <c r="I170" s="301">
        <f t="shared" ca="1" si="41"/>
        <v>3086</v>
      </c>
      <c r="J170" s="301"/>
      <c r="K170" s="301">
        <f t="shared" ca="1" si="42"/>
        <v>53</v>
      </c>
      <c r="L170" s="301">
        <f t="shared" ca="1" si="43"/>
        <v>53</v>
      </c>
      <c r="M170" s="301">
        <f t="shared" ca="1" si="44"/>
        <v>73</v>
      </c>
      <c r="N170" s="301">
        <f t="shared" ca="1" si="45"/>
        <v>50</v>
      </c>
      <c r="O170" s="301">
        <f t="shared" ca="1" si="46"/>
        <v>57</v>
      </c>
      <c r="P170" s="301">
        <f t="shared" ca="1" si="47"/>
        <v>53</v>
      </c>
    </row>
    <row r="171" spans="1:16" ht="15" customHeight="1" x14ac:dyDescent="0.2">
      <c r="A171" s="49" t="s">
        <v>327</v>
      </c>
      <c r="B171" s="49" t="s">
        <v>301</v>
      </c>
      <c r="C171" s="50" t="s">
        <v>328</v>
      </c>
      <c r="D171" s="301">
        <f t="shared" ca="1" si="36"/>
        <v>2042</v>
      </c>
      <c r="E171" s="301">
        <f t="shared" ca="1" si="37"/>
        <v>135</v>
      </c>
      <c r="F171" s="301">
        <f t="shared" ca="1" si="38"/>
        <v>247</v>
      </c>
      <c r="G171" s="301">
        <f t="shared" ca="1" si="39"/>
        <v>69</v>
      </c>
      <c r="H171" s="301">
        <f t="shared" ca="1" si="40"/>
        <v>5</v>
      </c>
      <c r="I171" s="301">
        <f t="shared" ca="1" si="41"/>
        <v>2535</v>
      </c>
      <c r="J171" s="301"/>
      <c r="K171" s="301">
        <f t="shared" ca="1" si="42"/>
        <v>46</v>
      </c>
      <c r="L171" s="301">
        <f t="shared" ca="1" si="43"/>
        <v>44</v>
      </c>
      <c r="M171" s="301">
        <f t="shared" ca="1" si="44"/>
        <v>48</v>
      </c>
      <c r="N171" s="301">
        <f t="shared" ca="1" si="45"/>
        <v>43</v>
      </c>
      <c r="O171" s="301" t="str">
        <f t="shared" ca="1" si="46"/>
        <v>x</v>
      </c>
      <c r="P171" s="301">
        <f t="shared" ca="1" si="47"/>
        <v>46</v>
      </c>
    </row>
    <row r="172" spans="1:16" ht="15" customHeight="1" x14ac:dyDescent="0.2">
      <c r="A172" s="49" t="s">
        <v>329</v>
      </c>
      <c r="B172" s="49" t="s">
        <v>301</v>
      </c>
      <c r="C172" s="50" t="s">
        <v>330</v>
      </c>
      <c r="D172" s="301">
        <f t="shared" ca="1" si="36"/>
        <v>1307</v>
      </c>
      <c r="E172" s="301">
        <f t="shared" ca="1" si="37"/>
        <v>43</v>
      </c>
      <c r="F172" s="301">
        <f t="shared" ca="1" si="38"/>
        <v>12</v>
      </c>
      <c r="G172" s="301" t="str">
        <f t="shared" ca="1" si="39"/>
        <v>x</v>
      </c>
      <c r="H172" s="301">
        <f t="shared" ca="1" si="40"/>
        <v>7</v>
      </c>
      <c r="I172" s="301">
        <f t="shared" ca="1" si="41"/>
        <v>1387</v>
      </c>
      <c r="J172" s="301"/>
      <c r="K172" s="301">
        <f t="shared" ca="1" si="42"/>
        <v>50</v>
      </c>
      <c r="L172" s="301">
        <f t="shared" ca="1" si="43"/>
        <v>63</v>
      </c>
      <c r="M172" s="301">
        <f t="shared" ca="1" si="44"/>
        <v>42</v>
      </c>
      <c r="N172" s="301" t="str">
        <f t="shared" ca="1" si="45"/>
        <v>x</v>
      </c>
      <c r="O172" s="301" t="str">
        <f t="shared" ca="1" si="46"/>
        <v>x</v>
      </c>
      <c r="P172" s="301">
        <f t="shared" ca="1" si="47"/>
        <v>51</v>
      </c>
    </row>
    <row r="173" spans="1:16" s="115" customFormat="1" ht="15" customHeight="1" x14ac:dyDescent="0.2">
      <c r="A173" s="55" t="s">
        <v>331</v>
      </c>
      <c r="B173" s="55" t="s">
        <v>301</v>
      </c>
      <c r="C173" s="56" t="s">
        <v>332</v>
      </c>
      <c r="D173" s="302">
        <f t="shared" ca="1" si="36"/>
        <v>4586</v>
      </c>
      <c r="E173" s="302">
        <f t="shared" ca="1" si="37"/>
        <v>148</v>
      </c>
      <c r="F173" s="302">
        <f t="shared" ca="1" si="38"/>
        <v>64</v>
      </c>
      <c r="G173" s="302">
        <f t="shared" ca="1" si="39"/>
        <v>49</v>
      </c>
      <c r="H173" s="302">
        <f t="shared" ca="1" si="40"/>
        <v>12</v>
      </c>
      <c r="I173" s="302">
        <f t="shared" ca="1" si="41"/>
        <v>4933</v>
      </c>
      <c r="J173" s="302"/>
      <c r="K173" s="302">
        <f t="shared" ca="1" si="42"/>
        <v>54</v>
      </c>
      <c r="L173" s="302">
        <f t="shared" ca="1" si="43"/>
        <v>55</v>
      </c>
      <c r="M173" s="302">
        <f t="shared" ca="1" si="44"/>
        <v>50</v>
      </c>
      <c r="N173" s="302">
        <f t="shared" ca="1" si="45"/>
        <v>39</v>
      </c>
      <c r="O173" s="302">
        <f t="shared" ca="1" si="46"/>
        <v>67</v>
      </c>
      <c r="P173" s="302">
        <f t="shared" ca="1" si="47"/>
        <v>54</v>
      </c>
    </row>
    <row r="174" spans="1:16" s="115" customFormat="1" ht="15" customHeight="1" x14ac:dyDescent="0.2">
      <c r="A174" s="63"/>
      <c r="B174" s="63"/>
      <c r="C174" s="50"/>
      <c r="D174" s="166"/>
      <c r="E174" s="167"/>
      <c r="F174" s="167"/>
      <c r="G174" s="167"/>
      <c r="H174" s="167"/>
      <c r="I174" s="167"/>
      <c r="J174" s="167"/>
      <c r="K174" s="111"/>
      <c r="L174" s="168"/>
      <c r="M174" s="168"/>
      <c r="N174" s="168"/>
      <c r="O174" s="168"/>
      <c r="P174" s="8" t="s">
        <v>442</v>
      </c>
    </row>
    <row r="175" spans="1:16" ht="12.75" x14ac:dyDescent="0.2">
      <c r="A175" s="116"/>
      <c r="B175" s="117"/>
      <c r="C175" s="50"/>
      <c r="D175" s="119"/>
      <c r="E175" s="120"/>
      <c r="F175" s="120"/>
      <c r="G175" s="120"/>
      <c r="H175" s="120"/>
      <c r="I175" s="120"/>
      <c r="J175" s="120"/>
      <c r="K175" s="118"/>
      <c r="L175" s="111"/>
      <c r="M175" s="111"/>
      <c r="N175" s="111"/>
      <c r="O175" s="111"/>
    </row>
    <row r="176" spans="1:16" s="130" customFormat="1" ht="12.2" customHeight="1" x14ac:dyDescent="0.2">
      <c r="A176" s="171" t="s">
        <v>513</v>
      </c>
      <c r="B176" s="153"/>
      <c r="C176" s="50"/>
      <c r="D176" s="123"/>
      <c r="E176" s="154"/>
      <c r="F176" s="154"/>
      <c r="G176" s="154"/>
      <c r="H176" s="154"/>
      <c r="I176" s="154"/>
      <c r="J176" s="154"/>
      <c r="K176" s="129"/>
    </row>
    <row r="177" spans="1:15" s="130" customFormat="1" ht="12.2" customHeight="1" x14ac:dyDescent="0.2">
      <c r="A177" s="153" t="s">
        <v>500</v>
      </c>
      <c r="B177" s="153"/>
      <c r="C177" s="50"/>
      <c r="D177" s="123"/>
      <c r="E177" s="154"/>
      <c r="F177" s="154"/>
      <c r="G177" s="154"/>
      <c r="H177" s="154"/>
      <c r="I177" s="154"/>
      <c r="J177" s="154"/>
      <c r="K177" s="129"/>
    </row>
    <row r="178" spans="1:15" x14ac:dyDescent="0.2">
      <c r="A178" s="177" t="s">
        <v>473</v>
      </c>
      <c r="B178" s="177"/>
      <c r="C178" s="153"/>
      <c r="D178" s="123"/>
      <c r="E178" s="124"/>
      <c r="F178" s="124"/>
      <c r="G178" s="124"/>
      <c r="H178" s="125"/>
      <c r="I178" s="125"/>
      <c r="J178" s="125"/>
      <c r="K178" s="125"/>
      <c r="L178" s="125"/>
      <c r="M178" s="125"/>
      <c r="N178" s="125"/>
      <c r="O178" s="125"/>
    </row>
    <row r="179" spans="1:15" ht="11.25" customHeight="1" x14ac:dyDescent="0.2">
      <c r="A179" s="377" t="s">
        <v>501</v>
      </c>
      <c r="B179" s="377"/>
      <c r="C179" s="377"/>
      <c r="D179" s="377"/>
      <c r="E179" s="377"/>
      <c r="F179" s="377"/>
      <c r="G179" s="377"/>
      <c r="H179" s="377"/>
      <c r="I179" s="377"/>
      <c r="J179" s="377"/>
      <c r="K179" s="377"/>
      <c r="L179" s="377"/>
      <c r="M179" s="377"/>
      <c r="N179" s="377"/>
      <c r="O179" s="377"/>
    </row>
    <row r="180" spans="1:15" x14ac:dyDescent="0.2">
      <c r="A180" s="378" t="s">
        <v>502</v>
      </c>
      <c r="B180" s="378"/>
      <c r="C180" s="378"/>
      <c r="D180" s="378"/>
      <c r="E180" s="378"/>
      <c r="F180" s="378"/>
      <c r="G180" s="378"/>
      <c r="H180" s="378"/>
      <c r="I180" s="378"/>
      <c r="J180" s="378"/>
      <c r="K180" s="378"/>
      <c r="L180" s="378"/>
      <c r="M180" s="378"/>
      <c r="N180" s="378"/>
      <c r="O180" s="378"/>
    </row>
    <row r="181" spans="1:15" x14ac:dyDescent="0.2">
      <c r="A181" s="122" t="s">
        <v>443</v>
      </c>
      <c r="B181" s="122"/>
      <c r="C181" s="122"/>
      <c r="D181" s="123"/>
      <c r="E181" s="124"/>
      <c r="F181" s="124"/>
      <c r="G181" s="124"/>
      <c r="H181" s="125"/>
      <c r="I181" s="125"/>
      <c r="J181" s="125"/>
      <c r="K181" s="125"/>
      <c r="L181" s="125"/>
      <c r="M181" s="125"/>
      <c r="N181" s="125"/>
      <c r="O181" s="125"/>
    </row>
    <row r="182" spans="1:15" x14ac:dyDescent="0.2">
      <c r="A182" s="178"/>
      <c r="B182" s="122"/>
      <c r="C182" s="122"/>
      <c r="D182" s="123"/>
      <c r="E182" s="124"/>
      <c r="F182" s="124"/>
      <c r="G182" s="124"/>
      <c r="H182" s="125"/>
      <c r="I182" s="125"/>
      <c r="J182" s="125"/>
      <c r="K182" s="125"/>
      <c r="L182" s="125"/>
      <c r="M182" s="125"/>
      <c r="N182" s="125"/>
      <c r="O182" s="125"/>
    </row>
    <row r="183" spans="1:15" x14ac:dyDescent="0.2">
      <c r="A183" s="179" t="s">
        <v>444</v>
      </c>
      <c r="B183" s="179"/>
      <c r="C183" s="122"/>
      <c r="D183" s="180"/>
      <c r="E183" s="180"/>
      <c r="F183" s="180"/>
      <c r="G183" s="180"/>
      <c r="H183" s="180"/>
      <c r="I183" s="180"/>
      <c r="J183" s="180"/>
      <c r="K183" s="180"/>
      <c r="L183" s="180"/>
      <c r="M183" s="180"/>
      <c r="N183" s="180"/>
      <c r="O183" s="180"/>
    </row>
    <row r="184" spans="1:15" x14ac:dyDescent="0.2">
      <c r="A184" s="127"/>
      <c r="C184" s="122"/>
      <c r="D184" s="119"/>
      <c r="E184" s="120"/>
      <c r="F184" s="120"/>
      <c r="G184" s="120"/>
      <c r="H184" s="120"/>
      <c r="I184" s="120"/>
      <c r="J184" s="120"/>
      <c r="K184" s="118"/>
      <c r="L184" s="111"/>
      <c r="M184" s="111"/>
      <c r="N184" s="111"/>
      <c r="O184" s="111"/>
    </row>
    <row r="185" spans="1:15" x14ac:dyDescent="0.2">
      <c r="B185" s="132"/>
      <c r="C185" s="126"/>
      <c r="D185" s="119"/>
      <c r="E185" s="120"/>
      <c r="F185" s="120"/>
      <c r="G185" s="120"/>
      <c r="H185" s="120"/>
      <c r="I185" s="120"/>
      <c r="J185" s="120"/>
      <c r="K185" s="118"/>
      <c r="L185" s="111"/>
      <c r="M185" s="111"/>
      <c r="N185" s="111"/>
      <c r="O185" s="111"/>
    </row>
    <row r="186" spans="1:15" x14ac:dyDescent="0.2">
      <c r="A186" s="191"/>
      <c r="B186" s="137"/>
      <c r="C186" s="118"/>
    </row>
    <row r="187" spans="1:15" x14ac:dyDescent="0.2">
      <c r="A187" s="138"/>
      <c r="B187" s="139"/>
      <c r="C187" s="118"/>
      <c r="D187" s="376"/>
      <c r="E187" s="376"/>
      <c r="F187" s="376"/>
      <c r="G187" s="376"/>
      <c r="H187" s="376"/>
      <c r="I187" s="376"/>
      <c r="J187" s="376"/>
      <c r="K187" s="376"/>
      <c r="L187" s="376"/>
      <c r="M187" s="193"/>
      <c r="N187" s="193"/>
      <c r="O187" s="193"/>
    </row>
    <row r="188" spans="1:15" x14ac:dyDescent="0.2">
      <c r="A188" s="138"/>
      <c r="B188" s="139"/>
      <c r="C188" s="118"/>
      <c r="D188" s="376"/>
      <c r="E188" s="140"/>
      <c r="F188" s="140"/>
      <c r="G188" s="140"/>
      <c r="H188" s="140"/>
      <c r="I188" s="140"/>
      <c r="J188" s="140"/>
      <c r="K188" s="140"/>
      <c r="L188" s="376"/>
      <c r="M188" s="193"/>
      <c r="N188" s="193"/>
      <c r="O188" s="193"/>
    </row>
    <row r="189" spans="1:15" x14ac:dyDescent="0.2">
      <c r="A189" s="141"/>
      <c r="B189" s="139"/>
      <c r="C189" s="118"/>
      <c r="D189" s="143"/>
      <c r="E189" s="144"/>
      <c r="F189" s="144"/>
      <c r="G189" s="144"/>
      <c r="H189" s="144"/>
      <c r="I189" s="144"/>
      <c r="J189" s="144"/>
      <c r="K189" s="142"/>
      <c r="L189" s="145"/>
      <c r="M189" s="145"/>
      <c r="N189" s="145"/>
      <c r="O189" s="145"/>
    </row>
    <row r="190" spans="1:15" x14ac:dyDescent="0.2">
      <c r="A190" s="146"/>
      <c r="B190" s="139"/>
      <c r="C190" s="118"/>
      <c r="D190" s="143"/>
      <c r="E190" s="144"/>
      <c r="F190" s="144"/>
      <c r="G190" s="144"/>
      <c r="H190" s="144"/>
      <c r="I190" s="144"/>
      <c r="J190" s="144"/>
      <c r="K190" s="142"/>
      <c r="L190" s="145"/>
      <c r="M190" s="145"/>
      <c r="N190" s="145"/>
      <c r="O190" s="145"/>
    </row>
    <row r="191" spans="1:15" x14ac:dyDescent="0.2">
      <c r="A191" s="146"/>
      <c r="B191" s="139"/>
      <c r="C191" s="118"/>
      <c r="D191" s="143"/>
      <c r="E191" s="144"/>
      <c r="F191" s="144"/>
      <c r="G191" s="144"/>
      <c r="H191" s="144"/>
      <c r="I191" s="144"/>
      <c r="J191" s="144"/>
      <c r="K191" s="142"/>
      <c r="L191" s="145"/>
      <c r="M191" s="145"/>
      <c r="N191" s="145"/>
      <c r="O191" s="145"/>
    </row>
    <row r="192" spans="1:15" x14ac:dyDescent="0.2">
      <c r="A192" s="146"/>
      <c r="B192" s="139"/>
      <c r="D192" s="143"/>
      <c r="E192" s="144"/>
      <c r="F192" s="144"/>
      <c r="G192" s="144"/>
      <c r="H192" s="144"/>
      <c r="I192" s="144"/>
      <c r="J192" s="144"/>
      <c r="K192" s="142"/>
      <c r="L192" s="145"/>
      <c r="M192" s="145"/>
      <c r="N192" s="145"/>
      <c r="O192" s="145"/>
    </row>
    <row r="193" spans="1:15" x14ac:dyDescent="0.2">
      <c r="A193" s="146"/>
      <c r="B193" s="139"/>
      <c r="D193" s="143"/>
      <c r="E193" s="144"/>
      <c r="F193" s="144"/>
      <c r="G193" s="144"/>
      <c r="H193" s="144"/>
      <c r="I193" s="144"/>
      <c r="J193" s="144"/>
      <c r="K193" s="142"/>
      <c r="L193" s="145"/>
      <c r="M193" s="145"/>
      <c r="N193" s="145"/>
      <c r="O193" s="145"/>
    </row>
    <row r="194" spans="1:15" x14ac:dyDescent="0.2">
      <c r="A194" s="146"/>
      <c r="B194" s="139"/>
      <c r="D194" s="143"/>
      <c r="E194" s="144"/>
      <c r="F194" s="144"/>
      <c r="G194" s="144"/>
      <c r="H194" s="144"/>
      <c r="I194" s="144"/>
      <c r="J194" s="144"/>
      <c r="K194" s="142"/>
      <c r="L194" s="145"/>
      <c r="M194" s="145"/>
      <c r="N194" s="145"/>
      <c r="O194" s="145"/>
    </row>
    <row r="195" spans="1:15" x14ac:dyDescent="0.2">
      <c r="A195" s="146"/>
      <c r="B195" s="139"/>
      <c r="D195" s="143"/>
      <c r="E195" s="144"/>
      <c r="F195" s="144"/>
      <c r="G195" s="144"/>
      <c r="H195" s="144"/>
      <c r="I195" s="144"/>
      <c r="J195" s="144"/>
      <c r="K195" s="142"/>
      <c r="L195" s="145"/>
      <c r="M195" s="145"/>
      <c r="N195" s="145"/>
      <c r="O195" s="145"/>
    </row>
    <row r="196" spans="1:15" x14ac:dyDescent="0.2">
      <c r="A196" s="146"/>
      <c r="B196" s="139"/>
      <c r="D196" s="143"/>
      <c r="E196" s="144"/>
      <c r="F196" s="144"/>
      <c r="G196" s="144"/>
      <c r="H196" s="144"/>
      <c r="I196" s="144"/>
      <c r="J196" s="144"/>
      <c r="K196" s="142"/>
      <c r="L196" s="145"/>
      <c r="M196" s="145"/>
      <c r="N196" s="145"/>
      <c r="O196" s="145"/>
    </row>
    <row r="197" spans="1:15" x14ac:dyDescent="0.2">
      <c r="A197" s="146"/>
      <c r="B197" s="139"/>
      <c r="D197" s="143"/>
      <c r="E197" s="144"/>
      <c r="F197" s="144"/>
      <c r="G197" s="144"/>
      <c r="H197" s="144"/>
      <c r="I197" s="144"/>
      <c r="J197" s="144"/>
      <c r="K197" s="142"/>
      <c r="L197" s="145"/>
      <c r="M197" s="145"/>
      <c r="N197" s="145"/>
      <c r="O197" s="145"/>
    </row>
    <row r="198" spans="1:15" x14ac:dyDescent="0.2">
      <c r="A198" s="146"/>
      <c r="B198" s="139"/>
      <c r="D198" s="143"/>
      <c r="E198" s="144"/>
      <c r="F198" s="144"/>
      <c r="G198" s="144"/>
      <c r="H198" s="144"/>
      <c r="I198" s="144"/>
      <c r="J198" s="144"/>
      <c r="K198" s="142"/>
      <c r="L198" s="145"/>
      <c r="M198" s="145"/>
      <c r="N198" s="145"/>
      <c r="O198" s="145"/>
    </row>
    <row r="199" spans="1:15" x14ac:dyDescent="0.2">
      <c r="A199" s="146"/>
      <c r="B199" s="139"/>
      <c r="C199" s="193"/>
      <c r="D199" s="143"/>
      <c r="E199" s="144"/>
      <c r="F199" s="144"/>
      <c r="G199" s="144"/>
      <c r="H199" s="144"/>
      <c r="I199" s="144"/>
      <c r="J199" s="144"/>
      <c r="K199" s="142"/>
      <c r="L199" s="145"/>
      <c r="M199" s="145"/>
      <c r="N199" s="145"/>
      <c r="O199" s="145"/>
    </row>
    <row r="200" spans="1:15" x14ac:dyDescent="0.2">
      <c r="A200" s="146"/>
      <c r="B200" s="139"/>
      <c r="C200" s="140"/>
      <c r="D200" s="143"/>
      <c r="E200" s="144"/>
      <c r="F200" s="144"/>
      <c r="G200" s="144"/>
      <c r="H200" s="144"/>
      <c r="I200" s="144"/>
      <c r="J200" s="144"/>
      <c r="K200" s="142"/>
      <c r="L200" s="145"/>
      <c r="M200" s="145"/>
      <c r="N200" s="145"/>
      <c r="O200" s="145"/>
    </row>
    <row r="201" spans="1:15" x14ac:dyDescent="0.2">
      <c r="A201" s="146"/>
      <c r="B201" s="139"/>
      <c r="C201" s="142"/>
      <c r="D201" s="143"/>
      <c r="E201" s="144"/>
      <c r="F201" s="144"/>
      <c r="G201" s="144"/>
      <c r="H201" s="144"/>
      <c r="I201" s="144"/>
      <c r="J201" s="144"/>
      <c r="K201" s="142"/>
      <c r="L201" s="145"/>
      <c r="M201" s="145"/>
      <c r="N201" s="145"/>
      <c r="O201" s="145"/>
    </row>
    <row r="202" spans="1:15" x14ac:dyDescent="0.2">
      <c r="A202" s="146"/>
      <c r="B202" s="139"/>
      <c r="C202" s="142"/>
      <c r="D202" s="143"/>
      <c r="E202" s="144"/>
      <c r="F202" s="144"/>
      <c r="G202" s="144"/>
      <c r="H202" s="144"/>
      <c r="I202" s="144"/>
      <c r="J202" s="144"/>
      <c r="K202" s="142"/>
      <c r="L202" s="145"/>
      <c r="M202" s="145"/>
      <c r="N202" s="145"/>
      <c r="O202" s="145"/>
    </row>
    <row r="203" spans="1:15" x14ac:dyDescent="0.2">
      <c r="A203" s="146"/>
      <c r="B203" s="139"/>
      <c r="C203" s="142"/>
      <c r="D203" s="143"/>
      <c r="E203" s="144"/>
      <c r="F203" s="144"/>
      <c r="G203" s="144"/>
      <c r="H203" s="144"/>
      <c r="I203" s="144"/>
      <c r="J203" s="144"/>
      <c r="K203" s="142"/>
      <c r="L203" s="145"/>
      <c r="M203" s="145"/>
      <c r="N203" s="145"/>
      <c r="O203" s="145"/>
    </row>
    <row r="204" spans="1:15" x14ac:dyDescent="0.2">
      <c r="A204" s="141"/>
      <c r="B204" s="139"/>
      <c r="C204" s="142"/>
      <c r="D204" s="143"/>
      <c r="E204" s="144"/>
      <c r="F204" s="144"/>
      <c r="G204" s="144"/>
      <c r="H204" s="144"/>
      <c r="I204" s="144"/>
      <c r="J204" s="144"/>
      <c r="K204" s="142"/>
      <c r="L204" s="145"/>
      <c r="M204" s="145"/>
      <c r="N204" s="145"/>
      <c r="O204" s="145"/>
    </row>
    <row r="205" spans="1:15" x14ac:dyDescent="0.2">
      <c r="A205" s="146"/>
      <c r="B205" s="139"/>
      <c r="C205" s="142"/>
      <c r="D205" s="143"/>
      <c r="E205" s="144"/>
      <c r="F205" s="144"/>
      <c r="G205" s="144"/>
      <c r="H205" s="144"/>
      <c r="I205" s="144"/>
      <c r="J205" s="144"/>
      <c r="K205" s="142"/>
      <c r="L205" s="145"/>
      <c r="M205" s="145"/>
      <c r="N205" s="145"/>
      <c r="O205" s="145"/>
    </row>
    <row r="206" spans="1:15" x14ac:dyDescent="0.2">
      <c r="A206" s="146"/>
      <c r="B206" s="139"/>
      <c r="C206" s="142"/>
      <c r="D206" s="143"/>
      <c r="E206" s="144"/>
      <c r="F206" s="144"/>
      <c r="G206" s="144"/>
      <c r="H206" s="144"/>
      <c r="I206" s="144"/>
      <c r="J206" s="144"/>
      <c r="K206" s="142"/>
      <c r="L206" s="145"/>
      <c r="M206" s="145"/>
      <c r="N206" s="145"/>
      <c r="O206" s="145"/>
    </row>
    <row r="207" spans="1:15" x14ac:dyDescent="0.2">
      <c r="A207" s="146"/>
      <c r="B207" s="139"/>
      <c r="C207" s="142"/>
      <c r="D207" s="143"/>
      <c r="E207" s="144"/>
      <c r="F207" s="144"/>
      <c r="G207" s="144"/>
      <c r="H207" s="144"/>
      <c r="I207" s="144"/>
      <c r="J207" s="144"/>
      <c r="K207" s="142"/>
      <c r="L207" s="145"/>
      <c r="M207" s="145"/>
      <c r="N207" s="145"/>
      <c r="O207" s="145"/>
    </row>
    <row r="208" spans="1:15" x14ac:dyDescent="0.2">
      <c r="A208" s="146"/>
      <c r="B208" s="139"/>
      <c r="C208" s="142"/>
      <c r="D208" s="143"/>
      <c r="E208" s="144"/>
      <c r="F208" s="144"/>
      <c r="G208" s="144"/>
      <c r="H208" s="144"/>
      <c r="I208" s="144"/>
      <c r="J208" s="144"/>
      <c r="K208" s="142"/>
      <c r="L208" s="145"/>
      <c r="M208" s="145"/>
      <c r="N208" s="145"/>
      <c r="O208" s="145"/>
    </row>
    <row r="209" spans="1:15" x14ac:dyDescent="0.2">
      <c r="A209" s="146"/>
      <c r="B209" s="139"/>
      <c r="C209" s="142"/>
      <c r="D209" s="143"/>
      <c r="E209" s="144"/>
      <c r="F209" s="144"/>
      <c r="G209" s="144"/>
      <c r="H209" s="144"/>
      <c r="I209" s="144"/>
      <c r="J209" s="144"/>
      <c r="K209" s="142"/>
      <c r="L209" s="145"/>
      <c r="M209" s="145"/>
      <c r="N209" s="145"/>
      <c r="O209" s="145"/>
    </row>
    <row r="210" spans="1:15" x14ac:dyDescent="0.2">
      <c r="A210" s="146"/>
      <c r="B210" s="139"/>
      <c r="C210" s="142"/>
      <c r="D210" s="143"/>
      <c r="E210" s="144"/>
      <c r="F210" s="144"/>
      <c r="G210" s="144"/>
      <c r="H210" s="144"/>
      <c r="I210" s="144"/>
      <c r="J210" s="144"/>
      <c r="K210" s="142"/>
      <c r="L210" s="145"/>
      <c r="M210" s="145"/>
      <c r="N210" s="145"/>
      <c r="O210" s="145"/>
    </row>
    <row r="211" spans="1:15" x14ac:dyDescent="0.2">
      <c r="A211" s="146"/>
      <c r="B211" s="139"/>
      <c r="C211" s="142"/>
      <c r="D211" s="143"/>
      <c r="E211" s="144"/>
      <c r="F211" s="144"/>
      <c r="G211" s="144"/>
      <c r="H211" s="144"/>
      <c r="I211" s="144"/>
      <c r="J211" s="144"/>
      <c r="K211" s="142"/>
      <c r="L211" s="145"/>
      <c r="M211" s="145"/>
      <c r="N211" s="145"/>
      <c r="O211" s="145"/>
    </row>
    <row r="212" spans="1:15" x14ac:dyDescent="0.2">
      <c r="A212" s="146"/>
      <c r="B212" s="139"/>
      <c r="C212" s="142"/>
      <c r="D212" s="143"/>
      <c r="E212" s="144"/>
      <c r="F212" s="144"/>
      <c r="G212" s="144"/>
      <c r="H212" s="144"/>
      <c r="I212" s="144"/>
      <c r="J212" s="144"/>
      <c r="K212" s="142"/>
      <c r="L212" s="145"/>
      <c r="M212" s="145"/>
      <c r="N212" s="145"/>
      <c r="O212" s="145"/>
    </row>
    <row r="213" spans="1:15" x14ac:dyDescent="0.2">
      <c r="A213" s="146"/>
      <c r="B213" s="139"/>
      <c r="C213" s="142"/>
      <c r="D213" s="143"/>
      <c r="E213" s="144"/>
      <c r="F213" s="144"/>
      <c r="G213" s="144"/>
      <c r="H213" s="144"/>
      <c r="I213" s="144"/>
      <c r="J213" s="144"/>
      <c r="K213" s="142"/>
      <c r="L213" s="145"/>
      <c r="M213" s="145"/>
      <c r="N213" s="145"/>
      <c r="O213" s="145"/>
    </row>
    <row r="214" spans="1:15" x14ac:dyDescent="0.2">
      <c r="A214" s="146"/>
      <c r="B214" s="139"/>
      <c r="C214" s="142"/>
      <c r="D214" s="143"/>
      <c r="E214" s="144"/>
      <c r="F214" s="144"/>
      <c r="G214" s="144"/>
      <c r="H214" s="144"/>
      <c r="I214" s="144"/>
      <c r="J214" s="144"/>
      <c r="K214" s="142"/>
      <c r="L214" s="145"/>
      <c r="M214" s="145"/>
      <c r="N214" s="145"/>
      <c r="O214" s="145"/>
    </row>
    <row r="215" spans="1:15" x14ac:dyDescent="0.2">
      <c r="A215" s="146"/>
      <c r="B215" s="139"/>
      <c r="C215" s="142"/>
      <c r="D215" s="143"/>
      <c r="E215" s="144"/>
      <c r="F215" s="144"/>
      <c r="G215" s="144"/>
      <c r="H215" s="144"/>
      <c r="I215" s="144"/>
      <c r="J215" s="144"/>
      <c r="K215" s="142"/>
      <c r="L215" s="145"/>
      <c r="M215" s="145"/>
      <c r="N215" s="145"/>
      <c r="O215" s="145"/>
    </row>
    <row r="216" spans="1:15" x14ac:dyDescent="0.2">
      <c r="A216" s="146"/>
      <c r="B216" s="139"/>
      <c r="C216" s="142"/>
      <c r="D216" s="143"/>
      <c r="E216" s="144"/>
      <c r="F216" s="144"/>
      <c r="G216" s="144"/>
      <c r="H216" s="144"/>
      <c r="I216" s="144"/>
      <c r="J216" s="144"/>
      <c r="K216" s="142"/>
      <c r="L216" s="145"/>
      <c r="M216" s="145"/>
      <c r="N216" s="145"/>
      <c r="O216" s="145"/>
    </row>
    <row r="217" spans="1:15" x14ac:dyDescent="0.2">
      <c r="A217" s="146"/>
      <c r="B217" s="139"/>
      <c r="C217" s="142"/>
      <c r="D217" s="143"/>
      <c r="E217" s="144"/>
      <c r="F217" s="144"/>
      <c r="G217" s="144"/>
      <c r="H217" s="144"/>
      <c r="I217" s="144"/>
      <c r="J217" s="144"/>
      <c r="K217" s="142"/>
      <c r="L217" s="145"/>
      <c r="M217" s="145"/>
      <c r="N217" s="145"/>
      <c r="O217" s="145"/>
    </row>
    <row r="218" spans="1:15" x14ac:dyDescent="0.2">
      <c r="A218" s="146"/>
      <c r="B218" s="139"/>
      <c r="C218" s="142"/>
      <c r="D218" s="143"/>
      <c r="E218" s="144"/>
      <c r="F218" s="144"/>
      <c r="G218" s="144"/>
      <c r="H218" s="144"/>
      <c r="I218" s="144"/>
      <c r="J218" s="144"/>
      <c r="K218" s="142"/>
      <c r="L218" s="145"/>
      <c r="M218" s="145"/>
      <c r="N218" s="145"/>
      <c r="O218" s="145"/>
    </row>
    <row r="219" spans="1:15" x14ac:dyDescent="0.2">
      <c r="A219" s="146"/>
      <c r="B219" s="139"/>
      <c r="C219" s="142"/>
      <c r="D219" s="143"/>
      <c r="E219" s="144"/>
      <c r="F219" s="144"/>
      <c r="G219" s="144"/>
      <c r="H219" s="144"/>
      <c r="I219" s="144"/>
      <c r="J219" s="144"/>
      <c r="K219" s="142"/>
      <c r="L219" s="145"/>
      <c r="M219" s="145"/>
      <c r="N219" s="145"/>
      <c r="O219" s="145"/>
    </row>
    <row r="220" spans="1:15" x14ac:dyDescent="0.2">
      <c r="A220" s="146"/>
      <c r="B220" s="139"/>
      <c r="C220" s="142"/>
      <c r="D220" s="143"/>
      <c r="E220" s="144"/>
      <c r="F220" s="144"/>
      <c r="G220" s="144"/>
      <c r="H220" s="144"/>
      <c r="I220" s="144"/>
      <c r="J220" s="144"/>
      <c r="K220" s="142"/>
      <c r="L220" s="145"/>
      <c r="M220" s="145"/>
      <c r="N220" s="145"/>
      <c r="O220" s="145"/>
    </row>
    <row r="221" spans="1:15" x14ac:dyDescent="0.2">
      <c r="A221" s="146"/>
      <c r="B221" s="139"/>
      <c r="C221" s="142"/>
      <c r="D221" s="143"/>
      <c r="E221" s="144"/>
      <c r="F221" s="144"/>
      <c r="G221" s="144"/>
      <c r="H221" s="144"/>
      <c r="I221" s="144"/>
      <c r="J221" s="144"/>
      <c r="K221" s="142"/>
      <c r="L221" s="145"/>
      <c r="M221" s="145"/>
      <c r="N221" s="145"/>
      <c r="O221" s="145"/>
    </row>
    <row r="222" spans="1:15" x14ac:dyDescent="0.2">
      <c r="A222" s="146"/>
      <c r="B222" s="139"/>
      <c r="C222" s="142"/>
      <c r="D222" s="143"/>
      <c r="E222" s="144"/>
      <c r="F222" s="144"/>
      <c r="G222" s="144"/>
      <c r="H222" s="144"/>
      <c r="I222" s="144"/>
      <c r="J222" s="144"/>
      <c r="K222" s="142"/>
      <c r="L222" s="145"/>
      <c r="M222" s="145"/>
      <c r="N222" s="145"/>
      <c r="O222" s="145"/>
    </row>
    <row r="223" spans="1:15" x14ac:dyDescent="0.2">
      <c r="A223" s="146"/>
      <c r="B223" s="139"/>
      <c r="C223" s="142"/>
      <c r="D223" s="143"/>
      <c r="E223" s="144"/>
      <c r="F223" s="144"/>
      <c r="G223" s="144"/>
      <c r="H223" s="144"/>
      <c r="I223" s="144"/>
      <c r="J223" s="144"/>
      <c r="K223" s="142"/>
      <c r="L223" s="145"/>
      <c r="M223" s="145"/>
      <c r="N223" s="145"/>
      <c r="O223" s="145"/>
    </row>
    <row r="224" spans="1:15" x14ac:dyDescent="0.2">
      <c r="A224" s="146"/>
      <c r="B224" s="139"/>
      <c r="C224" s="142"/>
      <c r="D224" s="143"/>
      <c r="E224" s="144"/>
      <c r="F224" s="144"/>
      <c r="G224" s="144"/>
      <c r="H224" s="144"/>
      <c r="I224" s="144"/>
      <c r="J224" s="144"/>
      <c r="K224" s="142"/>
      <c r="L224" s="145"/>
      <c r="M224" s="145"/>
      <c r="N224" s="145"/>
      <c r="O224" s="145"/>
    </row>
    <row r="225" spans="1:15" x14ac:dyDescent="0.2">
      <c r="A225" s="146"/>
      <c r="B225" s="139"/>
      <c r="C225" s="142"/>
      <c r="D225" s="143"/>
      <c r="E225" s="144"/>
      <c r="F225" s="144"/>
      <c r="G225" s="144"/>
      <c r="H225" s="144"/>
      <c r="I225" s="144"/>
      <c r="J225" s="144"/>
      <c r="K225" s="142"/>
      <c r="L225" s="145"/>
      <c r="M225" s="145"/>
      <c r="N225" s="145"/>
      <c r="O225" s="145"/>
    </row>
    <row r="226" spans="1:15" x14ac:dyDescent="0.2">
      <c r="A226" s="146"/>
      <c r="B226" s="139"/>
      <c r="C226" s="142"/>
      <c r="D226" s="143"/>
      <c r="E226" s="144"/>
      <c r="F226" s="144"/>
      <c r="G226" s="144"/>
      <c r="H226" s="144"/>
      <c r="I226" s="144"/>
      <c r="J226" s="144"/>
      <c r="K226" s="142"/>
      <c r="L226" s="145"/>
      <c r="M226" s="145"/>
      <c r="N226" s="145"/>
      <c r="O226" s="145"/>
    </row>
    <row r="227" spans="1:15" x14ac:dyDescent="0.2">
      <c r="A227" s="146"/>
      <c r="B227" s="139"/>
      <c r="C227" s="142"/>
      <c r="D227" s="143"/>
      <c r="E227" s="144"/>
      <c r="F227" s="144"/>
      <c r="G227" s="144"/>
      <c r="H227" s="144"/>
      <c r="I227" s="144"/>
      <c r="J227" s="144"/>
      <c r="K227" s="142"/>
      <c r="L227" s="145"/>
      <c r="M227" s="145"/>
      <c r="N227" s="145"/>
      <c r="O227" s="145"/>
    </row>
    <row r="228" spans="1:15" x14ac:dyDescent="0.2">
      <c r="A228" s="146"/>
      <c r="B228" s="139"/>
      <c r="C228" s="142"/>
      <c r="D228" s="143"/>
      <c r="E228" s="144"/>
      <c r="F228" s="144"/>
      <c r="G228" s="144"/>
      <c r="H228" s="144"/>
      <c r="I228" s="144"/>
      <c r="J228" s="144"/>
      <c r="K228" s="142"/>
      <c r="L228" s="145"/>
      <c r="M228" s="145"/>
      <c r="N228" s="145"/>
      <c r="O228" s="145"/>
    </row>
    <row r="229" spans="1:15" x14ac:dyDescent="0.2">
      <c r="A229" s="147"/>
      <c r="B229" s="139"/>
      <c r="C229" s="142"/>
      <c r="D229" s="143"/>
      <c r="E229" s="144"/>
      <c r="F229" s="144"/>
      <c r="G229" s="144"/>
      <c r="H229" s="144"/>
      <c r="I229" s="144"/>
      <c r="J229" s="144"/>
      <c r="K229" s="142"/>
      <c r="L229" s="145"/>
      <c r="M229" s="145"/>
      <c r="N229" s="145"/>
      <c r="O229" s="145"/>
    </row>
    <row r="230" spans="1:15" x14ac:dyDescent="0.2">
      <c r="A230" s="141"/>
      <c r="B230" s="139"/>
      <c r="C230" s="142"/>
      <c r="D230" s="143"/>
      <c r="E230" s="144"/>
      <c r="F230" s="144"/>
      <c r="G230" s="144"/>
      <c r="H230" s="144"/>
      <c r="I230" s="144"/>
      <c r="J230" s="144"/>
      <c r="K230" s="142"/>
      <c r="L230" s="145"/>
      <c r="M230" s="145"/>
      <c r="N230" s="145"/>
      <c r="O230" s="145"/>
    </row>
    <row r="231" spans="1:15" x14ac:dyDescent="0.2">
      <c r="A231" s="146"/>
      <c r="B231" s="139"/>
      <c r="C231" s="142"/>
      <c r="D231" s="143"/>
      <c r="E231" s="144"/>
      <c r="F231" s="144"/>
      <c r="G231" s="144"/>
      <c r="H231" s="144"/>
      <c r="I231" s="144"/>
      <c r="J231" s="144"/>
      <c r="K231" s="142"/>
      <c r="L231" s="145"/>
      <c r="M231" s="145"/>
      <c r="N231" s="145"/>
      <c r="O231" s="145"/>
    </row>
    <row r="232" spans="1:15" x14ac:dyDescent="0.2">
      <c r="A232" s="146"/>
      <c r="B232" s="139"/>
      <c r="C232" s="142"/>
      <c r="D232" s="143"/>
      <c r="E232" s="144"/>
      <c r="F232" s="144"/>
      <c r="G232" s="144"/>
      <c r="H232" s="144"/>
      <c r="I232" s="144"/>
      <c r="J232" s="144"/>
      <c r="K232" s="142"/>
      <c r="L232" s="145"/>
      <c r="M232" s="145"/>
      <c r="N232" s="145"/>
      <c r="O232" s="145"/>
    </row>
    <row r="233" spans="1:15" x14ac:dyDescent="0.2">
      <c r="A233" s="146"/>
      <c r="B233" s="139"/>
      <c r="C233" s="142"/>
      <c r="D233" s="143"/>
      <c r="E233" s="144"/>
      <c r="F233" s="144"/>
      <c r="G233" s="144"/>
      <c r="H233" s="144"/>
      <c r="I233" s="144"/>
      <c r="J233" s="144"/>
      <c r="K233" s="142"/>
      <c r="L233" s="145"/>
      <c r="M233" s="145"/>
      <c r="N233" s="145"/>
      <c r="O233" s="145"/>
    </row>
    <row r="234" spans="1:15" x14ac:dyDescent="0.2">
      <c r="A234" s="146"/>
      <c r="B234" s="139"/>
      <c r="C234" s="142"/>
      <c r="D234" s="143"/>
      <c r="E234" s="144"/>
      <c r="F234" s="144"/>
      <c r="G234" s="144"/>
      <c r="H234" s="144"/>
      <c r="I234" s="144"/>
      <c r="J234" s="144"/>
      <c r="K234" s="142"/>
      <c r="L234" s="145"/>
      <c r="M234" s="145"/>
      <c r="N234" s="145"/>
      <c r="O234" s="145"/>
    </row>
    <row r="235" spans="1:15" x14ac:dyDescent="0.2">
      <c r="A235" s="146"/>
      <c r="B235" s="139"/>
      <c r="C235" s="142"/>
      <c r="D235" s="143"/>
      <c r="E235" s="144"/>
      <c r="F235" s="144"/>
      <c r="G235" s="144"/>
      <c r="H235" s="144"/>
      <c r="I235" s="144"/>
      <c r="J235" s="144"/>
      <c r="K235" s="142"/>
      <c r="L235" s="145"/>
      <c r="M235" s="145"/>
      <c r="N235" s="145"/>
      <c r="O235" s="145"/>
    </row>
    <row r="236" spans="1:15" x14ac:dyDescent="0.2">
      <c r="A236" s="146"/>
      <c r="B236" s="139"/>
      <c r="C236" s="142"/>
      <c r="D236" s="143"/>
      <c r="E236" s="144"/>
      <c r="F236" s="144"/>
      <c r="G236" s="144"/>
      <c r="H236" s="144"/>
      <c r="I236" s="144"/>
      <c r="J236" s="144"/>
      <c r="K236" s="142"/>
      <c r="L236" s="145"/>
      <c r="M236" s="145"/>
      <c r="N236" s="145"/>
      <c r="O236" s="145"/>
    </row>
    <row r="237" spans="1:15" x14ac:dyDescent="0.2">
      <c r="A237" s="146"/>
      <c r="B237" s="139"/>
      <c r="C237" s="142"/>
      <c r="D237" s="143"/>
      <c r="E237" s="144"/>
      <c r="F237" s="144"/>
      <c r="G237" s="144"/>
      <c r="H237" s="144"/>
      <c r="I237" s="144"/>
      <c r="J237" s="144"/>
      <c r="K237" s="142"/>
      <c r="L237" s="145"/>
      <c r="M237" s="145"/>
      <c r="N237" s="145"/>
      <c r="O237" s="145"/>
    </row>
    <row r="238" spans="1:15" x14ac:dyDescent="0.2">
      <c r="A238" s="146"/>
      <c r="B238" s="139"/>
      <c r="C238" s="142"/>
      <c r="D238" s="143"/>
      <c r="E238" s="144"/>
      <c r="F238" s="144"/>
      <c r="G238" s="144"/>
      <c r="H238" s="144"/>
      <c r="I238" s="144"/>
      <c r="J238" s="144"/>
      <c r="K238" s="142"/>
      <c r="L238" s="145"/>
      <c r="M238" s="145"/>
      <c r="N238" s="145"/>
      <c r="O238" s="145"/>
    </row>
    <row r="239" spans="1:15" x14ac:dyDescent="0.2">
      <c r="A239" s="146"/>
      <c r="B239" s="139"/>
      <c r="C239" s="142"/>
      <c r="D239" s="143"/>
      <c r="E239" s="144"/>
      <c r="F239" s="144"/>
      <c r="G239" s="144"/>
      <c r="H239" s="144"/>
      <c r="I239" s="144"/>
      <c r="J239" s="144"/>
      <c r="K239" s="142"/>
      <c r="L239" s="145"/>
      <c r="M239" s="145"/>
      <c r="N239" s="145"/>
      <c r="O239" s="145"/>
    </row>
    <row r="240" spans="1:15" x14ac:dyDescent="0.2">
      <c r="A240" s="146"/>
      <c r="B240" s="139"/>
      <c r="C240" s="142"/>
      <c r="D240" s="143"/>
      <c r="E240" s="144"/>
      <c r="F240" s="144"/>
      <c r="G240" s="144"/>
      <c r="H240" s="144"/>
      <c r="I240" s="144"/>
      <c r="J240" s="144"/>
      <c r="K240" s="142"/>
      <c r="L240" s="145"/>
      <c r="M240" s="145"/>
      <c r="N240" s="145"/>
      <c r="O240" s="145"/>
    </row>
    <row r="241" spans="1:15" x14ac:dyDescent="0.2">
      <c r="A241" s="146"/>
      <c r="B241" s="139"/>
      <c r="C241" s="142"/>
      <c r="D241" s="143"/>
      <c r="E241" s="144"/>
      <c r="F241" s="144"/>
      <c r="G241" s="144"/>
      <c r="H241" s="144"/>
      <c r="I241" s="144"/>
      <c r="J241" s="144"/>
      <c r="K241" s="142"/>
      <c r="L241" s="145"/>
      <c r="M241" s="145"/>
      <c r="N241" s="145"/>
      <c r="O241" s="145"/>
    </row>
    <row r="242" spans="1:15" x14ac:dyDescent="0.2">
      <c r="A242" s="146"/>
      <c r="B242" s="139"/>
      <c r="C242" s="142"/>
      <c r="D242" s="143"/>
      <c r="E242" s="144"/>
      <c r="F242" s="144"/>
      <c r="G242" s="144"/>
      <c r="H242" s="144"/>
      <c r="I242" s="144"/>
      <c r="J242" s="144"/>
      <c r="K242" s="142"/>
      <c r="L242" s="145"/>
      <c r="M242" s="145"/>
      <c r="N242" s="145"/>
      <c r="O242" s="145"/>
    </row>
    <row r="243" spans="1:15" x14ac:dyDescent="0.2">
      <c r="A243" s="146"/>
      <c r="B243" s="139"/>
      <c r="C243" s="142"/>
      <c r="D243" s="143"/>
      <c r="E243" s="144"/>
      <c r="F243" s="144"/>
      <c r="G243" s="144"/>
      <c r="H243" s="144"/>
      <c r="I243" s="144"/>
      <c r="J243" s="144"/>
      <c r="K243" s="142"/>
      <c r="L243" s="145"/>
      <c r="M243" s="145"/>
      <c r="N243" s="145"/>
      <c r="O243" s="145"/>
    </row>
    <row r="244" spans="1:15" x14ac:dyDescent="0.2">
      <c r="A244" s="146"/>
      <c r="B244" s="139"/>
      <c r="C244" s="142"/>
      <c r="D244" s="143"/>
      <c r="E244" s="144"/>
      <c r="F244" s="144"/>
      <c r="G244" s="144"/>
      <c r="H244" s="144"/>
      <c r="I244" s="144"/>
      <c r="J244" s="144"/>
      <c r="K244" s="142"/>
      <c r="L244" s="145"/>
      <c r="M244" s="145"/>
      <c r="N244" s="145"/>
      <c r="O244" s="145"/>
    </row>
    <row r="245" spans="1:15" x14ac:dyDescent="0.2">
      <c r="A245" s="146"/>
      <c r="B245" s="139"/>
      <c r="C245" s="142"/>
      <c r="D245" s="143"/>
      <c r="E245" s="144"/>
      <c r="F245" s="144"/>
      <c r="G245" s="144"/>
      <c r="H245" s="144"/>
      <c r="I245" s="144"/>
      <c r="J245" s="144"/>
      <c r="K245" s="142"/>
      <c r="L245" s="145"/>
      <c r="M245" s="145"/>
      <c r="N245" s="145"/>
      <c r="O245" s="145"/>
    </row>
    <row r="246" spans="1:15" x14ac:dyDescent="0.2">
      <c r="A246" s="146"/>
      <c r="B246" s="139"/>
      <c r="C246" s="142"/>
      <c r="D246" s="143"/>
      <c r="E246" s="144"/>
      <c r="F246" s="144"/>
      <c r="G246" s="144"/>
      <c r="H246" s="144"/>
      <c r="I246" s="144"/>
      <c r="J246" s="144"/>
      <c r="K246" s="142"/>
      <c r="L246" s="145"/>
      <c r="M246" s="145"/>
      <c r="N246" s="145"/>
      <c r="O246" s="145"/>
    </row>
    <row r="247" spans="1:15" x14ac:dyDescent="0.2">
      <c r="A247" s="147"/>
      <c r="B247" s="139"/>
      <c r="C247" s="142"/>
      <c r="D247" s="143"/>
      <c r="E247" s="144"/>
      <c r="F247" s="144"/>
      <c r="G247" s="144"/>
      <c r="H247" s="144"/>
      <c r="I247" s="144"/>
      <c r="J247" s="144"/>
      <c r="K247" s="142"/>
      <c r="L247" s="145"/>
      <c r="M247" s="145"/>
      <c r="N247" s="145"/>
      <c r="O247" s="145"/>
    </row>
    <row r="248" spans="1:15" x14ac:dyDescent="0.2">
      <c r="A248" s="141"/>
      <c r="B248" s="139"/>
      <c r="C248" s="142"/>
      <c r="D248" s="143"/>
      <c r="E248" s="144"/>
      <c r="F248" s="144"/>
      <c r="G248" s="144"/>
      <c r="H248" s="144"/>
      <c r="I248" s="144"/>
      <c r="J248" s="144"/>
      <c r="K248" s="142"/>
      <c r="L248" s="145"/>
      <c r="M248" s="145"/>
      <c r="N248" s="145"/>
      <c r="O248" s="145"/>
    </row>
    <row r="249" spans="1:15" x14ac:dyDescent="0.2">
      <c r="A249" s="146"/>
      <c r="B249" s="139"/>
      <c r="C249" s="142"/>
      <c r="D249" s="143"/>
      <c r="E249" s="144"/>
      <c r="F249" s="144"/>
      <c r="G249" s="144"/>
      <c r="H249" s="144"/>
      <c r="I249" s="144"/>
      <c r="J249" s="144"/>
      <c r="K249" s="142"/>
      <c r="L249" s="145"/>
      <c r="M249" s="145"/>
      <c r="N249" s="145"/>
      <c r="O249" s="145"/>
    </row>
    <row r="250" spans="1:15" x14ac:dyDescent="0.2">
      <c r="A250" s="146"/>
      <c r="B250" s="139"/>
      <c r="C250" s="142"/>
      <c r="D250" s="143"/>
      <c r="E250" s="144"/>
      <c r="F250" s="144"/>
      <c r="G250" s="144"/>
      <c r="H250" s="144"/>
      <c r="I250" s="144"/>
      <c r="J250" s="144"/>
      <c r="K250" s="142"/>
      <c r="L250" s="145"/>
      <c r="M250" s="145"/>
      <c r="N250" s="145"/>
      <c r="O250" s="145"/>
    </row>
    <row r="251" spans="1:15" x14ac:dyDescent="0.2">
      <c r="A251" s="146"/>
      <c r="B251" s="139"/>
      <c r="C251" s="142"/>
      <c r="D251" s="143"/>
      <c r="E251" s="144"/>
      <c r="F251" s="144"/>
      <c r="G251" s="144"/>
      <c r="H251" s="144"/>
      <c r="I251" s="144"/>
      <c r="J251" s="144"/>
      <c r="K251" s="142"/>
      <c r="L251" s="145"/>
      <c r="M251" s="145"/>
      <c r="N251" s="145"/>
      <c r="O251" s="145"/>
    </row>
    <row r="252" spans="1:15" x14ac:dyDescent="0.2">
      <c r="A252" s="146"/>
      <c r="B252" s="139"/>
      <c r="C252" s="142"/>
      <c r="D252" s="143"/>
      <c r="E252" s="144"/>
      <c r="F252" s="144"/>
      <c r="G252" s="144"/>
      <c r="H252" s="144"/>
      <c r="I252" s="144"/>
      <c r="J252" s="144"/>
      <c r="K252" s="142"/>
      <c r="L252" s="145"/>
      <c r="M252" s="145"/>
      <c r="N252" s="145"/>
      <c r="O252" s="145"/>
    </row>
    <row r="253" spans="1:15" x14ac:dyDescent="0.2">
      <c r="A253" s="146"/>
      <c r="B253" s="139"/>
      <c r="C253" s="142"/>
      <c r="D253" s="143"/>
      <c r="E253" s="144"/>
      <c r="F253" s="144"/>
      <c r="G253" s="144"/>
      <c r="H253" s="144"/>
      <c r="I253" s="144"/>
      <c r="J253" s="144"/>
      <c r="K253" s="142"/>
      <c r="L253" s="145"/>
      <c r="M253" s="145"/>
      <c r="N253" s="145"/>
      <c r="O253" s="145"/>
    </row>
    <row r="254" spans="1:15" x14ac:dyDescent="0.2">
      <c r="A254" s="146"/>
      <c r="B254" s="139"/>
      <c r="C254" s="142"/>
      <c r="D254" s="143"/>
      <c r="E254" s="144"/>
      <c r="F254" s="144"/>
      <c r="G254" s="144"/>
      <c r="H254" s="144"/>
      <c r="I254" s="144"/>
      <c r="J254" s="144"/>
      <c r="K254" s="142"/>
      <c r="L254" s="145"/>
      <c r="M254" s="145"/>
      <c r="N254" s="145"/>
      <c r="O254" s="145"/>
    </row>
    <row r="255" spans="1:15" x14ac:dyDescent="0.2">
      <c r="A255" s="146"/>
      <c r="B255" s="139"/>
      <c r="C255" s="142"/>
      <c r="D255" s="143"/>
      <c r="E255" s="144"/>
      <c r="F255" s="144"/>
      <c r="G255" s="144"/>
      <c r="H255" s="144"/>
      <c r="I255" s="144"/>
      <c r="J255" s="144"/>
      <c r="K255" s="142"/>
      <c r="L255" s="145"/>
      <c r="M255" s="145"/>
      <c r="N255" s="145"/>
      <c r="O255" s="145"/>
    </row>
    <row r="256" spans="1:15" x14ac:dyDescent="0.2">
      <c r="A256" s="146"/>
      <c r="B256" s="139"/>
      <c r="C256" s="142"/>
      <c r="D256" s="143"/>
      <c r="E256" s="144"/>
      <c r="F256" s="144"/>
      <c r="G256" s="144"/>
      <c r="H256" s="144"/>
      <c r="I256" s="144"/>
      <c r="J256" s="144"/>
      <c r="K256" s="142"/>
      <c r="L256" s="145"/>
      <c r="M256" s="145"/>
      <c r="N256" s="145"/>
      <c r="O256" s="145"/>
    </row>
    <row r="257" spans="1:15" x14ac:dyDescent="0.2">
      <c r="A257" s="146"/>
      <c r="B257" s="139"/>
      <c r="C257" s="142"/>
      <c r="D257" s="143"/>
      <c r="E257" s="144"/>
      <c r="F257" s="144"/>
      <c r="G257" s="144"/>
      <c r="H257" s="144"/>
      <c r="I257" s="144"/>
      <c r="J257" s="144"/>
      <c r="K257" s="142"/>
      <c r="L257" s="145"/>
      <c r="M257" s="145"/>
      <c r="N257" s="145"/>
      <c r="O257" s="145"/>
    </row>
    <row r="258" spans="1:15" x14ac:dyDescent="0.2">
      <c r="A258" s="146"/>
      <c r="B258" s="139"/>
      <c r="C258" s="142"/>
      <c r="D258" s="143"/>
      <c r="E258" s="144"/>
      <c r="F258" s="144"/>
      <c r="G258" s="144"/>
      <c r="H258" s="144"/>
      <c r="I258" s="144"/>
      <c r="J258" s="144"/>
      <c r="K258" s="142"/>
      <c r="L258" s="145"/>
      <c r="M258" s="145"/>
      <c r="N258" s="145"/>
      <c r="O258" s="145"/>
    </row>
    <row r="259" spans="1:15" x14ac:dyDescent="0.2">
      <c r="A259" s="147"/>
      <c r="B259" s="139"/>
      <c r="C259" s="142"/>
      <c r="D259" s="143"/>
      <c r="E259" s="144"/>
      <c r="F259" s="144"/>
      <c r="G259" s="144"/>
      <c r="H259" s="144"/>
      <c r="I259" s="144"/>
      <c r="J259" s="144"/>
      <c r="K259" s="142"/>
      <c r="L259" s="145"/>
      <c r="M259" s="145"/>
      <c r="N259" s="145"/>
      <c r="O259" s="145"/>
    </row>
    <row r="260" spans="1:15" x14ac:dyDescent="0.2">
      <c r="A260" s="141"/>
      <c r="B260" s="139"/>
      <c r="C260" s="142"/>
      <c r="D260" s="143"/>
      <c r="E260" s="144"/>
      <c r="F260" s="144"/>
      <c r="G260" s="144"/>
      <c r="H260" s="144"/>
      <c r="I260" s="144"/>
      <c r="J260" s="144"/>
      <c r="K260" s="142"/>
      <c r="L260" s="145"/>
      <c r="M260" s="145"/>
      <c r="N260" s="145"/>
      <c r="O260" s="145"/>
    </row>
    <row r="261" spans="1:15" x14ac:dyDescent="0.2">
      <c r="A261" s="146"/>
      <c r="B261" s="139"/>
      <c r="C261" s="142"/>
      <c r="D261" s="143"/>
      <c r="E261" s="144"/>
      <c r="F261" s="144"/>
      <c r="G261" s="144"/>
      <c r="H261" s="144"/>
      <c r="I261" s="144"/>
      <c r="J261" s="144"/>
      <c r="K261" s="142"/>
      <c r="L261" s="145"/>
      <c r="M261" s="145"/>
      <c r="N261" s="145"/>
      <c r="O261" s="145"/>
    </row>
    <row r="262" spans="1:15" x14ac:dyDescent="0.2">
      <c r="A262" s="146"/>
      <c r="B262" s="139"/>
      <c r="C262" s="142"/>
      <c r="D262" s="143"/>
      <c r="E262" s="144"/>
      <c r="F262" s="144"/>
      <c r="G262" s="144"/>
      <c r="H262" s="144"/>
      <c r="I262" s="144"/>
      <c r="J262" s="144"/>
      <c r="K262" s="142"/>
      <c r="L262" s="145"/>
      <c r="M262" s="145"/>
      <c r="N262" s="145"/>
      <c r="O262" s="145"/>
    </row>
    <row r="263" spans="1:15" x14ac:dyDescent="0.2">
      <c r="A263" s="146"/>
      <c r="B263" s="139"/>
      <c r="C263" s="142"/>
      <c r="D263" s="143"/>
      <c r="E263" s="144"/>
      <c r="F263" s="144"/>
      <c r="G263" s="144"/>
      <c r="H263" s="144"/>
      <c r="I263" s="144"/>
      <c r="J263" s="144"/>
      <c r="K263" s="142"/>
      <c r="L263" s="145"/>
      <c r="M263" s="145"/>
      <c r="N263" s="145"/>
      <c r="O263" s="145"/>
    </row>
    <row r="264" spans="1:15" x14ac:dyDescent="0.2">
      <c r="A264" s="146"/>
      <c r="B264" s="139"/>
      <c r="C264" s="142"/>
      <c r="D264" s="143"/>
      <c r="E264" s="144"/>
      <c r="F264" s="144"/>
      <c r="G264" s="144"/>
      <c r="H264" s="144"/>
      <c r="I264" s="144"/>
      <c r="J264" s="144"/>
      <c r="K264" s="142"/>
      <c r="L264" s="145"/>
      <c r="M264" s="145"/>
      <c r="N264" s="145"/>
      <c r="O264" s="145"/>
    </row>
    <row r="265" spans="1:15" x14ac:dyDescent="0.2">
      <c r="A265" s="146"/>
      <c r="B265" s="139"/>
      <c r="C265" s="142"/>
      <c r="D265" s="143"/>
      <c r="E265" s="144"/>
      <c r="F265" s="144"/>
      <c r="G265" s="144"/>
      <c r="H265" s="144"/>
      <c r="I265" s="144"/>
      <c r="J265" s="144"/>
      <c r="K265" s="142"/>
      <c r="L265" s="145"/>
      <c r="M265" s="145"/>
      <c r="N265" s="145"/>
      <c r="O265" s="145"/>
    </row>
    <row r="266" spans="1:15" x14ac:dyDescent="0.2">
      <c r="A266" s="146"/>
      <c r="B266" s="139"/>
      <c r="C266" s="142"/>
      <c r="D266" s="143"/>
      <c r="E266" s="144"/>
      <c r="F266" s="144"/>
      <c r="G266" s="144"/>
      <c r="H266" s="144"/>
      <c r="I266" s="144"/>
      <c r="J266" s="144"/>
      <c r="K266" s="142"/>
      <c r="L266" s="145"/>
      <c r="M266" s="145"/>
      <c r="N266" s="145"/>
      <c r="O266" s="145"/>
    </row>
    <row r="267" spans="1:15" x14ac:dyDescent="0.2">
      <c r="A267" s="146"/>
      <c r="B267" s="139"/>
      <c r="C267" s="142"/>
      <c r="D267" s="143"/>
      <c r="E267" s="144"/>
      <c r="F267" s="144"/>
      <c r="G267" s="144"/>
      <c r="H267" s="144"/>
      <c r="I267" s="144"/>
      <c r="J267" s="144"/>
      <c r="K267" s="142"/>
      <c r="L267" s="145"/>
      <c r="M267" s="145"/>
      <c r="N267" s="145"/>
      <c r="O267" s="145"/>
    </row>
    <row r="268" spans="1:15" x14ac:dyDescent="0.2">
      <c r="A268" s="146"/>
      <c r="B268" s="139"/>
      <c r="C268" s="142"/>
      <c r="D268" s="143"/>
      <c r="E268" s="144"/>
      <c r="F268" s="144"/>
      <c r="G268" s="144"/>
      <c r="H268" s="144"/>
      <c r="I268" s="144"/>
      <c r="J268" s="144"/>
      <c r="K268" s="142"/>
      <c r="L268" s="145"/>
      <c r="M268" s="145"/>
      <c r="N268" s="145"/>
      <c r="O268" s="145"/>
    </row>
    <row r="269" spans="1:15" x14ac:dyDescent="0.2">
      <c r="A269" s="146"/>
      <c r="B269" s="139"/>
      <c r="C269" s="142"/>
      <c r="D269" s="143"/>
      <c r="E269" s="144"/>
      <c r="F269" s="144"/>
      <c r="G269" s="144"/>
      <c r="H269" s="144"/>
      <c r="I269" s="144"/>
      <c r="J269" s="144"/>
      <c r="K269" s="142"/>
      <c r="L269" s="145"/>
      <c r="M269" s="145"/>
      <c r="N269" s="145"/>
      <c r="O269" s="145"/>
    </row>
    <row r="270" spans="1:15" x14ac:dyDescent="0.2">
      <c r="A270" s="146"/>
      <c r="B270" s="139"/>
      <c r="C270" s="142"/>
      <c r="D270" s="143"/>
      <c r="E270" s="144"/>
      <c r="F270" s="144"/>
      <c r="G270" s="144"/>
      <c r="H270" s="144"/>
      <c r="I270" s="144"/>
      <c r="J270" s="144"/>
      <c r="K270" s="142"/>
      <c r="L270" s="145"/>
      <c r="M270" s="145"/>
      <c r="N270" s="145"/>
      <c r="O270" s="145"/>
    </row>
    <row r="271" spans="1:15" x14ac:dyDescent="0.2">
      <c r="A271" s="146"/>
      <c r="B271" s="139"/>
      <c r="C271" s="142"/>
      <c r="D271" s="143"/>
      <c r="E271" s="144"/>
      <c r="F271" s="144"/>
      <c r="G271" s="144"/>
      <c r="H271" s="144"/>
      <c r="I271" s="144"/>
      <c r="J271" s="144"/>
      <c r="K271" s="142"/>
      <c r="L271" s="145"/>
      <c r="M271" s="145"/>
      <c r="N271" s="145"/>
      <c r="O271" s="145"/>
    </row>
    <row r="272" spans="1:15" x14ac:dyDescent="0.2">
      <c r="A272" s="146"/>
      <c r="B272" s="139"/>
      <c r="C272" s="142"/>
      <c r="D272" s="143"/>
      <c r="E272" s="144"/>
      <c r="F272" s="144"/>
      <c r="G272" s="144"/>
      <c r="H272" s="144"/>
      <c r="I272" s="144"/>
      <c r="J272" s="144"/>
      <c r="K272" s="142"/>
      <c r="L272" s="145"/>
      <c r="M272" s="145"/>
      <c r="N272" s="145"/>
      <c r="O272" s="145"/>
    </row>
    <row r="273" spans="1:15" x14ac:dyDescent="0.2">
      <c r="A273" s="146"/>
      <c r="B273" s="139"/>
      <c r="C273" s="142"/>
      <c r="D273" s="143"/>
      <c r="E273" s="144"/>
      <c r="F273" s="144"/>
      <c r="G273" s="144"/>
      <c r="H273" s="144"/>
      <c r="I273" s="144"/>
      <c r="J273" s="144"/>
      <c r="K273" s="142"/>
      <c r="L273" s="145"/>
      <c r="M273" s="145"/>
      <c r="N273" s="145"/>
      <c r="O273" s="145"/>
    </row>
    <row r="274" spans="1:15" x14ac:dyDescent="0.2">
      <c r="A274" s="146"/>
      <c r="B274" s="139"/>
      <c r="C274" s="142"/>
      <c r="D274" s="143"/>
      <c r="E274" s="144"/>
      <c r="F274" s="144"/>
      <c r="G274" s="144"/>
      <c r="H274" s="144"/>
      <c r="I274" s="144"/>
      <c r="J274" s="144"/>
      <c r="K274" s="142"/>
      <c r="L274" s="145"/>
      <c r="M274" s="145"/>
      <c r="N274" s="145"/>
      <c r="O274" s="145"/>
    </row>
    <row r="275" spans="1:15" x14ac:dyDescent="0.2">
      <c r="A275" s="146"/>
      <c r="B275" s="139"/>
      <c r="C275" s="142"/>
      <c r="D275" s="143"/>
      <c r="E275" s="144"/>
      <c r="F275" s="144"/>
      <c r="G275" s="144"/>
      <c r="H275" s="144"/>
      <c r="I275" s="144"/>
      <c r="J275" s="144"/>
      <c r="K275" s="142"/>
      <c r="L275" s="145"/>
      <c r="M275" s="145"/>
      <c r="N275" s="145"/>
      <c r="O275" s="145"/>
    </row>
    <row r="276" spans="1:15" x14ac:dyDescent="0.2">
      <c r="A276" s="147"/>
      <c r="B276" s="139"/>
      <c r="C276" s="142"/>
      <c r="D276" s="143"/>
      <c r="E276" s="144"/>
      <c r="F276" s="144"/>
      <c r="G276" s="144"/>
      <c r="H276" s="144"/>
      <c r="I276" s="144"/>
      <c r="J276" s="144"/>
      <c r="K276" s="142"/>
      <c r="L276" s="145"/>
      <c r="M276" s="145"/>
      <c r="N276" s="145"/>
      <c r="O276" s="145"/>
    </row>
    <row r="277" spans="1:15" x14ac:dyDescent="0.2">
      <c r="A277" s="141"/>
      <c r="B277" s="139"/>
      <c r="C277" s="142"/>
      <c r="D277" s="143"/>
      <c r="E277" s="144"/>
      <c r="F277" s="144"/>
      <c r="G277" s="144"/>
      <c r="H277" s="144"/>
      <c r="I277" s="144"/>
      <c r="J277" s="144"/>
      <c r="K277" s="142"/>
      <c r="L277" s="145"/>
      <c r="M277" s="145"/>
      <c r="N277" s="145"/>
      <c r="O277" s="145"/>
    </row>
    <row r="278" spans="1:15" x14ac:dyDescent="0.2">
      <c r="A278" s="141"/>
      <c r="B278" s="139"/>
      <c r="C278" s="142"/>
      <c r="D278" s="143"/>
      <c r="E278" s="144"/>
      <c r="F278" s="144"/>
      <c r="G278" s="144"/>
      <c r="H278" s="144"/>
      <c r="I278" s="144"/>
      <c r="J278" s="144"/>
      <c r="K278" s="142"/>
      <c r="L278" s="145"/>
      <c r="M278" s="145"/>
      <c r="N278" s="145"/>
      <c r="O278" s="145"/>
    </row>
    <row r="279" spans="1:15" x14ac:dyDescent="0.2">
      <c r="A279" s="146"/>
      <c r="B279" s="139"/>
      <c r="C279" s="142"/>
      <c r="D279" s="143"/>
      <c r="E279" s="144"/>
      <c r="F279" s="144"/>
      <c r="G279" s="144"/>
      <c r="H279" s="144"/>
      <c r="I279" s="144"/>
      <c r="J279" s="144"/>
      <c r="K279" s="142"/>
      <c r="L279" s="145"/>
      <c r="M279" s="145"/>
      <c r="N279" s="145"/>
      <c r="O279" s="145"/>
    </row>
    <row r="280" spans="1:15" x14ac:dyDescent="0.2">
      <c r="A280" s="146"/>
      <c r="B280" s="139"/>
      <c r="C280" s="142"/>
      <c r="D280" s="143"/>
      <c r="E280" s="144"/>
      <c r="F280" s="144"/>
      <c r="G280" s="144"/>
      <c r="H280" s="144"/>
      <c r="I280" s="144"/>
      <c r="J280" s="144"/>
      <c r="K280" s="142"/>
      <c r="L280" s="145"/>
      <c r="M280" s="145"/>
      <c r="N280" s="145"/>
      <c r="O280" s="145"/>
    </row>
    <row r="281" spans="1:15" x14ac:dyDescent="0.2">
      <c r="A281" s="146"/>
      <c r="B281" s="139"/>
      <c r="C281" s="142"/>
      <c r="D281" s="143"/>
      <c r="E281" s="144"/>
      <c r="F281" s="144"/>
      <c r="G281" s="144"/>
      <c r="H281" s="144"/>
      <c r="I281" s="144"/>
      <c r="J281" s="144"/>
      <c r="K281" s="142"/>
      <c r="L281" s="145"/>
      <c r="M281" s="145"/>
      <c r="N281" s="145"/>
      <c r="O281" s="145"/>
    </row>
    <row r="282" spans="1:15" x14ac:dyDescent="0.2">
      <c r="A282" s="146"/>
      <c r="B282" s="139"/>
      <c r="C282" s="142"/>
      <c r="D282" s="143"/>
      <c r="E282" s="144"/>
      <c r="F282" s="144"/>
      <c r="G282" s="144"/>
      <c r="H282" s="144"/>
      <c r="I282" s="144"/>
      <c r="J282" s="144"/>
      <c r="K282" s="142"/>
      <c r="L282" s="145"/>
      <c r="M282" s="145"/>
      <c r="N282" s="145"/>
      <c r="O282" s="145"/>
    </row>
    <row r="283" spans="1:15" x14ac:dyDescent="0.2">
      <c r="A283" s="146"/>
      <c r="B283" s="139"/>
      <c r="C283" s="142"/>
      <c r="D283" s="143"/>
      <c r="E283" s="144"/>
      <c r="F283" s="144"/>
      <c r="G283" s="144"/>
      <c r="H283" s="144"/>
      <c r="I283" s="144"/>
      <c r="J283" s="144"/>
      <c r="K283" s="142"/>
      <c r="L283" s="145"/>
      <c r="M283" s="145"/>
      <c r="N283" s="145"/>
      <c r="O283" s="145"/>
    </row>
    <row r="284" spans="1:15" x14ac:dyDescent="0.2">
      <c r="A284" s="146"/>
      <c r="B284" s="139"/>
      <c r="C284" s="142"/>
      <c r="D284" s="143"/>
      <c r="E284" s="144"/>
      <c r="F284" s="144"/>
      <c r="G284" s="144"/>
      <c r="H284" s="144"/>
      <c r="I284" s="144"/>
      <c r="J284" s="144"/>
      <c r="K284" s="142"/>
      <c r="L284" s="145"/>
      <c r="M284" s="145"/>
      <c r="N284" s="145"/>
      <c r="O284" s="145"/>
    </row>
    <row r="285" spans="1:15" x14ac:dyDescent="0.2">
      <c r="A285" s="146"/>
      <c r="B285" s="139"/>
      <c r="C285" s="142"/>
      <c r="D285" s="143"/>
      <c r="E285" s="144"/>
      <c r="F285" s="144"/>
      <c r="G285" s="144"/>
      <c r="H285" s="144"/>
      <c r="I285" s="144"/>
      <c r="J285" s="144"/>
      <c r="K285" s="142"/>
      <c r="L285" s="145"/>
      <c r="M285" s="145"/>
      <c r="N285" s="145"/>
      <c r="O285" s="145"/>
    </row>
    <row r="286" spans="1:15" x14ac:dyDescent="0.2">
      <c r="A286" s="146"/>
      <c r="B286" s="139"/>
      <c r="C286" s="142"/>
      <c r="D286" s="143"/>
      <c r="E286" s="144"/>
      <c r="F286" s="144"/>
      <c r="G286" s="144"/>
      <c r="H286" s="144"/>
      <c r="I286" s="144"/>
      <c r="J286" s="144"/>
      <c r="K286" s="142"/>
      <c r="L286" s="145"/>
      <c r="M286" s="145"/>
      <c r="N286" s="145"/>
      <c r="O286" s="145"/>
    </row>
    <row r="287" spans="1:15" x14ac:dyDescent="0.2">
      <c r="A287" s="146"/>
      <c r="B287" s="139"/>
      <c r="C287" s="142"/>
      <c r="D287" s="143"/>
      <c r="E287" s="144"/>
      <c r="F287" s="144"/>
      <c r="G287" s="144"/>
      <c r="H287" s="144"/>
      <c r="I287" s="144"/>
      <c r="J287" s="144"/>
      <c r="K287" s="142"/>
      <c r="L287" s="145"/>
      <c r="M287" s="145"/>
      <c r="N287" s="145"/>
      <c r="O287" s="145"/>
    </row>
    <row r="288" spans="1:15" x14ac:dyDescent="0.2">
      <c r="A288" s="146"/>
      <c r="B288" s="139"/>
      <c r="C288" s="142"/>
      <c r="D288" s="143"/>
      <c r="E288" s="144"/>
      <c r="F288" s="144"/>
      <c r="G288" s="144"/>
      <c r="H288" s="144"/>
      <c r="I288" s="144"/>
      <c r="J288" s="144"/>
      <c r="K288" s="142"/>
      <c r="L288" s="145"/>
      <c r="M288" s="145"/>
      <c r="N288" s="145"/>
      <c r="O288" s="145"/>
    </row>
    <row r="289" spans="1:15" x14ac:dyDescent="0.2">
      <c r="A289" s="146"/>
      <c r="B289" s="139"/>
      <c r="C289" s="142"/>
      <c r="D289" s="143"/>
      <c r="E289" s="144"/>
      <c r="F289" s="144"/>
      <c r="G289" s="144"/>
      <c r="H289" s="144"/>
      <c r="I289" s="144"/>
      <c r="J289" s="144"/>
      <c r="K289" s="142"/>
      <c r="L289" s="145"/>
      <c r="M289" s="145"/>
      <c r="N289" s="145"/>
      <c r="O289" s="145"/>
    </row>
    <row r="290" spans="1:15" x14ac:dyDescent="0.2">
      <c r="A290" s="147"/>
      <c r="B290" s="139"/>
      <c r="C290" s="142"/>
      <c r="D290" s="143"/>
      <c r="E290" s="144"/>
      <c r="F290" s="144"/>
      <c r="G290" s="144"/>
      <c r="H290" s="144"/>
      <c r="I290" s="144"/>
      <c r="J290" s="144"/>
      <c r="K290" s="142"/>
      <c r="L290" s="145"/>
      <c r="M290" s="145"/>
      <c r="N290" s="145"/>
      <c r="O290" s="145"/>
    </row>
    <row r="291" spans="1:15" x14ac:dyDescent="0.2">
      <c r="A291" s="148"/>
      <c r="B291" s="139"/>
      <c r="C291" s="142"/>
      <c r="D291" s="143"/>
      <c r="E291" s="144"/>
      <c r="F291" s="144"/>
      <c r="G291" s="144"/>
      <c r="H291" s="144"/>
      <c r="I291" s="144"/>
      <c r="J291" s="144"/>
      <c r="K291" s="142"/>
      <c r="L291" s="145"/>
      <c r="M291" s="145"/>
      <c r="N291" s="145"/>
      <c r="O291" s="145"/>
    </row>
    <row r="292" spans="1:15" x14ac:dyDescent="0.2">
      <c r="A292" s="148"/>
      <c r="B292" s="139"/>
      <c r="C292" s="142"/>
      <c r="D292" s="143"/>
      <c r="E292" s="144"/>
      <c r="F292" s="144"/>
      <c r="G292" s="144"/>
      <c r="H292" s="144"/>
      <c r="I292" s="144"/>
      <c r="J292" s="144"/>
      <c r="K292" s="142"/>
      <c r="L292" s="145"/>
      <c r="M292" s="145"/>
      <c r="N292" s="145"/>
      <c r="O292" s="145"/>
    </row>
    <row r="293" spans="1:15" x14ac:dyDescent="0.2">
      <c r="A293" s="9"/>
      <c r="B293" s="139"/>
      <c r="C293" s="142"/>
      <c r="D293" s="143"/>
      <c r="E293" s="144"/>
      <c r="F293" s="144"/>
      <c r="G293" s="144"/>
      <c r="H293" s="144"/>
      <c r="I293" s="144"/>
      <c r="J293" s="144"/>
      <c r="K293" s="142"/>
      <c r="L293" s="145"/>
      <c r="M293" s="145"/>
      <c r="N293" s="145"/>
      <c r="O293" s="145"/>
    </row>
    <row r="294" spans="1:15" x14ac:dyDescent="0.2">
      <c r="A294" s="149"/>
      <c r="B294" s="139"/>
      <c r="C294" s="142"/>
      <c r="D294" s="143"/>
      <c r="E294" s="144"/>
      <c r="F294" s="144"/>
      <c r="G294" s="144"/>
      <c r="H294" s="144"/>
      <c r="I294" s="144"/>
      <c r="J294" s="144"/>
      <c r="K294" s="142"/>
      <c r="L294" s="145"/>
      <c r="M294" s="145"/>
      <c r="N294" s="145"/>
      <c r="O294" s="145"/>
    </row>
    <row r="295" spans="1:15" x14ac:dyDescent="0.2">
      <c r="A295" s="150"/>
      <c r="B295" s="139"/>
      <c r="C295" s="142"/>
      <c r="D295" s="143"/>
      <c r="E295" s="144"/>
      <c r="F295" s="144"/>
      <c r="G295" s="144"/>
      <c r="H295" s="144"/>
      <c r="I295" s="144"/>
      <c r="J295" s="144"/>
      <c r="K295" s="142"/>
      <c r="L295" s="145"/>
      <c r="M295" s="145"/>
      <c r="N295" s="145"/>
      <c r="O295" s="145"/>
    </row>
    <row r="296" spans="1:15" x14ac:dyDescent="0.2">
      <c r="A296" s="151"/>
      <c r="B296" s="139"/>
      <c r="C296" s="142"/>
      <c r="D296" s="143"/>
      <c r="E296" s="144"/>
      <c r="F296" s="144"/>
      <c r="G296" s="144"/>
      <c r="H296" s="144"/>
      <c r="I296" s="144"/>
      <c r="J296" s="144"/>
      <c r="K296" s="142"/>
      <c r="L296" s="145"/>
      <c r="M296" s="145"/>
      <c r="N296" s="145"/>
      <c r="O296" s="145"/>
    </row>
    <row r="297" spans="1:15" x14ac:dyDescent="0.2">
      <c r="A297" s="149"/>
      <c r="B297" s="139"/>
      <c r="C297" s="142"/>
      <c r="D297" s="143"/>
      <c r="E297" s="144"/>
      <c r="F297" s="144"/>
      <c r="G297" s="144"/>
      <c r="H297" s="144"/>
      <c r="I297" s="144"/>
      <c r="J297" s="144"/>
      <c r="K297" s="142"/>
      <c r="L297" s="145"/>
      <c r="M297" s="145"/>
      <c r="N297" s="145"/>
      <c r="O297" s="145"/>
    </row>
    <row r="298" spans="1:15" x14ac:dyDescent="0.2">
      <c r="A298" s="151"/>
      <c r="B298" s="139"/>
      <c r="C298" s="142"/>
      <c r="D298" s="143"/>
      <c r="E298" s="144"/>
      <c r="F298" s="144"/>
      <c r="G298" s="144"/>
      <c r="H298" s="144"/>
      <c r="I298" s="144"/>
      <c r="J298" s="144"/>
      <c r="K298" s="142"/>
      <c r="L298" s="145"/>
      <c r="M298" s="145"/>
      <c r="N298" s="145"/>
      <c r="O298" s="145"/>
    </row>
    <row r="299" spans="1:15" x14ac:dyDescent="0.2">
      <c r="A299" s="151"/>
      <c r="B299" s="139"/>
      <c r="C299" s="142"/>
      <c r="D299" s="143"/>
      <c r="E299" s="144"/>
      <c r="F299" s="144"/>
      <c r="G299" s="144"/>
      <c r="H299" s="144"/>
      <c r="I299" s="144"/>
      <c r="J299" s="144"/>
      <c r="K299" s="142"/>
      <c r="L299" s="145"/>
      <c r="M299" s="145"/>
      <c r="N299" s="145"/>
      <c r="O299" s="145"/>
    </row>
    <row r="300" spans="1:15" x14ac:dyDescent="0.2">
      <c r="A300" s="151"/>
      <c r="B300" s="139"/>
      <c r="C300" s="142"/>
      <c r="D300" s="143"/>
      <c r="E300" s="144"/>
      <c r="F300" s="144"/>
      <c r="G300" s="144"/>
      <c r="H300" s="144"/>
      <c r="I300" s="144"/>
      <c r="J300" s="144"/>
      <c r="K300" s="142"/>
      <c r="L300" s="145"/>
      <c r="M300" s="145"/>
      <c r="N300" s="145"/>
      <c r="O300" s="145"/>
    </row>
    <row r="301" spans="1:15" x14ac:dyDescent="0.2">
      <c r="A301" s="151"/>
      <c r="B301" s="139"/>
      <c r="C301" s="142"/>
      <c r="D301" s="143"/>
      <c r="E301" s="144"/>
      <c r="F301" s="144"/>
      <c r="G301" s="144"/>
      <c r="H301" s="144"/>
      <c r="I301" s="144"/>
      <c r="J301" s="144"/>
      <c r="K301" s="142"/>
      <c r="L301" s="145"/>
      <c r="M301" s="145"/>
      <c r="N301" s="145"/>
      <c r="O301" s="145"/>
    </row>
    <row r="302" spans="1:15" x14ac:dyDescent="0.2">
      <c r="A302" s="151"/>
      <c r="B302" s="139"/>
      <c r="C302" s="142"/>
      <c r="D302" s="143"/>
      <c r="E302" s="144"/>
      <c r="F302" s="144"/>
      <c r="G302" s="144"/>
      <c r="H302" s="144"/>
      <c r="I302" s="144"/>
      <c r="J302" s="144"/>
      <c r="K302" s="142"/>
      <c r="L302" s="145"/>
      <c r="M302" s="145"/>
      <c r="N302" s="145"/>
      <c r="O302" s="145"/>
    </row>
    <row r="303" spans="1:15" x14ac:dyDescent="0.2">
      <c r="A303" s="151"/>
      <c r="B303" s="139"/>
      <c r="C303" s="142"/>
      <c r="D303" s="143"/>
      <c r="E303" s="144"/>
      <c r="F303" s="144"/>
      <c r="G303" s="144"/>
      <c r="H303" s="144"/>
      <c r="I303" s="144"/>
      <c r="J303" s="144"/>
      <c r="K303" s="142"/>
      <c r="L303" s="145"/>
      <c r="M303" s="145"/>
      <c r="N303" s="145"/>
      <c r="O303" s="145"/>
    </row>
    <row r="304" spans="1:15" x14ac:dyDescent="0.2">
      <c r="A304" s="151"/>
      <c r="B304" s="139"/>
      <c r="C304" s="142"/>
      <c r="D304" s="143"/>
      <c r="E304" s="144"/>
      <c r="F304" s="144"/>
      <c r="G304" s="144"/>
      <c r="H304" s="144"/>
      <c r="I304" s="144"/>
      <c r="J304" s="144"/>
      <c r="K304" s="142"/>
      <c r="L304" s="145"/>
      <c r="M304" s="145"/>
      <c r="N304" s="145"/>
      <c r="O304" s="145"/>
    </row>
    <row r="305" spans="1:15" x14ac:dyDescent="0.2">
      <c r="A305" s="151"/>
      <c r="B305" s="139"/>
      <c r="C305" s="142"/>
      <c r="D305" s="143"/>
      <c r="E305" s="144"/>
      <c r="F305" s="144"/>
      <c r="G305" s="144"/>
      <c r="H305" s="144"/>
      <c r="I305" s="144"/>
      <c r="J305" s="144"/>
      <c r="K305" s="142"/>
      <c r="L305" s="145"/>
      <c r="M305" s="145"/>
      <c r="N305" s="145"/>
      <c r="O305" s="145"/>
    </row>
    <row r="306" spans="1:15" x14ac:dyDescent="0.2">
      <c r="A306" s="151"/>
      <c r="B306" s="139"/>
      <c r="C306" s="142"/>
      <c r="D306" s="143"/>
      <c r="E306" s="144"/>
      <c r="F306" s="144"/>
      <c r="G306" s="144"/>
      <c r="H306" s="144"/>
      <c r="I306" s="144"/>
      <c r="J306" s="144"/>
      <c r="K306" s="142"/>
      <c r="L306" s="145"/>
      <c r="M306" s="145"/>
      <c r="N306" s="145"/>
      <c r="O306" s="145"/>
    </row>
    <row r="307" spans="1:15" x14ac:dyDescent="0.2">
      <c r="A307" s="151"/>
      <c r="B307" s="139"/>
      <c r="C307" s="142"/>
      <c r="D307" s="143"/>
      <c r="E307" s="144"/>
      <c r="F307" s="144"/>
      <c r="G307" s="144"/>
      <c r="H307" s="144"/>
      <c r="I307" s="144"/>
      <c r="J307" s="144"/>
      <c r="K307" s="142"/>
      <c r="L307" s="145"/>
      <c r="M307" s="145"/>
      <c r="N307" s="145"/>
      <c r="O307" s="145"/>
    </row>
    <row r="308" spans="1:15" x14ac:dyDescent="0.2">
      <c r="A308" s="151"/>
      <c r="B308" s="139"/>
      <c r="C308" s="142"/>
      <c r="D308" s="143"/>
      <c r="E308" s="144"/>
      <c r="F308" s="144"/>
      <c r="G308" s="144"/>
      <c r="H308" s="144"/>
      <c r="I308" s="144"/>
      <c r="J308" s="144"/>
      <c r="K308" s="142"/>
      <c r="L308" s="145"/>
      <c r="M308" s="145"/>
      <c r="N308" s="145"/>
      <c r="O308" s="145"/>
    </row>
    <row r="309" spans="1:15" x14ac:dyDescent="0.2">
      <c r="A309" s="9"/>
      <c r="B309" s="139"/>
      <c r="C309" s="142"/>
      <c r="D309" s="143"/>
      <c r="E309" s="144"/>
      <c r="F309" s="144"/>
      <c r="G309" s="144"/>
      <c r="H309" s="144"/>
      <c r="I309" s="144"/>
      <c r="J309" s="144"/>
      <c r="K309" s="142"/>
      <c r="L309" s="145"/>
      <c r="M309" s="145"/>
      <c r="N309" s="145"/>
      <c r="O309" s="145"/>
    </row>
    <row r="310" spans="1:15" x14ac:dyDescent="0.2">
      <c r="A310" s="151"/>
      <c r="B310" s="139"/>
      <c r="C310" s="142"/>
      <c r="D310" s="143"/>
      <c r="E310" s="144"/>
      <c r="F310" s="144"/>
      <c r="G310" s="144"/>
      <c r="H310" s="144"/>
      <c r="I310" s="144"/>
      <c r="J310" s="144"/>
      <c r="K310" s="142"/>
      <c r="L310" s="145"/>
      <c r="M310" s="145"/>
      <c r="N310" s="145"/>
      <c r="O310" s="145"/>
    </row>
    <row r="311" spans="1:15" x14ac:dyDescent="0.2">
      <c r="A311" s="151"/>
      <c r="B311" s="139"/>
      <c r="C311" s="142"/>
      <c r="D311" s="143"/>
      <c r="E311" s="144"/>
      <c r="F311" s="144"/>
      <c r="G311" s="144"/>
      <c r="H311" s="144"/>
      <c r="I311" s="144"/>
      <c r="J311" s="144"/>
      <c r="K311" s="142"/>
      <c r="L311" s="145"/>
      <c r="M311" s="145"/>
      <c r="N311" s="145"/>
      <c r="O311" s="145"/>
    </row>
    <row r="312" spans="1:15" x14ac:dyDescent="0.2">
      <c r="A312" s="151"/>
      <c r="B312" s="139"/>
      <c r="C312" s="142"/>
      <c r="D312" s="143"/>
      <c r="E312" s="144"/>
      <c r="F312" s="144"/>
      <c r="G312" s="144"/>
      <c r="H312" s="144"/>
      <c r="I312" s="144"/>
      <c r="J312" s="144"/>
      <c r="K312" s="142"/>
      <c r="L312" s="145"/>
      <c r="M312" s="145"/>
      <c r="N312" s="145"/>
      <c r="O312" s="145"/>
    </row>
    <row r="313" spans="1:15" x14ac:dyDescent="0.2">
      <c r="A313" s="151"/>
      <c r="B313" s="139"/>
      <c r="C313" s="142"/>
      <c r="D313" s="143"/>
      <c r="E313" s="144"/>
      <c r="F313" s="144"/>
      <c r="G313" s="144"/>
      <c r="H313" s="144"/>
      <c r="I313" s="144"/>
      <c r="J313" s="144"/>
      <c r="K313" s="142"/>
      <c r="L313" s="145"/>
      <c r="M313" s="145"/>
      <c r="N313" s="145"/>
      <c r="O313" s="145"/>
    </row>
    <row r="314" spans="1:15" x14ac:dyDescent="0.2">
      <c r="A314" s="151"/>
      <c r="B314" s="139"/>
      <c r="C314" s="142"/>
      <c r="D314" s="143"/>
      <c r="E314" s="144"/>
      <c r="F314" s="144"/>
      <c r="G314" s="144"/>
      <c r="H314" s="144"/>
      <c r="I314" s="144"/>
      <c r="J314" s="144"/>
      <c r="K314" s="142"/>
      <c r="L314" s="145"/>
      <c r="M314" s="145"/>
      <c r="N314" s="145"/>
      <c r="O314" s="145"/>
    </row>
    <row r="315" spans="1:15" x14ac:dyDescent="0.2">
      <c r="A315" s="151"/>
      <c r="B315" s="139"/>
      <c r="C315" s="142"/>
      <c r="D315" s="143"/>
      <c r="E315" s="144"/>
      <c r="F315" s="144"/>
      <c r="G315" s="144"/>
      <c r="H315" s="144"/>
      <c r="I315" s="144"/>
      <c r="J315" s="144"/>
      <c r="K315" s="142"/>
      <c r="L315" s="145"/>
      <c r="M315" s="145"/>
      <c r="N315" s="145"/>
      <c r="O315" s="145"/>
    </row>
    <row r="316" spans="1:15" x14ac:dyDescent="0.2">
      <c r="A316" s="151"/>
      <c r="B316" s="139"/>
      <c r="C316" s="142"/>
      <c r="D316" s="143"/>
      <c r="E316" s="144"/>
      <c r="F316" s="144"/>
      <c r="G316" s="144"/>
      <c r="H316" s="144"/>
      <c r="I316" s="144"/>
      <c r="J316" s="144"/>
      <c r="K316" s="142"/>
      <c r="L316" s="145"/>
      <c r="M316" s="145"/>
      <c r="N316" s="145"/>
      <c r="O316" s="145"/>
    </row>
    <row r="317" spans="1:15" x14ac:dyDescent="0.2">
      <c r="A317" s="151"/>
      <c r="B317" s="139"/>
      <c r="C317" s="142"/>
      <c r="D317" s="143"/>
      <c r="E317" s="144"/>
      <c r="F317" s="144"/>
      <c r="G317" s="144"/>
      <c r="H317" s="144"/>
      <c r="I317" s="144"/>
      <c r="J317" s="144"/>
      <c r="K317" s="142"/>
      <c r="L317" s="145"/>
      <c r="M317" s="145"/>
      <c r="N317" s="145"/>
      <c r="O317" s="145"/>
    </row>
    <row r="318" spans="1:15" x14ac:dyDescent="0.2">
      <c r="A318" s="151"/>
      <c r="B318" s="139"/>
      <c r="C318" s="142"/>
      <c r="D318" s="143"/>
      <c r="E318" s="144"/>
      <c r="F318" s="144"/>
      <c r="G318" s="144"/>
      <c r="H318" s="144"/>
      <c r="I318" s="144"/>
      <c r="J318" s="144"/>
      <c r="K318" s="142"/>
      <c r="L318" s="145"/>
      <c r="M318" s="145"/>
      <c r="N318" s="145"/>
      <c r="O318" s="145"/>
    </row>
    <row r="319" spans="1:15" x14ac:dyDescent="0.2">
      <c r="A319" s="149"/>
      <c r="B319" s="139"/>
      <c r="C319" s="142"/>
      <c r="D319" s="143"/>
      <c r="E319" s="144"/>
      <c r="F319" s="144"/>
      <c r="G319" s="144"/>
      <c r="H319" s="144"/>
      <c r="I319" s="144"/>
      <c r="J319" s="144"/>
      <c r="K319" s="142"/>
      <c r="L319" s="145"/>
      <c r="M319" s="145"/>
      <c r="N319" s="145"/>
      <c r="O319" s="145"/>
    </row>
    <row r="320" spans="1:15" x14ac:dyDescent="0.2">
      <c r="A320" s="151"/>
      <c r="B320" s="139"/>
      <c r="C320" s="142"/>
      <c r="D320" s="143"/>
      <c r="E320" s="144"/>
      <c r="F320" s="144"/>
      <c r="G320" s="144"/>
      <c r="H320" s="144"/>
      <c r="I320" s="144"/>
      <c r="J320" s="144"/>
      <c r="K320" s="142"/>
      <c r="L320" s="145"/>
      <c r="M320" s="145"/>
      <c r="N320" s="145"/>
      <c r="O320" s="145"/>
    </row>
    <row r="321" spans="1:15" x14ac:dyDescent="0.2">
      <c r="A321" s="151"/>
      <c r="B321" s="139"/>
      <c r="C321" s="142"/>
      <c r="D321" s="143"/>
      <c r="E321" s="144"/>
      <c r="F321" s="144"/>
      <c r="G321" s="144"/>
      <c r="H321" s="144"/>
      <c r="I321" s="144"/>
      <c r="J321" s="144"/>
      <c r="K321" s="142"/>
      <c r="L321" s="145"/>
      <c r="M321" s="145"/>
      <c r="N321" s="145"/>
      <c r="O321" s="145"/>
    </row>
    <row r="322" spans="1:15" x14ac:dyDescent="0.2">
      <c r="A322" s="151"/>
      <c r="B322" s="139"/>
      <c r="C322" s="142"/>
      <c r="D322" s="143"/>
      <c r="E322" s="144"/>
      <c r="F322" s="144"/>
      <c r="G322" s="144"/>
      <c r="H322" s="144"/>
      <c r="I322" s="144"/>
      <c r="J322" s="144"/>
      <c r="K322" s="142"/>
      <c r="L322" s="145"/>
      <c r="M322" s="145"/>
      <c r="N322" s="145"/>
      <c r="O322" s="145"/>
    </row>
    <row r="323" spans="1:15" x14ac:dyDescent="0.2">
      <c r="A323" s="151"/>
      <c r="B323" s="139"/>
      <c r="C323" s="142"/>
      <c r="D323" s="143"/>
      <c r="E323" s="144"/>
      <c r="F323" s="144"/>
      <c r="G323" s="144"/>
      <c r="H323" s="144"/>
      <c r="I323" s="144"/>
      <c r="J323" s="144"/>
      <c r="K323" s="142"/>
      <c r="L323" s="145"/>
      <c r="M323" s="145"/>
      <c r="N323" s="145"/>
      <c r="O323" s="145"/>
    </row>
    <row r="324" spans="1:15" x14ac:dyDescent="0.2">
      <c r="A324" s="151"/>
      <c r="B324" s="139"/>
      <c r="C324" s="142"/>
      <c r="D324" s="143"/>
      <c r="E324" s="144"/>
      <c r="F324" s="144"/>
      <c r="G324" s="144"/>
      <c r="H324" s="144"/>
      <c r="I324" s="144"/>
      <c r="J324" s="144"/>
      <c r="K324" s="142"/>
      <c r="L324" s="145"/>
      <c r="M324" s="145"/>
      <c r="N324" s="145"/>
      <c r="O324" s="145"/>
    </row>
    <row r="325" spans="1:15" x14ac:dyDescent="0.2">
      <c r="A325" s="151"/>
      <c r="B325" s="139"/>
      <c r="C325" s="142"/>
      <c r="D325" s="143"/>
      <c r="E325" s="144"/>
      <c r="F325" s="144"/>
      <c r="G325" s="144"/>
      <c r="H325" s="144"/>
      <c r="I325" s="144"/>
      <c r="J325" s="144"/>
      <c r="K325" s="142"/>
      <c r="L325" s="145"/>
      <c r="M325" s="145"/>
      <c r="N325" s="145"/>
      <c r="O325" s="145"/>
    </row>
    <row r="326" spans="1:15" x14ac:dyDescent="0.2">
      <c r="A326" s="151"/>
      <c r="B326" s="139"/>
      <c r="C326" s="142"/>
      <c r="D326" s="143"/>
      <c r="E326" s="144"/>
      <c r="F326" s="144"/>
      <c r="G326" s="144"/>
      <c r="H326" s="144"/>
      <c r="I326" s="144"/>
      <c r="J326" s="144"/>
      <c r="K326" s="142"/>
      <c r="L326" s="145"/>
      <c r="M326" s="145"/>
      <c r="N326" s="145"/>
      <c r="O326" s="145"/>
    </row>
    <row r="327" spans="1:15" x14ac:dyDescent="0.2">
      <c r="A327" s="151"/>
      <c r="B327" s="139"/>
      <c r="C327" s="142"/>
      <c r="D327" s="143"/>
      <c r="E327" s="144"/>
      <c r="F327" s="144"/>
      <c r="G327" s="144"/>
      <c r="H327" s="144"/>
      <c r="I327" s="144"/>
      <c r="J327" s="144"/>
      <c r="K327" s="142"/>
      <c r="L327" s="145"/>
      <c r="M327" s="145"/>
      <c r="N327" s="145"/>
      <c r="O327" s="145"/>
    </row>
    <row r="328" spans="1:15" x14ac:dyDescent="0.2">
      <c r="A328" s="151"/>
      <c r="B328" s="139"/>
      <c r="C328" s="142"/>
      <c r="D328" s="143"/>
      <c r="E328" s="144"/>
      <c r="F328" s="144"/>
      <c r="G328" s="144"/>
      <c r="H328" s="144"/>
      <c r="I328" s="144"/>
      <c r="J328" s="144"/>
      <c r="K328" s="142"/>
      <c r="L328" s="145"/>
      <c r="M328" s="145"/>
      <c r="N328" s="145"/>
      <c r="O328" s="145"/>
    </row>
    <row r="329" spans="1:15" x14ac:dyDescent="0.2">
      <c r="A329" s="151"/>
      <c r="B329" s="139"/>
      <c r="C329" s="142"/>
      <c r="D329" s="143"/>
      <c r="E329" s="144"/>
      <c r="F329" s="144"/>
      <c r="G329" s="144"/>
      <c r="H329" s="144"/>
      <c r="I329" s="144"/>
      <c r="J329" s="144"/>
      <c r="K329" s="142"/>
      <c r="L329" s="145"/>
      <c r="M329" s="145"/>
      <c r="N329" s="145"/>
      <c r="O329" s="145"/>
    </row>
    <row r="330" spans="1:15" x14ac:dyDescent="0.2">
      <c r="A330" s="141"/>
      <c r="B330" s="139"/>
      <c r="C330" s="142"/>
      <c r="D330" s="143"/>
      <c r="E330" s="144"/>
      <c r="F330" s="144"/>
      <c r="G330" s="144"/>
      <c r="H330" s="144"/>
      <c r="I330" s="144"/>
      <c r="J330" s="144"/>
      <c r="K330" s="142"/>
      <c r="L330" s="145"/>
      <c r="M330" s="145"/>
      <c r="N330" s="145"/>
      <c r="O330" s="145"/>
    </row>
    <row r="331" spans="1:15" x14ac:dyDescent="0.2">
      <c r="A331" s="146"/>
      <c r="B331" s="139"/>
      <c r="C331" s="142"/>
      <c r="D331" s="143"/>
      <c r="E331" s="144"/>
      <c r="F331" s="144"/>
      <c r="G331" s="144"/>
      <c r="H331" s="144"/>
      <c r="I331" s="144"/>
      <c r="J331" s="144"/>
      <c r="K331" s="142"/>
      <c r="L331" s="145"/>
      <c r="M331" s="145"/>
      <c r="N331" s="145"/>
      <c r="O331" s="145"/>
    </row>
    <row r="332" spans="1:15" x14ac:dyDescent="0.2">
      <c r="A332" s="146"/>
      <c r="B332" s="139"/>
      <c r="C332" s="142"/>
      <c r="D332" s="143"/>
      <c r="E332" s="144"/>
      <c r="F332" s="144"/>
      <c r="G332" s="144"/>
      <c r="H332" s="144"/>
      <c r="I332" s="144"/>
      <c r="J332" s="144"/>
      <c r="K332" s="142"/>
      <c r="L332" s="145"/>
      <c r="M332" s="145"/>
      <c r="N332" s="145"/>
      <c r="O332" s="145"/>
    </row>
    <row r="333" spans="1:15" x14ac:dyDescent="0.2">
      <c r="A333" s="146"/>
      <c r="B333" s="139"/>
      <c r="C333" s="142"/>
      <c r="D333" s="143"/>
      <c r="E333" s="144"/>
      <c r="F333" s="144"/>
      <c r="G333" s="144"/>
      <c r="H333" s="144"/>
      <c r="I333" s="144"/>
      <c r="J333" s="144"/>
      <c r="K333" s="142"/>
      <c r="L333" s="145"/>
      <c r="M333" s="145"/>
      <c r="N333" s="145"/>
      <c r="O333" s="145"/>
    </row>
    <row r="334" spans="1:15" x14ac:dyDescent="0.2">
      <c r="A334" s="146"/>
      <c r="B334" s="139"/>
      <c r="C334" s="142"/>
      <c r="D334" s="143"/>
      <c r="E334" s="144"/>
      <c r="F334" s="144"/>
      <c r="G334" s="144"/>
      <c r="H334" s="144"/>
      <c r="I334" s="144"/>
      <c r="J334" s="144"/>
      <c r="K334" s="142"/>
      <c r="L334" s="145"/>
      <c r="M334" s="145"/>
      <c r="N334" s="145"/>
      <c r="O334" s="145"/>
    </row>
    <row r="335" spans="1:15" x14ac:dyDescent="0.2">
      <c r="A335" s="146"/>
      <c r="B335" s="139"/>
      <c r="C335" s="142"/>
      <c r="D335" s="143"/>
      <c r="E335" s="144"/>
      <c r="F335" s="144"/>
      <c r="G335" s="144"/>
      <c r="H335" s="144"/>
      <c r="I335" s="144"/>
      <c r="J335" s="144"/>
      <c r="K335" s="142"/>
      <c r="L335" s="145"/>
      <c r="M335" s="145"/>
      <c r="N335" s="145"/>
      <c r="O335" s="145"/>
    </row>
    <row r="336" spans="1:15" x14ac:dyDescent="0.2">
      <c r="A336" s="146"/>
      <c r="B336" s="139"/>
      <c r="C336" s="142"/>
      <c r="D336" s="143"/>
      <c r="E336" s="144"/>
      <c r="F336" s="144"/>
      <c r="G336" s="144"/>
      <c r="H336" s="144"/>
      <c r="I336" s="144"/>
      <c r="J336" s="144"/>
      <c r="K336" s="142"/>
      <c r="L336" s="145"/>
      <c r="M336" s="145"/>
      <c r="N336" s="145"/>
      <c r="O336" s="145"/>
    </row>
    <row r="337" spans="1:15" x14ac:dyDescent="0.2">
      <c r="A337" s="146"/>
      <c r="B337" s="139"/>
      <c r="C337" s="142"/>
      <c r="D337" s="143"/>
      <c r="E337" s="144"/>
      <c r="F337" s="144"/>
      <c r="G337" s="144"/>
      <c r="H337" s="144"/>
      <c r="I337" s="144"/>
      <c r="J337" s="144"/>
      <c r="K337" s="142"/>
      <c r="L337" s="145"/>
      <c r="M337" s="145"/>
      <c r="N337" s="145"/>
      <c r="O337" s="145"/>
    </row>
    <row r="338" spans="1:15" x14ac:dyDescent="0.2">
      <c r="A338" s="146"/>
      <c r="B338" s="139"/>
      <c r="C338" s="142"/>
      <c r="D338" s="143"/>
      <c r="E338" s="144"/>
      <c r="F338" s="144"/>
      <c r="G338" s="144"/>
      <c r="H338" s="144"/>
      <c r="I338" s="144"/>
      <c r="J338" s="144"/>
      <c r="K338" s="142"/>
      <c r="L338" s="145"/>
      <c r="M338" s="145"/>
      <c r="N338" s="145"/>
      <c r="O338" s="145"/>
    </row>
    <row r="339" spans="1:15" x14ac:dyDescent="0.2">
      <c r="A339" s="146"/>
      <c r="B339" s="139"/>
      <c r="C339" s="142"/>
      <c r="D339" s="143"/>
      <c r="E339" s="144"/>
      <c r="F339" s="144"/>
      <c r="G339" s="144"/>
      <c r="H339" s="144"/>
      <c r="I339" s="144"/>
      <c r="J339" s="144"/>
      <c r="K339" s="142"/>
      <c r="L339" s="145"/>
      <c r="M339" s="145"/>
      <c r="N339" s="145"/>
      <c r="O339" s="145"/>
    </row>
    <row r="340" spans="1:15" x14ac:dyDescent="0.2">
      <c r="A340" s="146"/>
      <c r="B340" s="139"/>
      <c r="C340" s="142"/>
      <c r="D340" s="143"/>
      <c r="E340" s="144"/>
      <c r="F340" s="144"/>
      <c r="G340" s="144"/>
      <c r="H340" s="144"/>
      <c r="I340" s="144"/>
      <c r="J340" s="144"/>
      <c r="K340" s="142"/>
      <c r="L340" s="145"/>
      <c r="M340" s="145"/>
      <c r="N340" s="145"/>
      <c r="O340" s="145"/>
    </row>
    <row r="341" spans="1:15" x14ac:dyDescent="0.2">
      <c r="A341" s="146"/>
      <c r="B341" s="139"/>
      <c r="C341" s="142"/>
      <c r="D341" s="143"/>
      <c r="E341" s="144"/>
      <c r="F341" s="144"/>
      <c r="G341" s="144"/>
      <c r="H341" s="144"/>
      <c r="I341" s="144"/>
      <c r="J341" s="144"/>
      <c r="K341" s="142"/>
      <c r="L341" s="145"/>
      <c r="M341" s="145"/>
      <c r="N341" s="145"/>
      <c r="O341" s="145"/>
    </row>
    <row r="342" spans="1:15" x14ac:dyDescent="0.2">
      <c r="A342" s="146"/>
      <c r="B342" s="139"/>
      <c r="C342" s="142"/>
      <c r="D342" s="143"/>
      <c r="E342" s="144"/>
      <c r="F342" s="144"/>
      <c r="G342" s="144"/>
      <c r="H342" s="144"/>
      <c r="I342" s="144"/>
      <c r="J342" s="144"/>
      <c r="K342" s="142"/>
      <c r="L342" s="145"/>
      <c r="M342" s="145"/>
      <c r="N342" s="145"/>
      <c r="O342" s="145"/>
    </row>
    <row r="343" spans="1:15" x14ac:dyDescent="0.2">
      <c r="A343" s="146"/>
      <c r="B343" s="139"/>
      <c r="C343" s="142"/>
      <c r="D343" s="143"/>
      <c r="E343" s="144"/>
      <c r="F343" s="144"/>
      <c r="G343" s="144"/>
      <c r="H343" s="144"/>
      <c r="I343" s="144"/>
      <c r="J343" s="144"/>
      <c r="K343" s="142"/>
      <c r="L343" s="145"/>
      <c r="M343" s="145"/>
      <c r="N343" s="145"/>
      <c r="O343" s="145"/>
    </row>
    <row r="344" spans="1:15" x14ac:dyDescent="0.2">
      <c r="A344" s="146"/>
      <c r="B344" s="139"/>
      <c r="C344" s="142"/>
      <c r="D344" s="143"/>
      <c r="E344" s="144"/>
      <c r="F344" s="144"/>
      <c r="G344" s="144"/>
      <c r="H344" s="144"/>
      <c r="I344" s="144"/>
      <c r="J344" s="144"/>
      <c r="K344" s="142"/>
      <c r="L344" s="145"/>
      <c r="M344" s="145"/>
      <c r="N344" s="145"/>
      <c r="O344" s="145"/>
    </row>
    <row r="345" spans="1:15" x14ac:dyDescent="0.2">
      <c r="A345" s="146"/>
      <c r="B345" s="139"/>
      <c r="C345" s="142"/>
      <c r="D345" s="143"/>
      <c r="E345" s="144"/>
      <c r="F345" s="144"/>
      <c r="G345" s="144"/>
      <c r="H345" s="144"/>
      <c r="I345" s="144"/>
      <c r="J345" s="144"/>
      <c r="K345" s="142"/>
      <c r="L345" s="145"/>
      <c r="M345" s="145"/>
      <c r="N345" s="145"/>
      <c r="O345" s="145"/>
    </row>
    <row r="346" spans="1:15" x14ac:dyDescent="0.2">
      <c r="A346" s="146"/>
      <c r="B346" s="139"/>
      <c r="C346" s="142"/>
      <c r="D346" s="143"/>
      <c r="E346" s="144"/>
      <c r="F346" s="144"/>
      <c r="G346" s="144"/>
      <c r="H346" s="144"/>
      <c r="I346" s="144"/>
      <c r="J346" s="144"/>
      <c r="K346" s="142"/>
      <c r="L346" s="145"/>
      <c r="M346" s="145"/>
      <c r="N346" s="145"/>
      <c r="O346" s="145"/>
    </row>
    <row r="347" spans="1:15" x14ac:dyDescent="0.2">
      <c r="A347" s="146"/>
      <c r="B347" s="139"/>
      <c r="C347" s="142"/>
      <c r="D347" s="143"/>
      <c r="E347" s="144"/>
      <c r="F347" s="144"/>
      <c r="G347" s="144"/>
      <c r="H347" s="144"/>
      <c r="I347" s="144"/>
      <c r="J347" s="144"/>
      <c r="K347" s="142"/>
      <c r="L347" s="145"/>
      <c r="M347" s="145"/>
      <c r="N347" s="145"/>
      <c r="O347" s="145"/>
    </row>
    <row r="348" spans="1:15" x14ac:dyDescent="0.2">
      <c r="A348" s="146"/>
      <c r="B348" s="139"/>
      <c r="C348" s="142"/>
      <c r="D348" s="143"/>
      <c r="E348" s="144"/>
      <c r="F348" s="144"/>
      <c r="G348" s="144"/>
      <c r="H348" s="144"/>
      <c r="I348" s="144"/>
      <c r="J348" s="144"/>
      <c r="K348" s="142"/>
      <c r="L348" s="145"/>
      <c r="M348" s="145"/>
      <c r="N348" s="145"/>
      <c r="O348" s="145"/>
    </row>
    <row r="349" spans="1:15" x14ac:dyDescent="0.2">
      <c r="A349" s="146"/>
      <c r="B349" s="139"/>
      <c r="C349" s="142"/>
      <c r="D349" s="143"/>
      <c r="E349" s="144"/>
      <c r="F349" s="144"/>
      <c r="G349" s="144"/>
      <c r="H349" s="144"/>
      <c r="I349" s="144"/>
      <c r="J349" s="144"/>
      <c r="K349" s="142"/>
      <c r="L349" s="145"/>
      <c r="M349" s="145"/>
      <c r="N349" s="145"/>
      <c r="O349" s="145"/>
    </row>
    <row r="350" spans="1:15" x14ac:dyDescent="0.2">
      <c r="A350" s="146"/>
      <c r="B350" s="139"/>
      <c r="C350" s="142"/>
      <c r="D350" s="143"/>
      <c r="E350" s="144"/>
      <c r="F350" s="144"/>
      <c r="G350" s="144"/>
      <c r="H350" s="144"/>
      <c r="I350" s="144"/>
      <c r="J350" s="144"/>
      <c r="K350" s="142"/>
      <c r="L350" s="145"/>
      <c r="M350" s="145"/>
      <c r="N350" s="145"/>
      <c r="O350" s="145"/>
    </row>
    <row r="351" spans="1:15" x14ac:dyDescent="0.2">
      <c r="A351" s="147"/>
      <c r="B351" s="139"/>
      <c r="C351" s="142"/>
      <c r="D351" s="143"/>
      <c r="E351" s="144"/>
      <c r="F351" s="144"/>
      <c r="G351" s="144"/>
      <c r="H351" s="144"/>
      <c r="I351" s="144"/>
      <c r="J351" s="144"/>
      <c r="K351" s="142"/>
      <c r="L351" s="145"/>
      <c r="M351" s="145"/>
      <c r="N351" s="145"/>
      <c r="O351" s="145"/>
    </row>
    <row r="352" spans="1:15" x14ac:dyDescent="0.2">
      <c r="A352" s="141"/>
      <c r="B352" s="139"/>
      <c r="C352" s="142"/>
      <c r="D352" s="143"/>
      <c r="E352" s="144"/>
      <c r="F352" s="144"/>
      <c r="G352" s="144"/>
      <c r="H352" s="144"/>
      <c r="I352" s="144"/>
      <c r="J352" s="144"/>
      <c r="K352" s="142"/>
      <c r="L352" s="145"/>
      <c r="M352" s="145"/>
      <c r="N352" s="145"/>
      <c r="O352" s="145"/>
    </row>
    <row r="353" spans="1:15" x14ac:dyDescent="0.2">
      <c r="A353" s="146"/>
      <c r="B353" s="139"/>
      <c r="C353" s="142"/>
      <c r="D353" s="143"/>
      <c r="E353" s="144"/>
      <c r="F353" s="144"/>
      <c r="G353" s="144"/>
      <c r="H353" s="144"/>
      <c r="I353" s="144"/>
      <c r="J353" s="144"/>
      <c r="K353" s="142"/>
      <c r="L353" s="145"/>
      <c r="M353" s="145"/>
      <c r="N353" s="145"/>
      <c r="O353" s="145"/>
    </row>
    <row r="354" spans="1:15" x14ac:dyDescent="0.2">
      <c r="A354" s="146"/>
      <c r="B354" s="139"/>
      <c r="C354" s="142"/>
      <c r="D354" s="143"/>
      <c r="E354" s="144"/>
      <c r="F354" s="144"/>
      <c r="G354" s="144"/>
      <c r="H354" s="144"/>
      <c r="I354" s="144"/>
      <c r="J354" s="144"/>
      <c r="K354" s="142"/>
      <c r="L354" s="145"/>
      <c r="M354" s="145"/>
      <c r="N354" s="145"/>
      <c r="O354" s="145"/>
    </row>
    <row r="355" spans="1:15" x14ac:dyDescent="0.2">
      <c r="A355" s="146"/>
      <c r="B355" s="139"/>
      <c r="C355" s="142"/>
      <c r="D355" s="143"/>
      <c r="E355" s="144"/>
      <c r="F355" s="144"/>
      <c r="G355" s="144"/>
      <c r="H355" s="144"/>
      <c r="I355" s="144"/>
      <c r="J355" s="144"/>
      <c r="K355" s="142"/>
      <c r="L355" s="145"/>
      <c r="M355" s="145"/>
      <c r="N355" s="145"/>
      <c r="O355" s="145"/>
    </row>
    <row r="356" spans="1:15" x14ac:dyDescent="0.2">
      <c r="A356" s="146"/>
      <c r="B356" s="139"/>
      <c r="C356" s="142"/>
      <c r="D356" s="143"/>
      <c r="E356" s="144"/>
      <c r="F356" s="144"/>
      <c r="G356" s="144"/>
      <c r="H356" s="144"/>
      <c r="I356" s="144"/>
      <c r="J356" s="144"/>
      <c r="K356" s="142"/>
      <c r="L356" s="145"/>
      <c r="M356" s="145"/>
      <c r="N356" s="145"/>
      <c r="O356" s="145"/>
    </row>
    <row r="357" spans="1:15" x14ac:dyDescent="0.2">
      <c r="A357" s="146"/>
      <c r="B357" s="139"/>
      <c r="C357" s="142"/>
      <c r="D357" s="143"/>
      <c r="E357" s="144"/>
      <c r="F357" s="144"/>
      <c r="G357" s="144"/>
      <c r="H357" s="144"/>
      <c r="I357" s="144"/>
      <c r="J357" s="144"/>
      <c r="K357" s="142"/>
      <c r="L357" s="145"/>
      <c r="M357" s="145"/>
      <c r="N357" s="145"/>
      <c r="O357" s="145"/>
    </row>
    <row r="358" spans="1:15" x14ac:dyDescent="0.2">
      <c r="A358" s="146"/>
      <c r="B358" s="139"/>
      <c r="C358" s="142"/>
      <c r="D358" s="143"/>
      <c r="E358" s="144"/>
      <c r="F358" s="144"/>
      <c r="G358" s="144"/>
      <c r="H358" s="144"/>
      <c r="I358" s="144"/>
      <c r="J358" s="144"/>
      <c r="K358" s="142"/>
      <c r="L358" s="145"/>
      <c r="M358" s="145"/>
      <c r="N358" s="145"/>
      <c r="O358" s="145"/>
    </row>
    <row r="359" spans="1:15" x14ac:dyDescent="0.2">
      <c r="A359" s="146"/>
      <c r="B359" s="139"/>
      <c r="C359" s="142"/>
      <c r="D359" s="143"/>
      <c r="E359" s="144"/>
      <c r="F359" s="144"/>
      <c r="G359" s="144"/>
      <c r="H359" s="144"/>
      <c r="I359" s="144"/>
      <c r="J359" s="144"/>
      <c r="K359" s="142"/>
      <c r="L359" s="145"/>
      <c r="M359" s="145"/>
      <c r="N359" s="145"/>
      <c r="O359" s="145"/>
    </row>
    <row r="360" spans="1:15" x14ac:dyDescent="0.2">
      <c r="A360" s="146"/>
      <c r="B360" s="139"/>
      <c r="C360" s="142"/>
      <c r="D360" s="143"/>
      <c r="E360" s="144"/>
      <c r="F360" s="144"/>
      <c r="G360" s="144"/>
      <c r="H360" s="144"/>
      <c r="I360" s="144"/>
      <c r="J360" s="144"/>
      <c r="K360" s="142"/>
      <c r="L360" s="145"/>
      <c r="M360" s="145"/>
      <c r="N360" s="145"/>
      <c r="O360" s="145"/>
    </row>
    <row r="361" spans="1:15" x14ac:dyDescent="0.2">
      <c r="A361" s="146"/>
      <c r="B361" s="139"/>
      <c r="C361" s="142"/>
      <c r="D361" s="143"/>
      <c r="E361" s="144"/>
      <c r="F361" s="144"/>
      <c r="G361" s="144"/>
      <c r="H361" s="144"/>
      <c r="I361" s="144"/>
      <c r="J361" s="144"/>
      <c r="K361" s="142"/>
      <c r="L361" s="145"/>
      <c r="M361" s="145"/>
      <c r="N361" s="145"/>
      <c r="O361" s="145"/>
    </row>
    <row r="362" spans="1:15" x14ac:dyDescent="0.2">
      <c r="A362" s="146"/>
      <c r="B362" s="139"/>
      <c r="C362" s="142"/>
      <c r="D362" s="143"/>
      <c r="E362" s="144"/>
      <c r="F362" s="144"/>
      <c r="G362" s="144"/>
      <c r="H362" s="144"/>
      <c r="I362" s="144"/>
      <c r="J362" s="144"/>
      <c r="K362" s="142"/>
      <c r="L362" s="145"/>
      <c r="M362" s="145"/>
      <c r="N362" s="145"/>
      <c r="O362" s="145"/>
    </row>
    <row r="363" spans="1:15" x14ac:dyDescent="0.2">
      <c r="A363" s="146"/>
      <c r="B363" s="139"/>
      <c r="C363" s="142"/>
      <c r="D363" s="143"/>
      <c r="E363" s="144"/>
      <c r="F363" s="144"/>
      <c r="G363" s="144"/>
      <c r="H363" s="144"/>
      <c r="I363" s="144"/>
      <c r="J363" s="144"/>
      <c r="K363" s="142"/>
      <c r="L363" s="145"/>
      <c r="M363" s="145"/>
      <c r="N363" s="145"/>
      <c r="O363" s="145"/>
    </row>
    <row r="364" spans="1:15" x14ac:dyDescent="0.2">
      <c r="A364" s="146"/>
      <c r="B364" s="139"/>
      <c r="C364" s="142"/>
      <c r="D364" s="143"/>
      <c r="E364" s="144"/>
      <c r="F364" s="144"/>
      <c r="G364" s="144"/>
      <c r="H364" s="144"/>
      <c r="I364" s="144"/>
      <c r="J364" s="144"/>
      <c r="K364" s="142"/>
      <c r="L364" s="145"/>
      <c r="M364" s="145"/>
      <c r="N364" s="145"/>
      <c r="O364" s="145"/>
    </row>
    <row r="365" spans="1:15" x14ac:dyDescent="0.2">
      <c r="A365" s="146"/>
      <c r="B365" s="139"/>
      <c r="C365" s="142"/>
      <c r="D365" s="143"/>
      <c r="E365" s="144"/>
      <c r="F365" s="144"/>
      <c r="G365" s="144"/>
      <c r="H365" s="144"/>
      <c r="I365" s="144"/>
      <c r="J365" s="144"/>
      <c r="K365" s="142"/>
      <c r="L365" s="145"/>
      <c r="M365" s="145"/>
      <c r="N365" s="145"/>
      <c r="O365" s="145"/>
    </row>
    <row r="366" spans="1:15" x14ac:dyDescent="0.2">
      <c r="A366" s="146"/>
      <c r="B366" s="139"/>
      <c r="C366" s="142"/>
      <c r="D366" s="143"/>
      <c r="E366" s="144"/>
      <c r="F366" s="144"/>
      <c r="G366" s="144"/>
      <c r="H366" s="144"/>
      <c r="I366" s="144"/>
      <c r="J366" s="144"/>
      <c r="K366" s="142"/>
      <c r="L366" s="145"/>
      <c r="M366" s="145"/>
      <c r="N366" s="145"/>
      <c r="O366" s="145"/>
    </row>
    <row r="367" spans="1:15" x14ac:dyDescent="0.2">
      <c r="A367" s="146"/>
      <c r="B367" s="139"/>
      <c r="C367" s="142"/>
      <c r="D367" s="143"/>
      <c r="E367" s="144"/>
      <c r="F367" s="144"/>
      <c r="G367" s="144"/>
      <c r="H367" s="144"/>
      <c r="I367" s="144"/>
      <c r="J367" s="144"/>
      <c r="K367" s="142"/>
      <c r="L367" s="145"/>
      <c r="M367" s="145"/>
      <c r="N367" s="145"/>
      <c r="O367" s="145"/>
    </row>
    <row r="368" spans="1:15" x14ac:dyDescent="0.2">
      <c r="A368" s="146"/>
      <c r="B368" s="139"/>
      <c r="C368" s="142"/>
      <c r="D368" s="143"/>
      <c r="E368" s="144"/>
      <c r="F368" s="144"/>
      <c r="G368" s="144"/>
      <c r="H368" s="144"/>
      <c r="I368" s="144"/>
      <c r="J368" s="144"/>
      <c r="K368" s="142"/>
      <c r="L368" s="145"/>
      <c r="M368" s="145"/>
      <c r="N368" s="145"/>
      <c r="O368" s="145"/>
    </row>
    <row r="369" spans="1:15" x14ac:dyDescent="0.2">
      <c r="A369" s="146"/>
      <c r="B369" s="139"/>
      <c r="C369" s="142"/>
      <c r="D369" s="143"/>
      <c r="E369" s="144"/>
      <c r="F369" s="144"/>
      <c r="G369" s="144"/>
      <c r="H369" s="144"/>
      <c r="I369" s="144"/>
      <c r="J369" s="144"/>
      <c r="K369" s="142"/>
      <c r="L369" s="145"/>
      <c r="M369" s="145"/>
      <c r="N369" s="145"/>
      <c r="O369" s="145"/>
    </row>
    <row r="370" spans="1:15" x14ac:dyDescent="0.2">
      <c r="C370" s="142"/>
      <c r="D370" s="143"/>
      <c r="E370" s="144"/>
      <c r="F370" s="144"/>
      <c r="G370" s="144"/>
      <c r="H370" s="144"/>
      <c r="I370" s="144"/>
      <c r="J370" s="144"/>
      <c r="K370" s="142"/>
      <c r="L370" s="145"/>
      <c r="M370" s="145"/>
      <c r="N370" s="145"/>
      <c r="O370" s="145"/>
    </row>
    <row r="371" spans="1:15" x14ac:dyDescent="0.2">
      <c r="C371" s="142"/>
      <c r="D371" s="143"/>
      <c r="E371" s="144"/>
      <c r="F371" s="144"/>
      <c r="G371" s="144"/>
      <c r="H371" s="144"/>
      <c r="I371" s="144"/>
      <c r="J371" s="144"/>
      <c r="K371" s="142"/>
      <c r="L371" s="145"/>
      <c r="M371" s="145"/>
      <c r="N371" s="145"/>
      <c r="O371" s="145"/>
    </row>
    <row r="372" spans="1:15" x14ac:dyDescent="0.2">
      <c r="C372" s="142"/>
    </row>
    <row r="373" spans="1:15" x14ac:dyDescent="0.2">
      <c r="C373" s="142"/>
    </row>
    <row r="374" spans="1:15" x14ac:dyDescent="0.2">
      <c r="C374" s="142"/>
    </row>
    <row r="375" spans="1:15" x14ac:dyDescent="0.2">
      <c r="C375" s="142"/>
    </row>
    <row r="376" spans="1:15" x14ac:dyDescent="0.2">
      <c r="C376" s="142"/>
    </row>
    <row r="377" spans="1:15" x14ac:dyDescent="0.2">
      <c r="C377" s="142"/>
    </row>
    <row r="378" spans="1:15" x14ac:dyDescent="0.2">
      <c r="C378" s="142"/>
    </row>
    <row r="379" spans="1:15" x14ac:dyDescent="0.2">
      <c r="C379" s="142"/>
    </row>
    <row r="380" spans="1:15" x14ac:dyDescent="0.2">
      <c r="C380" s="142"/>
    </row>
    <row r="381" spans="1:15" x14ac:dyDescent="0.2">
      <c r="C381" s="142"/>
    </row>
    <row r="382" spans="1:15" x14ac:dyDescent="0.2">
      <c r="C382" s="142"/>
    </row>
    <row r="383" spans="1:15" x14ac:dyDescent="0.2">
      <c r="C383" s="142"/>
    </row>
  </sheetData>
  <mergeCells count="11">
    <mergeCell ref="M3:P3"/>
    <mergeCell ref="D6:I6"/>
    <mergeCell ref="B6:B7"/>
    <mergeCell ref="A6:A7"/>
    <mergeCell ref="K6:O6"/>
    <mergeCell ref="N4:P4"/>
    <mergeCell ref="D187:D188"/>
    <mergeCell ref="E187:K187"/>
    <mergeCell ref="L187:L188"/>
    <mergeCell ref="A179:O179"/>
    <mergeCell ref="A180:O180"/>
  </mergeCells>
  <conditionalFormatting sqref="B187:B369 D189:O371">
    <cfRule type="cellIs" dxfId="4" priority="8" stopIfTrue="1" operator="equal">
      <formula>"x"</formula>
    </cfRule>
  </conditionalFormatting>
  <conditionalFormatting sqref="C201:C383">
    <cfRule type="cellIs" dxfId="3" priority="7" stopIfTrue="1" operator="equal">
      <formula>"x"</formula>
    </cfRule>
  </conditionalFormatting>
  <conditionalFormatting sqref="C159">
    <cfRule type="cellIs" dxfId="2" priority="5" stopIfTrue="1" operator="equal">
      <formula>"x"</formula>
    </cfRule>
  </conditionalFormatting>
  <dataValidations count="1">
    <dataValidation type="list" allowBlank="1" showInputMessage="1" showErrorMessage="1" sqref="N4:P4">
      <formula1>$S$1:$S$5</formula1>
    </dataValidation>
  </dataValidations>
  <pageMargins left="0.70866141732283472" right="0.70866141732283472" top="0.74803149606299213" bottom="0.74803149606299213" header="0.31496062992125984" footer="0.31496062992125984"/>
  <pageSetup paperSize="9" scale="44" orientation="landscape" horizont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9"/>
  <sheetViews>
    <sheetView topLeftCell="P1" workbookViewId="0">
      <pane ySplit="4500" topLeftCell="A158"/>
      <selection activeCell="AD8" sqref="AD8"/>
      <selection pane="bottomLeft" activeCell="A158" sqref="A158"/>
    </sheetView>
  </sheetViews>
  <sheetFormatPr defaultRowHeight="15" x14ac:dyDescent="0.25"/>
  <cols>
    <col min="1" max="1" width="10" bestFit="1" customWidth="1"/>
    <col min="10" max="10" width="12.7109375" customWidth="1"/>
  </cols>
  <sheetData>
    <row r="1" spans="1:33" x14ac:dyDescent="0.45">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row>
    <row r="2" spans="1:33" x14ac:dyDescent="0.45">
      <c r="D2">
        <v>0</v>
      </c>
      <c r="E2">
        <v>1</v>
      </c>
      <c r="F2">
        <v>2</v>
      </c>
      <c r="G2">
        <v>3</v>
      </c>
      <c r="H2">
        <v>4</v>
      </c>
      <c r="I2">
        <v>5</v>
      </c>
      <c r="J2">
        <v>6</v>
      </c>
      <c r="K2">
        <v>7</v>
      </c>
      <c r="L2">
        <v>8</v>
      </c>
      <c r="M2">
        <v>9</v>
      </c>
      <c r="N2">
        <v>10</v>
      </c>
      <c r="O2">
        <v>11</v>
      </c>
      <c r="P2">
        <v>12</v>
      </c>
      <c r="Q2">
        <v>13</v>
      </c>
      <c r="R2">
        <v>14</v>
      </c>
      <c r="S2">
        <v>15</v>
      </c>
      <c r="T2">
        <v>16</v>
      </c>
      <c r="U2">
        <v>17</v>
      </c>
      <c r="V2">
        <v>18</v>
      </c>
      <c r="W2">
        <v>19</v>
      </c>
      <c r="X2">
        <v>20</v>
      </c>
      <c r="Y2">
        <v>21</v>
      </c>
      <c r="Z2">
        <v>22</v>
      </c>
      <c r="AA2">
        <v>23</v>
      </c>
      <c r="AB2">
        <v>24</v>
      </c>
      <c r="AC2">
        <v>25</v>
      </c>
      <c r="AD2">
        <v>26</v>
      </c>
      <c r="AE2">
        <v>27</v>
      </c>
      <c r="AF2">
        <v>28</v>
      </c>
      <c r="AG2">
        <v>29</v>
      </c>
    </row>
    <row r="6" spans="1:33" x14ac:dyDescent="0.45">
      <c r="D6" t="s">
        <v>567</v>
      </c>
      <c r="E6">
        <v>0</v>
      </c>
      <c r="F6">
        <v>0</v>
      </c>
      <c r="G6">
        <v>0</v>
      </c>
      <c r="H6">
        <v>0</v>
      </c>
      <c r="I6">
        <v>0</v>
      </c>
      <c r="J6">
        <v>0</v>
      </c>
      <c r="K6">
        <v>0</v>
      </c>
      <c r="L6">
        <v>0</v>
      </c>
      <c r="M6">
        <v>0</v>
      </c>
      <c r="N6" t="s">
        <v>567</v>
      </c>
      <c r="O6">
        <v>0</v>
      </c>
      <c r="P6">
        <v>0</v>
      </c>
      <c r="Q6">
        <v>0</v>
      </c>
      <c r="R6">
        <v>0</v>
      </c>
      <c r="S6">
        <v>0</v>
      </c>
      <c r="T6">
        <v>0</v>
      </c>
      <c r="U6">
        <v>0</v>
      </c>
      <c r="V6">
        <v>0</v>
      </c>
      <c r="W6">
        <v>0</v>
      </c>
      <c r="X6" t="s">
        <v>567</v>
      </c>
      <c r="Y6">
        <v>0</v>
      </c>
      <c r="Z6">
        <v>0</v>
      </c>
      <c r="AA6">
        <v>0</v>
      </c>
      <c r="AB6">
        <v>0</v>
      </c>
      <c r="AC6">
        <v>0</v>
      </c>
      <c r="AD6">
        <v>0</v>
      </c>
      <c r="AE6">
        <v>0</v>
      </c>
      <c r="AF6">
        <v>0</v>
      </c>
      <c r="AG6">
        <v>0</v>
      </c>
    </row>
    <row r="7" spans="1:33" x14ac:dyDescent="0.45">
      <c r="D7" t="s">
        <v>568</v>
      </c>
      <c r="E7">
        <v>0</v>
      </c>
      <c r="F7">
        <v>0</v>
      </c>
      <c r="G7">
        <v>0</v>
      </c>
      <c r="H7">
        <v>0</v>
      </c>
      <c r="I7">
        <v>0</v>
      </c>
      <c r="J7">
        <v>0</v>
      </c>
      <c r="K7">
        <v>0</v>
      </c>
      <c r="L7">
        <v>0</v>
      </c>
      <c r="M7">
        <v>0</v>
      </c>
      <c r="N7" t="s">
        <v>569</v>
      </c>
      <c r="O7">
        <v>0</v>
      </c>
      <c r="P7">
        <v>0</v>
      </c>
      <c r="Q7">
        <v>0</v>
      </c>
      <c r="R7">
        <v>0</v>
      </c>
      <c r="S7">
        <v>0</v>
      </c>
      <c r="T7">
        <v>0</v>
      </c>
      <c r="U7">
        <v>0</v>
      </c>
      <c r="V7">
        <v>0</v>
      </c>
      <c r="W7">
        <v>0</v>
      </c>
      <c r="X7" t="s">
        <v>570</v>
      </c>
      <c r="Y7">
        <v>0</v>
      </c>
      <c r="Z7">
        <v>0</v>
      </c>
      <c r="AA7">
        <v>0</v>
      </c>
      <c r="AB7">
        <v>0</v>
      </c>
      <c r="AC7">
        <v>0</v>
      </c>
      <c r="AD7">
        <v>0</v>
      </c>
      <c r="AE7">
        <v>0</v>
      </c>
      <c r="AF7">
        <v>0</v>
      </c>
      <c r="AG7">
        <v>0</v>
      </c>
    </row>
    <row r="8" spans="1:33" x14ac:dyDescent="0.45">
      <c r="D8" t="s">
        <v>571</v>
      </c>
      <c r="E8">
        <v>0</v>
      </c>
      <c r="F8" t="s">
        <v>572</v>
      </c>
      <c r="G8">
        <v>0</v>
      </c>
      <c r="H8" t="s">
        <v>573</v>
      </c>
      <c r="I8">
        <v>0</v>
      </c>
      <c r="J8" t="s">
        <v>574</v>
      </c>
      <c r="K8">
        <v>0</v>
      </c>
      <c r="L8" t="s">
        <v>550</v>
      </c>
      <c r="M8">
        <v>0</v>
      </c>
      <c r="N8" t="s">
        <v>571</v>
      </c>
      <c r="O8">
        <v>0</v>
      </c>
      <c r="P8" t="s">
        <v>572</v>
      </c>
      <c r="Q8">
        <v>0</v>
      </c>
      <c r="R8" t="s">
        <v>573</v>
      </c>
      <c r="S8">
        <v>0</v>
      </c>
      <c r="T8" t="s">
        <v>574</v>
      </c>
      <c r="U8">
        <v>0</v>
      </c>
      <c r="V8" t="s">
        <v>550</v>
      </c>
      <c r="W8">
        <v>0</v>
      </c>
      <c r="X8" t="s">
        <v>571</v>
      </c>
      <c r="Y8">
        <v>0</v>
      </c>
      <c r="Z8" t="s">
        <v>572</v>
      </c>
      <c r="AA8">
        <v>0</v>
      </c>
      <c r="AB8" t="s">
        <v>573</v>
      </c>
      <c r="AC8">
        <v>0</v>
      </c>
      <c r="AD8" t="s">
        <v>574</v>
      </c>
      <c r="AE8">
        <v>0</v>
      </c>
      <c r="AF8" t="s">
        <v>550</v>
      </c>
      <c r="AG8">
        <v>0</v>
      </c>
    </row>
    <row r="9" spans="1:33" x14ac:dyDescent="0.45">
      <c r="D9">
        <v>1</v>
      </c>
      <c r="E9">
        <v>0</v>
      </c>
      <c r="F9">
        <v>1</v>
      </c>
      <c r="G9">
        <v>0</v>
      </c>
      <c r="H9">
        <v>1</v>
      </c>
      <c r="I9">
        <v>0</v>
      </c>
      <c r="J9">
        <v>1</v>
      </c>
      <c r="K9">
        <v>0</v>
      </c>
      <c r="L9">
        <v>1</v>
      </c>
      <c r="M9">
        <v>0</v>
      </c>
      <c r="N9">
        <v>1</v>
      </c>
      <c r="O9">
        <v>0</v>
      </c>
      <c r="P9">
        <v>1</v>
      </c>
      <c r="Q9">
        <v>0</v>
      </c>
      <c r="R9">
        <v>1</v>
      </c>
      <c r="S9">
        <v>0</v>
      </c>
      <c r="T9">
        <v>1</v>
      </c>
      <c r="U9">
        <v>0</v>
      </c>
      <c r="V9">
        <v>1</v>
      </c>
      <c r="W9">
        <v>0</v>
      </c>
      <c r="X9">
        <v>1</v>
      </c>
      <c r="Y9">
        <v>0</v>
      </c>
      <c r="Z9">
        <v>1</v>
      </c>
      <c r="AA9">
        <v>0</v>
      </c>
      <c r="AB9">
        <v>1</v>
      </c>
      <c r="AC9">
        <v>0</v>
      </c>
      <c r="AD9">
        <v>1</v>
      </c>
      <c r="AE9">
        <v>0</v>
      </c>
      <c r="AF9">
        <v>1</v>
      </c>
      <c r="AG9">
        <v>0</v>
      </c>
    </row>
    <row r="10" spans="1:33" x14ac:dyDescent="0.45">
      <c r="D10" t="s">
        <v>535</v>
      </c>
      <c r="E10">
        <v>0</v>
      </c>
      <c r="F10" t="s">
        <v>536</v>
      </c>
      <c r="G10">
        <v>0</v>
      </c>
      <c r="H10" t="s">
        <v>537</v>
      </c>
      <c r="I10">
        <v>0</v>
      </c>
      <c r="J10" t="s">
        <v>538</v>
      </c>
      <c r="K10">
        <v>0</v>
      </c>
      <c r="L10" t="s">
        <v>539</v>
      </c>
      <c r="M10">
        <v>0</v>
      </c>
      <c r="N10" t="s">
        <v>535</v>
      </c>
      <c r="O10">
        <v>0</v>
      </c>
      <c r="P10" t="s">
        <v>536</v>
      </c>
      <c r="Q10">
        <v>0</v>
      </c>
      <c r="R10" t="s">
        <v>537</v>
      </c>
      <c r="S10">
        <v>0</v>
      </c>
      <c r="T10" t="s">
        <v>538</v>
      </c>
      <c r="U10">
        <v>0</v>
      </c>
      <c r="V10" t="s">
        <v>539</v>
      </c>
      <c r="W10">
        <v>0</v>
      </c>
      <c r="X10" t="s">
        <v>535</v>
      </c>
      <c r="Y10">
        <v>0</v>
      </c>
      <c r="Z10" t="s">
        <v>536</v>
      </c>
      <c r="AA10">
        <v>0</v>
      </c>
      <c r="AB10" t="s">
        <v>537</v>
      </c>
      <c r="AC10">
        <v>0</v>
      </c>
      <c r="AD10" t="s">
        <v>538</v>
      </c>
      <c r="AE10">
        <v>0</v>
      </c>
      <c r="AF10" t="s">
        <v>539</v>
      </c>
      <c r="AG10">
        <v>0</v>
      </c>
    </row>
    <row r="11" spans="1:33" x14ac:dyDescent="0.45">
      <c r="D11" t="s">
        <v>380</v>
      </c>
      <c r="E11">
        <v>1</v>
      </c>
      <c r="F11" t="s">
        <v>380</v>
      </c>
      <c r="G11">
        <v>1</v>
      </c>
      <c r="H11" t="s">
        <v>380</v>
      </c>
      <c r="I11">
        <v>1</v>
      </c>
      <c r="J11" t="s">
        <v>380</v>
      </c>
      <c r="K11">
        <v>1</v>
      </c>
      <c r="L11" t="s">
        <v>380</v>
      </c>
      <c r="M11">
        <v>1</v>
      </c>
      <c r="N11" t="s">
        <v>380</v>
      </c>
      <c r="O11">
        <v>1</v>
      </c>
      <c r="P11" t="s">
        <v>380</v>
      </c>
      <c r="Q11">
        <v>1</v>
      </c>
      <c r="R11" t="s">
        <v>380</v>
      </c>
      <c r="S11">
        <v>1</v>
      </c>
      <c r="T11" t="s">
        <v>380</v>
      </c>
      <c r="U11">
        <v>1</v>
      </c>
      <c r="V11" t="s">
        <v>380</v>
      </c>
      <c r="W11">
        <v>1</v>
      </c>
      <c r="X11" t="s">
        <v>380</v>
      </c>
      <c r="Y11">
        <v>1</v>
      </c>
      <c r="Z11" t="s">
        <v>380</v>
      </c>
      <c r="AA11">
        <v>1</v>
      </c>
      <c r="AB11" t="s">
        <v>380</v>
      </c>
      <c r="AC11">
        <v>1</v>
      </c>
      <c r="AD11" t="s">
        <v>380</v>
      </c>
      <c r="AE11">
        <v>1</v>
      </c>
      <c r="AF11" t="s">
        <v>380</v>
      </c>
      <c r="AG11">
        <v>1</v>
      </c>
    </row>
    <row r="12" spans="1:33" x14ac:dyDescent="0.45">
      <c r="D12" t="s">
        <v>561</v>
      </c>
      <c r="E12" t="s">
        <v>561</v>
      </c>
      <c r="F12" t="s">
        <v>561</v>
      </c>
      <c r="G12" t="s">
        <v>561</v>
      </c>
      <c r="H12" t="s">
        <v>561</v>
      </c>
      <c r="I12" t="s">
        <v>561</v>
      </c>
      <c r="J12" t="s">
        <v>561</v>
      </c>
      <c r="K12" t="s">
        <v>561</v>
      </c>
      <c r="L12" t="s">
        <v>561</v>
      </c>
      <c r="M12" t="s">
        <v>561</v>
      </c>
      <c r="N12" t="s">
        <v>561</v>
      </c>
      <c r="O12" t="s">
        <v>561</v>
      </c>
      <c r="P12" t="s">
        <v>561</v>
      </c>
      <c r="Q12" t="s">
        <v>561</v>
      </c>
      <c r="R12" t="s">
        <v>561</v>
      </c>
      <c r="S12" t="s">
        <v>561</v>
      </c>
      <c r="T12" t="s">
        <v>561</v>
      </c>
      <c r="U12" t="s">
        <v>561</v>
      </c>
      <c r="V12" t="s">
        <v>561</v>
      </c>
      <c r="W12" t="s">
        <v>561</v>
      </c>
      <c r="X12" t="s">
        <v>561</v>
      </c>
      <c r="Y12" t="s">
        <v>561</v>
      </c>
      <c r="Z12" t="s">
        <v>561</v>
      </c>
      <c r="AA12" t="s">
        <v>561</v>
      </c>
      <c r="AB12" t="s">
        <v>561</v>
      </c>
      <c r="AC12" t="s">
        <v>561</v>
      </c>
      <c r="AD12" t="s">
        <v>561</v>
      </c>
      <c r="AE12" t="s">
        <v>561</v>
      </c>
      <c r="AF12" t="s">
        <v>561</v>
      </c>
      <c r="AG12" t="s">
        <v>561</v>
      </c>
    </row>
    <row r="13" spans="1:33" x14ac:dyDescent="0.45">
      <c r="D13" t="s">
        <v>380</v>
      </c>
      <c r="E13" t="s">
        <v>380</v>
      </c>
      <c r="F13" t="s">
        <v>380</v>
      </c>
      <c r="G13" t="s">
        <v>380</v>
      </c>
      <c r="H13" t="s">
        <v>380</v>
      </c>
      <c r="I13" t="s">
        <v>380</v>
      </c>
      <c r="J13" t="s">
        <v>380</v>
      </c>
      <c r="K13" t="s">
        <v>380</v>
      </c>
      <c r="L13" t="s">
        <v>380</v>
      </c>
      <c r="M13" t="s">
        <v>380</v>
      </c>
      <c r="N13" t="s">
        <v>380</v>
      </c>
      <c r="O13" t="s">
        <v>380</v>
      </c>
      <c r="P13" t="s">
        <v>380</v>
      </c>
      <c r="Q13" t="s">
        <v>380</v>
      </c>
      <c r="R13" t="s">
        <v>380</v>
      </c>
      <c r="S13" t="s">
        <v>380</v>
      </c>
      <c r="T13" t="s">
        <v>380</v>
      </c>
      <c r="U13" t="s">
        <v>380</v>
      </c>
      <c r="V13" t="s">
        <v>380</v>
      </c>
      <c r="W13" t="s">
        <v>380</v>
      </c>
      <c r="X13" t="s">
        <v>380</v>
      </c>
      <c r="Y13" t="s">
        <v>380</v>
      </c>
      <c r="Z13" t="s">
        <v>380</v>
      </c>
      <c r="AA13" t="s">
        <v>380</v>
      </c>
      <c r="AB13" t="s">
        <v>380</v>
      </c>
      <c r="AC13" t="s">
        <v>380</v>
      </c>
      <c r="AD13" t="s">
        <v>380</v>
      </c>
      <c r="AE13" t="s">
        <v>380</v>
      </c>
      <c r="AF13" t="s">
        <v>380</v>
      </c>
      <c r="AG13" t="s">
        <v>380</v>
      </c>
    </row>
    <row r="14" spans="1:33" x14ac:dyDescent="0.45">
      <c r="A14" t="s">
        <v>575</v>
      </c>
      <c r="B14">
        <v>0</v>
      </c>
      <c r="C14">
        <v>0</v>
      </c>
      <c r="D14" t="s">
        <v>540</v>
      </c>
      <c r="E14" t="s">
        <v>540</v>
      </c>
      <c r="F14" t="s">
        <v>540</v>
      </c>
      <c r="G14" t="s">
        <v>540</v>
      </c>
      <c r="H14" t="s">
        <v>540</v>
      </c>
      <c r="I14" t="s">
        <v>540</v>
      </c>
      <c r="J14" t="s">
        <v>540</v>
      </c>
      <c r="K14" t="s">
        <v>540</v>
      </c>
      <c r="L14" t="s">
        <v>540</v>
      </c>
      <c r="M14" t="s">
        <v>540</v>
      </c>
      <c r="N14" t="s">
        <v>540</v>
      </c>
      <c r="O14" t="s">
        <v>540</v>
      </c>
      <c r="P14" t="s">
        <v>540</v>
      </c>
      <c r="Q14" t="s">
        <v>540</v>
      </c>
      <c r="R14" t="s">
        <v>540</v>
      </c>
      <c r="S14" t="s">
        <v>540</v>
      </c>
      <c r="T14" t="s">
        <v>540</v>
      </c>
      <c r="U14" t="s">
        <v>540</v>
      </c>
      <c r="V14" t="s">
        <v>540</v>
      </c>
      <c r="W14" t="s">
        <v>540</v>
      </c>
      <c r="X14" t="s">
        <v>540</v>
      </c>
      <c r="Y14" t="s">
        <v>540</v>
      </c>
      <c r="Z14" t="s">
        <v>540</v>
      </c>
      <c r="AA14" t="s">
        <v>540</v>
      </c>
      <c r="AB14" t="s">
        <v>540</v>
      </c>
      <c r="AC14" t="s">
        <v>540</v>
      </c>
      <c r="AD14" t="s">
        <v>540</v>
      </c>
      <c r="AE14" t="s">
        <v>540</v>
      </c>
      <c r="AF14" t="s">
        <v>540</v>
      </c>
      <c r="AG14" t="s">
        <v>540</v>
      </c>
    </row>
    <row r="15" spans="1:33" x14ac:dyDescent="0.45">
      <c r="A15" t="s">
        <v>26</v>
      </c>
      <c r="B15" t="s">
        <v>27</v>
      </c>
      <c r="C15" t="s">
        <v>20</v>
      </c>
      <c r="D15">
        <v>1053</v>
      </c>
      <c r="E15">
        <v>66</v>
      </c>
      <c r="F15">
        <v>1053</v>
      </c>
      <c r="G15">
        <v>76</v>
      </c>
      <c r="H15">
        <v>1053</v>
      </c>
      <c r="I15">
        <v>71</v>
      </c>
      <c r="J15">
        <v>1053</v>
      </c>
      <c r="K15">
        <v>74</v>
      </c>
      <c r="L15">
        <v>1053</v>
      </c>
      <c r="M15">
        <v>53</v>
      </c>
      <c r="N15">
        <v>41</v>
      </c>
      <c r="O15">
        <v>56</v>
      </c>
      <c r="P15">
        <v>41</v>
      </c>
      <c r="Q15">
        <v>80</v>
      </c>
      <c r="R15">
        <v>41</v>
      </c>
      <c r="S15">
        <v>78</v>
      </c>
      <c r="T15">
        <v>41</v>
      </c>
      <c r="U15">
        <v>71</v>
      </c>
      <c r="V15">
        <v>41</v>
      </c>
      <c r="W15">
        <v>54</v>
      </c>
      <c r="X15">
        <v>1094</v>
      </c>
      <c r="Y15">
        <v>66</v>
      </c>
      <c r="Z15">
        <v>1094</v>
      </c>
      <c r="AA15">
        <v>76</v>
      </c>
      <c r="AB15">
        <v>1094</v>
      </c>
      <c r="AC15">
        <v>72</v>
      </c>
      <c r="AD15">
        <v>1094</v>
      </c>
      <c r="AE15">
        <v>74</v>
      </c>
      <c r="AF15">
        <v>1094</v>
      </c>
      <c r="AG15">
        <v>53</v>
      </c>
    </row>
    <row r="16" spans="1:33" x14ac:dyDescent="0.45">
      <c r="A16" t="s">
        <v>28</v>
      </c>
      <c r="B16" t="s">
        <v>29</v>
      </c>
      <c r="C16" t="s">
        <v>20</v>
      </c>
      <c r="D16">
        <v>1484</v>
      </c>
      <c r="E16">
        <v>64</v>
      </c>
      <c r="F16">
        <v>1484</v>
      </c>
      <c r="G16">
        <v>70</v>
      </c>
      <c r="H16">
        <v>1484</v>
      </c>
      <c r="I16">
        <v>72</v>
      </c>
      <c r="J16">
        <v>1484</v>
      </c>
      <c r="K16">
        <v>70</v>
      </c>
      <c r="L16">
        <v>1484</v>
      </c>
      <c r="M16">
        <v>51</v>
      </c>
      <c r="N16">
        <v>255</v>
      </c>
      <c r="O16">
        <v>51</v>
      </c>
      <c r="P16">
        <v>255</v>
      </c>
      <c r="Q16">
        <v>62</v>
      </c>
      <c r="R16">
        <v>255</v>
      </c>
      <c r="S16">
        <v>65</v>
      </c>
      <c r="T16">
        <v>255</v>
      </c>
      <c r="U16">
        <v>69</v>
      </c>
      <c r="V16">
        <v>255</v>
      </c>
      <c r="W16">
        <v>42</v>
      </c>
      <c r="X16">
        <v>1741</v>
      </c>
      <c r="Y16">
        <v>62</v>
      </c>
      <c r="Z16">
        <v>1741</v>
      </c>
      <c r="AA16">
        <v>69</v>
      </c>
      <c r="AB16">
        <v>1741</v>
      </c>
      <c r="AC16">
        <v>71</v>
      </c>
      <c r="AD16">
        <v>1741</v>
      </c>
      <c r="AE16">
        <v>70</v>
      </c>
      <c r="AF16">
        <v>1741</v>
      </c>
      <c r="AG16">
        <v>49</v>
      </c>
    </row>
    <row r="17" spans="1:33" x14ac:dyDescent="0.45">
      <c r="A17" t="s">
        <v>35</v>
      </c>
      <c r="B17" t="s">
        <v>36</v>
      </c>
      <c r="C17" t="s">
        <v>20</v>
      </c>
      <c r="D17">
        <v>1515</v>
      </c>
      <c r="E17">
        <v>72</v>
      </c>
      <c r="F17">
        <v>1515</v>
      </c>
      <c r="G17">
        <v>79</v>
      </c>
      <c r="H17">
        <v>1515</v>
      </c>
      <c r="I17">
        <v>78</v>
      </c>
      <c r="J17">
        <v>1515</v>
      </c>
      <c r="K17">
        <v>77</v>
      </c>
      <c r="L17">
        <v>1515</v>
      </c>
      <c r="M17">
        <v>60</v>
      </c>
      <c r="N17">
        <v>27</v>
      </c>
      <c r="O17">
        <v>78</v>
      </c>
      <c r="P17">
        <v>26</v>
      </c>
      <c r="Q17">
        <v>88</v>
      </c>
      <c r="R17">
        <v>27</v>
      </c>
      <c r="S17">
        <v>81</v>
      </c>
      <c r="T17">
        <v>27</v>
      </c>
      <c r="U17">
        <v>81</v>
      </c>
      <c r="V17">
        <v>26</v>
      </c>
      <c r="W17">
        <v>65</v>
      </c>
      <c r="X17">
        <v>1542</v>
      </c>
      <c r="Y17">
        <v>72</v>
      </c>
      <c r="Z17">
        <v>1541</v>
      </c>
      <c r="AA17">
        <v>79</v>
      </c>
      <c r="AB17">
        <v>1542</v>
      </c>
      <c r="AC17">
        <v>78</v>
      </c>
      <c r="AD17">
        <v>1542</v>
      </c>
      <c r="AE17">
        <v>77</v>
      </c>
      <c r="AF17">
        <v>1541</v>
      </c>
      <c r="AG17">
        <v>60</v>
      </c>
    </row>
    <row r="18" spans="1:33" x14ac:dyDescent="0.45">
      <c r="A18" t="s">
        <v>39</v>
      </c>
      <c r="B18" t="s">
        <v>40</v>
      </c>
      <c r="C18" t="s">
        <v>20</v>
      </c>
      <c r="D18">
        <v>2101</v>
      </c>
      <c r="E18">
        <v>66</v>
      </c>
      <c r="F18">
        <v>2101</v>
      </c>
      <c r="G18">
        <v>76</v>
      </c>
      <c r="H18">
        <v>2101</v>
      </c>
      <c r="I18">
        <v>72</v>
      </c>
      <c r="J18">
        <v>2101</v>
      </c>
      <c r="K18">
        <v>76</v>
      </c>
      <c r="L18">
        <v>2101</v>
      </c>
      <c r="M18">
        <v>54</v>
      </c>
      <c r="N18">
        <v>146</v>
      </c>
      <c r="O18">
        <v>59</v>
      </c>
      <c r="P18">
        <v>146</v>
      </c>
      <c r="Q18">
        <v>75</v>
      </c>
      <c r="R18">
        <v>146</v>
      </c>
      <c r="S18">
        <v>77</v>
      </c>
      <c r="T18">
        <v>146</v>
      </c>
      <c r="U18">
        <v>77</v>
      </c>
      <c r="V18">
        <v>146</v>
      </c>
      <c r="W18">
        <v>49</v>
      </c>
      <c r="X18">
        <v>2253</v>
      </c>
      <c r="Y18">
        <v>66</v>
      </c>
      <c r="Z18">
        <v>2253</v>
      </c>
      <c r="AA18">
        <v>76</v>
      </c>
      <c r="AB18">
        <v>2253</v>
      </c>
      <c r="AC18">
        <v>72</v>
      </c>
      <c r="AD18">
        <v>2253</v>
      </c>
      <c r="AE18">
        <v>76</v>
      </c>
      <c r="AF18">
        <v>2253</v>
      </c>
      <c r="AG18">
        <v>54</v>
      </c>
    </row>
    <row r="19" spans="1:33" x14ac:dyDescent="0.45">
      <c r="A19" t="s">
        <v>23</v>
      </c>
      <c r="B19" t="s">
        <v>24</v>
      </c>
      <c r="C19" t="s">
        <v>20</v>
      </c>
      <c r="D19">
        <v>1176</v>
      </c>
      <c r="E19">
        <v>69</v>
      </c>
      <c r="F19">
        <v>1176</v>
      </c>
      <c r="G19">
        <v>74</v>
      </c>
      <c r="H19">
        <v>1176</v>
      </c>
      <c r="I19">
        <v>74</v>
      </c>
      <c r="J19">
        <v>1176</v>
      </c>
      <c r="K19">
        <v>75</v>
      </c>
      <c r="L19">
        <v>1176</v>
      </c>
      <c r="M19">
        <v>56</v>
      </c>
      <c r="N19">
        <v>53</v>
      </c>
      <c r="O19">
        <v>62</v>
      </c>
      <c r="P19">
        <v>53</v>
      </c>
      <c r="Q19">
        <v>75</v>
      </c>
      <c r="R19">
        <v>53</v>
      </c>
      <c r="S19">
        <v>74</v>
      </c>
      <c r="T19">
        <v>53</v>
      </c>
      <c r="U19">
        <v>66</v>
      </c>
      <c r="V19">
        <v>53</v>
      </c>
      <c r="W19">
        <v>60</v>
      </c>
      <c r="X19">
        <v>1229</v>
      </c>
      <c r="Y19">
        <v>69</v>
      </c>
      <c r="Z19">
        <v>1229</v>
      </c>
      <c r="AA19">
        <v>74</v>
      </c>
      <c r="AB19">
        <v>1229</v>
      </c>
      <c r="AC19">
        <v>74</v>
      </c>
      <c r="AD19">
        <v>1229</v>
      </c>
      <c r="AE19">
        <v>75</v>
      </c>
      <c r="AF19">
        <v>1229</v>
      </c>
      <c r="AG19">
        <v>56</v>
      </c>
    </row>
    <row r="20" spans="1:33" x14ac:dyDescent="0.45">
      <c r="A20" t="s">
        <v>59</v>
      </c>
      <c r="B20" t="s">
        <v>60</v>
      </c>
      <c r="C20" t="s">
        <v>44</v>
      </c>
      <c r="D20">
        <v>1462</v>
      </c>
      <c r="E20">
        <v>63</v>
      </c>
      <c r="F20">
        <v>1462</v>
      </c>
      <c r="G20">
        <v>66</v>
      </c>
      <c r="H20">
        <v>1462</v>
      </c>
      <c r="I20" t="s">
        <v>543</v>
      </c>
      <c r="J20">
        <v>1462</v>
      </c>
      <c r="K20" t="s">
        <v>543</v>
      </c>
      <c r="L20">
        <v>1462</v>
      </c>
      <c r="M20">
        <v>47</v>
      </c>
      <c r="N20">
        <v>15</v>
      </c>
      <c r="O20">
        <v>60</v>
      </c>
      <c r="P20">
        <v>15</v>
      </c>
      <c r="Q20">
        <v>67</v>
      </c>
      <c r="R20">
        <v>15</v>
      </c>
      <c r="S20" t="s">
        <v>543</v>
      </c>
      <c r="T20">
        <v>15</v>
      </c>
      <c r="U20" t="s">
        <v>543</v>
      </c>
      <c r="V20">
        <v>15</v>
      </c>
      <c r="W20">
        <v>53</v>
      </c>
      <c r="X20">
        <v>1477</v>
      </c>
      <c r="Y20">
        <v>63</v>
      </c>
      <c r="Z20">
        <v>1477</v>
      </c>
      <c r="AA20">
        <v>66</v>
      </c>
      <c r="AB20">
        <v>1477</v>
      </c>
      <c r="AC20">
        <v>65</v>
      </c>
      <c r="AD20">
        <v>1477</v>
      </c>
      <c r="AE20">
        <v>70</v>
      </c>
      <c r="AF20">
        <v>1477</v>
      </c>
      <c r="AG20">
        <v>47</v>
      </c>
    </row>
    <row r="21" spans="1:33" x14ac:dyDescent="0.45">
      <c r="A21" t="s">
        <v>84</v>
      </c>
      <c r="B21" t="s">
        <v>85</v>
      </c>
      <c r="C21" t="s">
        <v>44</v>
      </c>
      <c r="D21">
        <v>2246</v>
      </c>
      <c r="E21">
        <v>72</v>
      </c>
      <c r="F21">
        <v>2246</v>
      </c>
      <c r="G21">
        <v>80</v>
      </c>
      <c r="H21">
        <v>2246</v>
      </c>
      <c r="I21">
        <v>75</v>
      </c>
      <c r="J21">
        <v>2246</v>
      </c>
      <c r="K21">
        <v>76</v>
      </c>
      <c r="L21">
        <v>2246</v>
      </c>
      <c r="M21">
        <v>61</v>
      </c>
      <c r="N21">
        <v>135</v>
      </c>
      <c r="O21">
        <v>62</v>
      </c>
      <c r="P21">
        <v>135</v>
      </c>
      <c r="Q21">
        <v>76</v>
      </c>
      <c r="R21">
        <v>135</v>
      </c>
      <c r="S21">
        <v>77</v>
      </c>
      <c r="T21">
        <v>135</v>
      </c>
      <c r="U21">
        <v>77</v>
      </c>
      <c r="V21">
        <v>135</v>
      </c>
      <c r="W21">
        <v>54</v>
      </c>
      <c r="X21">
        <v>2384</v>
      </c>
      <c r="Y21">
        <v>71</v>
      </c>
      <c r="Z21">
        <v>2384</v>
      </c>
      <c r="AA21">
        <v>80</v>
      </c>
      <c r="AB21">
        <v>2384</v>
      </c>
      <c r="AC21">
        <v>76</v>
      </c>
      <c r="AD21">
        <v>2384</v>
      </c>
      <c r="AE21">
        <v>76</v>
      </c>
      <c r="AF21">
        <v>2384</v>
      </c>
      <c r="AG21">
        <v>61</v>
      </c>
    </row>
    <row r="22" spans="1:33" x14ac:dyDescent="0.45">
      <c r="A22" t="s">
        <v>45</v>
      </c>
      <c r="B22" t="s">
        <v>46</v>
      </c>
      <c r="C22" t="s">
        <v>44</v>
      </c>
      <c r="D22">
        <v>1271</v>
      </c>
      <c r="E22">
        <v>65</v>
      </c>
      <c r="F22">
        <v>1267</v>
      </c>
      <c r="G22">
        <v>74</v>
      </c>
      <c r="H22">
        <v>1270</v>
      </c>
      <c r="I22">
        <v>74</v>
      </c>
      <c r="J22">
        <v>1270</v>
      </c>
      <c r="K22">
        <v>72</v>
      </c>
      <c r="L22">
        <v>1267</v>
      </c>
      <c r="M22">
        <v>53</v>
      </c>
      <c r="N22">
        <v>829</v>
      </c>
      <c r="O22">
        <v>58</v>
      </c>
      <c r="P22">
        <v>829</v>
      </c>
      <c r="Q22">
        <v>75</v>
      </c>
      <c r="R22">
        <v>829</v>
      </c>
      <c r="S22">
        <v>72</v>
      </c>
      <c r="T22">
        <v>829</v>
      </c>
      <c r="U22">
        <v>76</v>
      </c>
      <c r="V22">
        <v>829</v>
      </c>
      <c r="W22">
        <v>49</v>
      </c>
      <c r="X22">
        <v>2104</v>
      </c>
      <c r="Y22">
        <v>62</v>
      </c>
      <c r="Z22">
        <v>2100</v>
      </c>
      <c r="AA22">
        <v>74</v>
      </c>
      <c r="AB22">
        <v>2103</v>
      </c>
      <c r="AC22">
        <v>73</v>
      </c>
      <c r="AD22">
        <v>2103</v>
      </c>
      <c r="AE22">
        <v>74</v>
      </c>
      <c r="AF22">
        <v>2100</v>
      </c>
      <c r="AG22">
        <v>51</v>
      </c>
    </row>
    <row r="23" spans="1:33" x14ac:dyDescent="0.45">
      <c r="A23" t="s">
        <v>47</v>
      </c>
      <c r="B23" t="s">
        <v>48</v>
      </c>
      <c r="C23" t="s">
        <v>44</v>
      </c>
      <c r="D23">
        <v>1584</v>
      </c>
      <c r="E23">
        <v>61</v>
      </c>
      <c r="F23">
        <v>1584</v>
      </c>
      <c r="G23">
        <v>76</v>
      </c>
      <c r="H23">
        <v>1584</v>
      </c>
      <c r="I23">
        <v>68</v>
      </c>
      <c r="J23">
        <v>1584</v>
      </c>
      <c r="K23">
        <v>68</v>
      </c>
      <c r="L23">
        <v>1584</v>
      </c>
      <c r="M23">
        <v>48</v>
      </c>
      <c r="N23">
        <v>81</v>
      </c>
      <c r="O23">
        <v>64</v>
      </c>
      <c r="P23">
        <v>81</v>
      </c>
      <c r="Q23">
        <v>83</v>
      </c>
      <c r="R23">
        <v>81</v>
      </c>
      <c r="S23">
        <v>79</v>
      </c>
      <c r="T23">
        <v>81</v>
      </c>
      <c r="U23">
        <v>85</v>
      </c>
      <c r="V23">
        <v>81</v>
      </c>
      <c r="W23">
        <v>59</v>
      </c>
      <c r="X23">
        <v>1669</v>
      </c>
      <c r="Y23">
        <v>61</v>
      </c>
      <c r="Z23">
        <v>1669</v>
      </c>
      <c r="AA23">
        <v>77</v>
      </c>
      <c r="AB23">
        <v>1669</v>
      </c>
      <c r="AC23">
        <v>69</v>
      </c>
      <c r="AD23">
        <v>1669</v>
      </c>
      <c r="AE23">
        <v>69</v>
      </c>
      <c r="AF23">
        <v>1669</v>
      </c>
      <c r="AG23">
        <v>48</v>
      </c>
    </row>
    <row r="24" spans="1:33" x14ac:dyDescent="0.45">
      <c r="A24" t="s">
        <v>101</v>
      </c>
      <c r="B24" t="s">
        <v>541</v>
      </c>
      <c r="C24" t="s">
        <v>492</v>
      </c>
      <c r="D24">
        <v>2493</v>
      </c>
      <c r="E24">
        <v>64</v>
      </c>
      <c r="F24">
        <v>2492</v>
      </c>
      <c r="G24">
        <v>79</v>
      </c>
      <c r="H24">
        <v>2493</v>
      </c>
      <c r="I24">
        <v>68</v>
      </c>
      <c r="J24">
        <v>2493</v>
      </c>
      <c r="K24">
        <v>70</v>
      </c>
      <c r="L24">
        <v>2492</v>
      </c>
      <c r="M24">
        <v>53</v>
      </c>
      <c r="N24">
        <v>340</v>
      </c>
      <c r="O24">
        <v>65</v>
      </c>
      <c r="P24">
        <v>340</v>
      </c>
      <c r="Q24">
        <v>78</v>
      </c>
      <c r="R24">
        <v>340</v>
      </c>
      <c r="S24">
        <v>78</v>
      </c>
      <c r="T24">
        <v>340</v>
      </c>
      <c r="U24">
        <v>74</v>
      </c>
      <c r="V24">
        <v>340</v>
      </c>
      <c r="W24">
        <v>57</v>
      </c>
      <c r="X24">
        <v>2834</v>
      </c>
      <c r="Y24">
        <v>64</v>
      </c>
      <c r="Z24">
        <v>2833</v>
      </c>
      <c r="AA24">
        <v>79</v>
      </c>
      <c r="AB24">
        <v>2834</v>
      </c>
      <c r="AC24">
        <v>69</v>
      </c>
      <c r="AD24">
        <v>2834</v>
      </c>
      <c r="AE24">
        <v>70</v>
      </c>
      <c r="AF24">
        <v>2833</v>
      </c>
      <c r="AG24">
        <v>53</v>
      </c>
    </row>
    <row r="25" spans="1:33" x14ac:dyDescent="0.45">
      <c r="A25" t="s">
        <v>99</v>
      </c>
      <c r="B25" t="s">
        <v>100</v>
      </c>
      <c r="C25" t="s">
        <v>492</v>
      </c>
      <c r="D25">
        <v>3363</v>
      </c>
      <c r="E25">
        <v>66</v>
      </c>
      <c r="F25">
        <v>3363</v>
      </c>
      <c r="G25">
        <v>76</v>
      </c>
      <c r="H25">
        <v>3363</v>
      </c>
      <c r="I25">
        <v>68</v>
      </c>
      <c r="J25">
        <v>3363</v>
      </c>
      <c r="K25">
        <v>72</v>
      </c>
      <c r="L25">
        <v>3363</v>
      </c>
      <c r="M25">
        <v>53</v>
      </c>
      <c r="N25">
        <v>108</v>
      </c>
      <c r="O25">
        <v>53</v>
      </c>
      <c r="P25">
        <v>108</v>
      </c>
      <c r="Q25">
        <v>67</v>
      </c>
      <c r="R25">
        <v>108</v>
      </c>
      <c r="S25">
        <v>62</v>
      </c>
      <c r="T25">
        <v>108</v>
      </c>
      <c r="U25">
        <v>65</v>
      </c>
      <c r="V25">
        <v>108</v>
      </c>
      <c r="W25">
        <v>47</v>
      </c>
      <c r="X25">
        <v>3473</v>
      </c>
      <c r="Y25">
        <v>66</v>
      </c>
      <c r="Z25">
        <v>3473</v>
      </c>
      <c r="AA25">
        <v>76</v>
      </c>
      <c r="AB25">
        <v>3473</v>
      </c>
      <c r="AC25">
        <v>68</v>
      </c>
      <c r="AD25">
        <v>3473</v>
      </c>
      <c r="AE25">
        <v>71</v>
      </c>
      <c r="AF25">
        <v>3473</v>
      </c>
      <c r="AG25">
        <v>53</v>
      </c>
    </row>
    <row r="26" spans="1:33" x14ac:dyDescent="0.45">
      <c r="A26" t="s">
        <v>107</v>
      </c>
      <c r="B26" t="s">
        <v>108</v>
      </c>
      <c r="C26" t="s">
        <v>492</v>
      </c>
      <c r="D26">
        <v>1804</v>
      </c>
      <c r="E26">
        <v>59</v>
      </c>
      <c r="F26">
        <v>1803</v>
      </c>
      <c r="G26">
        <v>80</v>
      </c>
      <c r="H26">
        <v>1804</v>
      </c>
      <c r="I26">
        <v>69</v>
      </c>
      <c r="J26">
        <v>1804</v>
      </c>
      <c r="K26">
        <v>71</v>
      </c>
      <c r="L26">
        <v>1803</v>
      </c>
      <c r="M26">
        <v>51</v>
      </c>
      <c r="N26">
        <v>66</v>
      </c>
      <c r="O26">
        <v>53</v>
      </c>
      <c r="P26">
        <v>66</v>
      </c>
      <c r="Q26">
        <v>79</v>
      </c>
      <c r="R26">
        <v>66</v>
      </c>
      <c r="S26">
        <v>70</v>
      </c>
      <c r="T26">
        <v>66</v>
      </c>
      <c r="U26">
        <v>70</v>
      </c>
      <c r="V26">
        <v>66</v>
      </c>
      <c r="W26">
        <v>45</v>
      </c>
      <c r="X26">
        <v>1870</v>
      </c>
      <c r="Y26">
        <v>59</v>
      </c>
      <c r="Z26">
        <v>1869</v>
      </c>
      <c r="AA26">
        <v>80</v>
      </c>
      <c r="AB26">
        <v>1870</v>
      </c>
      <c r="AC26">
        <v>69</v>
      </c>
      <c r="AD26">
        <v>1870</v>
      </c>
      <c r="AE26">
        <v>71</v>
      </c>
      <c r="AF26">
        <v>1869</v>
      </c>
      <c r="AG26">
        <v>51</v>
      </c>
    </row>
    <row r="27" spans="1:33" x14ac:dyDescent="0.45">
      <c r="A27" t="s">
        <v>109</v>
      </c>
      <c r="B27" t="s">
        <v>110</v>
      </c>
      <c r="C27" t="s">
        <v>492</v>
      </c>
      <c r="D27">
        <v>1714</v>
      </c>
      <c r="E27">
        <v>59</v>
      </c>
      <c r="F27">
        <v>1713</v>
      </c>
      <c r="G27">
        <v>78</v>
      </c>
      <c r="H27">
        <v>1714</v>
      </c>
      <c r="I27">
        <v>68</v>
      </c>
      <c r="J27">
        <v>1714</v>
      </c>
      <c r="K27">
        <v>70</v>
      </c>
      <c r="L27">
        <v>1713</v>
      </c>
      <c r="M27">
        <v>49</v>
      </c>
      <c r="N27">
        <v>179</v>
      </c>
      <c r="O27">
        <v>45</v>
      </c>
      <c r="P27">
        <v>179</v>
      </c>
      <c r="Q27">
        <v>76</v>
      </c>
      <c r="R27">
        <v>179</v>
      </c>
      <c r="S27">
        <v>63</v>
      </c>
      <c r="T27">
        <v>179</v>
      </c>
      <c r="U27">
        <v>68</v>
      </c>
      <c r="V27">
        <v>179</v>
      </c>
      <c r="W27">
        <v>37</v>
      </c>
      <c r="X27">
        <v>1895</v>
      </c>
      <c r="Y27">
        <v>57</v>
      </c>
      <c r="Z27">
        <v>1894</v>
      </c>
      <c r="AA27">
        <v>78</v>
      </c>
      <c r="AB27">
        <v>1895</v>
      </c>
      <c r="AC27">
        <v>67</v>
      </c>
      <c r="AD27">
        <v>1895</v>
      </c>
      <c r="AE27">
        <v>70</v>
      </c>
      <c r="AF27">
        <v>1894</v>
      </c>
      <c r="AG27">
        <v>48</v>
      </c>
    </row>
    <row r="28" spans="1:33" x14ac:dyDescent="0.45">
      <c r="A28" t="s">
        <v>119</v>
      </c>
      <c r="B28" t="s">
        <v>120</v>
      </c>
      <c r="C28" t="s">
        <v>492</v>
      </c>
      <c r="D28">
        <v>1720</v>
      </c>
      <c r="E28">
        <v>65</v>
      </c>
      <c r="F28">
        <v>1720</v>
      </c>
      <c r="G28">
        <v>71</v>
      </c>
      <c r="H28">
        <v>1720</v>
      </c>
      <c r="I28">
        <v>69</v>
      </c>
      <c r="J28">
        <v>1720</v>
      </c>
      <c r="K28">
        <v>70</v>
      </c>
      <c r="L28">
        <v>1720</v>
      </c>
      <c r="M28">
        <v>52</v>
      </c>
      <c r="N28">
        <v>97</v>
      </c>
      <c r="O28">
        <v>67</v>
      </c>
      <c r="P28">
        <v>97</v>
      </c>
      <c r="Q28">
        <v>74</v>
      </c>
      <c r="R28">
        <v>97</v>
      </c>
      <c r="S28">
        <v>80</v>
      </c>
      <c r="T28">
        <v>97</v>
      </c>
      <c r="U28">
        <v>80</v>
      </c>
      <c r="V28">
        <v>97</v>
      </c>
      <c r="W28">
        <v>61</v>
      </c>
      <c r="X28">
        <v>1821</v>
      </c>
      <c r="Y28">
        <v>66</v>
      </c>
      <c r="Z28">
        <v>1821</v>
      </c>
      <c r="AA28">
        <v>71</v>
      </c>
      <c r="AB28">
        <v>1821</v>
      </c>
      <c r="AC28">
        <v>69</v>
      </c>
      <c r="AD28">
        <v>1821</v>
      </c>
      <c r="AE28">
        <v>70</v>
      </c>
      <c r="AF28">
        <v>1821</v>
      </c>
      <c r="AG28">
        <v>52</v>
      </c>
    </row>
    <row r="29" spans="1:33" x14ac:dyDescent="0.45">
      <c r="A29" t="s">
        <v>123</v>
      </c>
      <c r="B29" t="s">
        <v>124</v>
      </c>
      <c r="C29" t="s">
        <v>122</v>
      </c>
      <c r="D29">
        <v>2231</v>
      </c>
      <c r="E29">
        <v>65</v>
      </c>
      <c r="F29">
        <v>2231</v>
      </c>
      <c r="G29">
        <v>74</v>
      </c>
      <c r="H29">
        <v>2231</v>
      </c>
      <c r="I29">
        <v>66</v>
      </c>
      <c r="J29">
        <v>2231</v>
      </c>
      <c r="K29">
        <v>71</v>
      </c>
      <c r="L29">
        <v>2231</v>
      </c>
      <c r="M29">
        <v>52</v>
      </c>
      <c r="N29">
        <v>662</v>
      </c>
      <c r="O29">
        <v>47</v>
      </c>
      <c r="P29">
        <v>662</v>
      </c>
      <c r="Q29">
        <v>63</v>
      </c>
      <c r="R29">
        <v>662</v>
      </c>
      <c r="S29">
        <v>58</v>
      </c>
      <c r="T29">
        <v>662</v>
      </c>
      <c r="U29">
        <v>62</v>
      </c>
      <c r="V29">
        <v>662</v>
      </c>
      <c r="W29">
        <v>38</v>
      </c>
      <c r="X29">
        <v>2916</v>
      </c>
      <c r="Y29">
        <v>61</v>
      </c>
      <c r="Z29">
        <v>2916</v>
      </c>
      <c r="AA29">
        <v>72</v>
      </c>
      <c r="AB29">
        <v>2916</v>
      </c>
      <c r="AC29">
        <v>64</v>
      </c>
      <c r="AD29">
        <v>2916</v>
      </c>
      <c r="AE29">
        <v>69</v>
      </c>
      <c r="AF29">
        <v>2916</v>
      </c>
      <c r="AG29">
        <v>48</v>
      </c>
    </row>
    <row r="30" spans="1:33" x14ac:dyDescent="0.45">
      <c r="A30" t="s">
        <v>127</v>
      </c>
      <c r="B30" t="s">
        <v>128</v>
      </c>
      <c r="C30" t="s">
        <v>122</v>
      </c>
      <c r="D30">
        <v>1940</v>
      </c>
      <c r="E30">
        <v>60</v>
      </c>
      <c r="F30">
        <v>1939</v>
      </c>
      <c r="G30">
        <v>75</v>
      </c>
      <c r="H30">
        <v>1940</v>
      </c>
      <c r="I30">
        <v>66</v>
      </c>
      <c r="J30">
        <v>1940</v>
      </c>
      <c r="K30">
        <v>68</v>
      </c>
      <c r="L30">
        <v>1939</v>
      </c>
      <c r="M30">
        <v>49</v>
      </c>
      <c r="N30">
        <v>2023</v>
      </c>
      <c r="O30">
        <v>59</v>
      </c>
      <c r="P30">
        <v>2023</v>
      </c>
      <c r="Q30">
        <v>80</v>
      </c>
      <c r="R30">
        <v>2023</v>
      </c>
      <c r="S30">
        <v>75</v>
      </c>
      <c r="T30">
        <v>2023</v>
      </c>
      <c r="U30">
        <v>76</v>
      </c>
      <c r="V30">
        <v>2023</v>
      </c>
      <c r="W30">
        <v>52</v>
      </c>
      <c r="X30">
        <v>3969</v>
      </c>
      <c r="Y30">
        <v>59</v>
      </c>
      <c r="Z30">
        <v>3968</v>
      </c>
      <c r="AA30">
        <v>78</v>
      </c>
      <c r="AB30">
        <v>3969</v>
      </c>
      <c r="AC30">
        <v>71</v>
      </c>
      <c r="AD30">
        <v>3969</v>
      </c>
      <c r="AE30">
        <v>72</v>
      </c>
      <c r="AF30">
        <v>3968</v>
      </c>
      <c r="AG30">
        <v>51</v>
      </c>
    </row>
    <row r="31" spans="1:33" x14ac:dyDescent="0.45">
      <c r="A31" t="s">
        <v>139</v>
      </c>
      <c r="B31" t="s">
        <v>140</v>
      </c>
      <c r="C31" t="s">
        <v>122</v>
      </c>
      <c r="D31">
        <v>367</v>
      </c>
      <c r="E31">
        <v>70</v>
      </c>
      <c r="F31">
        <v>367</v>
      </c>
      <c r="G31">
        <v>74</v>
      </c>
      <c r="H31">
        <v>367</v>
      </c>
      <c r="I31">
        <v>68</v>
      </c>
      <c r="J31">
        <v>367</v>
      </c>
      <c r="K31">
        <v>75</v>
      </c>
      <c r="L31">
        <v>367</v>
      </c>
      <c r="M31">
        <v>53</v>
      </c>
      <c r="N31">
        <v>7</v>
      </c>
      <c r="O31" t="s">
        <v>543</v>
      </c>
      <c r="P31">
        <v>7</v>
      </c>
      <c r="Q31">
        <v>100</v>
      </c>
      <c r="R31">
        <v>7</v>
      </c>
      <c r="S31" t="s">
        <v>543</v>
      </c>
      <c r="T31">
        <v>7</v>
      </c>
      <c r="U31" t="s">
        <v>543</v>
      </c>
      <c r="V31">
        <v>7</v>
      </c>
      <c r="W31" t="s">
        <v>543</v>
      </c>
      <c r="X31">
        <v>375</v>
      </c>
      <c r="Y31">
        <v>71</v>
      </c>
      <c r="Z31">
        <v>375</v>
      </c>
      <c r="AA31">
        <v>74</v>
      </c>
      <c r="AB31">
        <v>375</v>
      </c>
      <c r="AC31">
        <v>68</v>
      </c>
      <c r="AD31">
        <v>375</v>
      </c>
      <c r="AE31">
        <v>75</v>
      </c>
      <c r="AF31">
        <v>375</v>
      </c>
      <c r="AG31">
        <v>53</v>
      </c>
    </row>
    <row r="32" spans="1:33" x14ac:dyDescent="0.45">
      <c r="A32" t="s">
        <v>135</v>
      </c>
      <c r="B32" t="s">
        <v>136</v>
      </c>
      <c r="C32" t="s">
        <v>122</v>
      </c>
      <c r="D32">
        <v>2258</v>
      </c>
      <c r="E32">
        <v>63</v>
      </c>
      <c r="F32">
        <v>2257</v>
      </c>
      <c r="G32">
        <v>72</v>
      </c>
      <c r="H32">
        <v>2258</v>
      </c>
      <c r="I32">
        <v>69</v>
      </c>
      <c r="J32">
        <v>2258</v>
      </c>
      <c r="K32">
        <v>70</v>
      </c>
      <c r="L32">
        <v>2257</v>
      </c>
      <c r="M32">
        <v>51</v>
      </c>
      <c r="N32">
        <v>845</v>
      </c>
      <c r="O32">
        <v>58</v>
      </c>
      <c r="P32">
        <v>844</v>
      </c>
      <c r="Q32">
        <v>73</v>
      </c>
      <c r="R32">
        <v>845</v>
      </c>
      <c r="S32">
        <v>71</v>
      </c>
      <c r="T32">
        <v>845</v>
      </c>
      <c r="U32">
        <v>72</v>
      </c>
      <c r="V32">
        <v>844</v>
      </c>
      <c r="W32">
        <v>48</v>
      </c>
      <c r="X32">
        <v>3108</v>
      </c>
      <c r="Y32">
        <v>61</v>
      </c>
      <c r="Z32">
        <v>3106</v>
      </c>
      <c r="AA32">
        <v>72</v>
      </c>
      <c r="AB32">
        <v>3108</v>
      </c>
      <c r="AC32">
        <v>70</v>
      </c>
      <c r="AD32">
        <v>3108</v>
      </c>
      <c r="AE32">
        <v>70</v>
      </c>
      <c r="AF32">
        <v>3106</v>
      </c>
      <c r="AG32">
        <v>50</v>
      </c>
    </row>
    <row r="33" spans="1:33" x14ac:dyDescent="0.45">
      <c r="A33" t="s">
        <v>147</v>
      </c>
      <c r="B33" t="s">
        <v>148</v>
      </c>
      <c r="C33" t="s">
        <v>339</v>
      </c>
      <c r="D33">
        <v>1675</v>
      </c>
      <c r="E33">
        <v>69</v>
      </c>
      <c r="F33">
        <v>1674</v>
      </c>
      <c r="G33">
        <v>74</v>
      </c>
      <c r="H33">
        <v>1675</v>
      </c>
      <c r="I33">
        <v>67</v>
      </c>
      <c r="J33">
        <v>1675</v>
      </c>
      <c r="K33">
        <v>74</v>
      </c>
      <c r="L33">
        <v>1674</v>
      </c>
      <c r="M33">
        <v>52</v>
      </c>
      <c r="N33">
        <v>96</v>
      </c>
      <c r="O33">
        <v>53</v>
      </c>
      <c r="P33">
        <v>96</v>
      </c>
      <c r="Q33">
        <v>71</v>
      </c>
      <c r="R33">
        <v>96</v>
      </c>
      <c r="S33">
        <v>75</v>
      </c>
      <c r="T33">
        <v>96</v>
      </c>
      <c r="U33">
        <v>72</v>
      </c>
      <c r="V33">
        <v>96</v>
      </c>
      <c r="W33">
        <v>46</v>
      </c>
      <c r="X33">
        <v>1775</v>
      </c>
      <c r="Y33">
        <v>68</v>
      </c>
      <c r="Z33">
        <v>1774</v>
      </c>
      <c r="AA33">
        <v>74</v>
      </c>
      <c r="AB33">
        <v>1775</v>
      </c>
      <c r="AC33">
        <v>67</v>
      </c>
      <c r="AD33">
        <v>1775</v>
      </c>
      <c r="AE33">
        <v>74</v>
      </c>
      <c r="AF33">
        <v>1774</v>
      </c>
      <c r="AG33">
        <v>52</v>
      </c>
    </row>
    <row r="34" spans="1:33" x14ac:dyDescent="0.45">
      <c r="A34" t="s">
        <v>159</v>
      </c>
      <c r="B34" t="s">
        <v>160</v>
      </c>
      <c r="C34" t="s">
        <v>339</v>
      </c>
      <c r="D34">
        <v>1892</v>
      </c>
      <c r="E34">
        <v>72</v>
      </c>
      <c r="F34">
        <v>1892</v>
      </c>
      <c r="G34">
        <v>75</v>
      </c>
      <c r="H34">
        <v>1892</v>
      </c>
      <c r="I34">
        <v>71</v>
      </c>
      <c r="J34">
        <v>1892</v>
      </c>
      <c r="K34">
        <v>78</v>
      </c>
      <c r="L34">
        <v>1892</v>
      </c>
      <c r="M34">
        <v>57</v>
      </c>
      <c r="N34">
        <v>183</v>
      </c>
      <c r="O34">
        <v>54</v>
      </c>
      <c r="P34">
        <v>182</v>
      </c>
      <c r="Q34">
        <v>64</v>
      </c>
      <c r="R34">
        <v>183</v>
      </c>
      <c r="S34">
        <v>69</v>
      </c>
      <c r="T34">
        <v>183</v>
      </c>
      <c r="U34">
        <v>69</v>
      </c>
      <c r="V34">
        <v>182</v>
      </c>
      <c r="W34">
        <v>46</v>
      </c>
      <c r="X34">
        <v>2079</v>
      </c>
      <c r="Y34">
        <v>70</v>
      </c>
      <c r="Z34">
        <v>2078</v>
      </c>
      <c r="AA34">
        <v>74</v>
      </c>
      <c r="AB34">
        <v>2079</v>
      </c>
      <c r="AC34">
        <v>71</v>
      </c>
      <c r="AD34">
        <v>2079</v>
      </c>
      <c r="AE34">
        <v>77</v>
      </c>
      <c r="AF34">
        <v>2078</v>
      </c>
      <c r="AG34">
        <v>56</v>
      </c>
    </row>
    <row r="35" spans="1:33" x14ac:dyDescent="0.45">
      <c r="A35" t="s">
        <v>157</v>
      </c>
      <c r="B35" t="s">
        <v>158</v>
      </c>
      <c r="C35" t="s">
        <v>339</v>
      </c>
      <c r="D35">
        <v>2303</v>
      </c>
      <c r="E35">
        <v>60</v>
      </c>
      <c r="F35">
        <v>2302</v>
      </c>
      <c r="G35">
        <v>72</v>
      </c>
      <c r="H35">
        <v>2303</v>
      </c>
      <c r="I35">
        <v>64</v>
      </c>
      <c r="J35">
        <v>2303</v>
      </c>
      <c r="K35">
        <v>67</v>
      </c>
      <c r="L35">
        <v>2302</v>
      </c>
      <c r="M35">
        <v>47</v>
      </c>
      <c r="N35">
        <v>586</v>
      </c>
      <c r="O35">
        <v>53</v>
      </c>
      <c r="P35">
        <v>586</v>
      </c>
      <c r="Q35">
        <v>62</v>
      </c>
      <c r="R35">
        <v>586</v>
      </c>
      <c r="S35">
        <v>63</v>
      </c>
      <c r="T35">
        <v>586</v>
      </c>
      <c r="U35">
        <v>69</v>
      </c>
      <c r="V35">
        <v>586</v>
      </c>
      <c r="W35">
        <v>41</v>
      </c>
      <c r="X35">
        <v>2898</v>
      </c>
      <c r="Y35">
        <v>59</v>
      </c>
      <c r="Z35">
        <v>2897</v>
      </c>
      <c r="AA35">
        <v>70</v>
      </c>
      <c r="AB35">
        <v>2898</v>
      </c>
      <c r="AC35">
        <v>63</v>
      </c>
      <c r="AD35">
        <v>2898</v>
      </c>
      <c r="AE35">
        <v>67</v>
      </c>
      <c r="AF35">
        <v>2897</v>
      </c>
      <c r="AG35">
        <v>45</v>
      </c>
    </row>
    <row r="36" spans="1:33" x14ac:dyDescent="0.45">
      <c r="A36" t="s">
        <v>302</v>
      </c>
      <c r="B36" t="s">
        <v>303</v>
      </c>
      <c r="C36" t="s">
        <v>301</v>
      </c>
      <c r="D36">
        <v>1630</v>
      </c>
      <c r="E36">
        <v>72</v>
      </c>
      <c r="F36">
        <v>1630</v>
      </c>
      <c r="G36">
        <v>71</v>
      </c>
      <c r="H36">
        <v>1630</v>
      </c>
      <c r="I36">
        <v>68</v>
      </c>
      <c r="J36">
        <v>1630</v>
      </c>
      <c r="K36">
        <v>72</v>
      </c>
      <c r="L36">
        <v>1630</v>
      </c>
      <c r="M36">
        <v>54</v>
      </c>
      <c r="N36">
        <v>85</v>
      </c>
      <c r="O36">
        <v>61</v>
      </c>
      <c r="P36">
        <v>85</v>
      </c>
      <c r="Q36">
        <v>67</v>
      </c>
      <c r="R36">
        <v>85</v>
      </c>
      <c r="S36">
        <v>71</v>
      </c>
      <c r="T36">
        <v>85</v>
      </c>
      <c r="U36">
        <v>76</v>
      </c>
      <c r="V36">
        <v>85</v>
      </c>
      <c r="W36">
        <v>51</v>
      </c>
      <c r="X36">
        <v>1715</v>
      </c>
      <c r="Y36">
        <v>71</v>
      </c>
      <c r="Z36">
        <v>1715</v>
      </c>
      <c r="AA36">
        <v>71</v>
      </c>
      <c r="AB36">
        <v>1715</v>
      </c>
      <c r="AC36">
        <v>68</v>
      </c>
      <c r="AD36">
        <v>1715</v>
      </c>
      <c r="AE36">
        <v>73</v>
      </c>
      <c r="AF36">
        <v>1715</v>
      </c>
      <c r="AG36">
        <v>54</v>
      </c>
    </row>
    <row r="37" spans="1:33" x14ac:dyDescent="0.45">
      <c r="A37" t="s">
        <v>306</v>
      </c>
      <c r="B37" t="s">
        <v>307</v>
      </c>
      <c r="C37" t="s">
        <v>301</v>
      </c>
      <c r="D37">
        <v>3443</v>
      </c>
      <c r="E37">
        <v>69</v>
      </c>
      <c r="F37">
        <v>3443</v>
      </c>
      <c r="G37">
        <v>75</v>
      </c>
      <c r="H37">
        <v>3443</v>
      </c>
      <c r="I37">
        <v>69</v>
      </c>
      <c r="J37">
        <v>3443</v>
      </c>
      <c r="K37">
        <v>72</v>
      </c>
      <c r="L37">
        <v>3443</v>
      </c>
      <c r="M37">
        <v>56</v>
      </c>
      <c r="N37">
        <v>814</v>
      </c>
      <c r="O37">
        <v>57</v>
      </c>
      <c r="P37">
        <v>814</v>
      </c>
      <c r="Q37">
        <v>70</v>
      </c>
      <c r="R37">
        <v>814</v>
      </c>
      <c r="S37">
        <v>67</v>
      </c>
      <c r="T37">
        <v>814</v>
      </c>
      <c r="U37">
        <v>70</v>
      </c>
      <c r="V37">
        <v>814</v>
      </c>
      <c r="W37">
        <v>46</v>
      </c>
      <c r="X37">
        <v>4267</v>
      </c>
      <c r="Y37">
        <v>67</v>
      </c>
      <c r="Z37">
        <v>4267</v>
      </c>
      <c r="AA37">
        <v>74</v>
      </c>
      <c r="AB37">
        <v>4267</v>
      </c>
      <c r="AC37">
        <v>68</v>
      </c>
      <c r="AD37">
        <v>4267</v>
      </c>
      <c r="AE37">
        <v>72</v>
      </c>
      <c r="AF37">
        <v>4267</v>
      </c>
      <c r="AG37">
        <v>54</v>
      </c>
    </row>
    <row r="38" spans="1:33" x14ac:dyDescent="0.45">
      <c r="A38" t="s">
        <v>317</v>
      </c>
      <c r="B38" t="s">
        <v>318</v>
      </c>
      <c r="C38" t="s">
        <v>301</v>
      </c>
      <c r="D38">
        <v>2069</v>
      </c>
      <c r="E38">
        <v>71</v>
      </c>
      <c r="F38">
        <v>2069</v>
      </c>
      <c r="G38">
        <v>76</v>
      </c>
      <c r="H38">
        <v>2069</v>
      </c>
      <c r="I38">
        <v>70</v>
      </c>
      <c r="J38">
        <v>2069</v>
      </c>
      <c r="K38">
        <v>73</v>
      </c>
      <c r="L38">
        <v>2069</v>
      </c>
      <c r="M38">
        <v>57</v>
      </c>
      <c r="N38">
        <v>81</v>
      </c>
      <c r="O38">
        <v>63</v>
      </c>
      <c r="P38">
        <v>81</v>
      </c>
      <c r="Q38">
        <v>77</v>
      </c>
      <c r="R38">
        <v>81</v>
      </c>
      <c r="S38">
        <v>74</v>
      </c>
      <c r="T38">
        <v>81</v>
      </c>
      <c r="U38">
        <v>73</v>
      </c>
      <c r="V38">
        <v>81</v>
      </c>
      <c r="W38">
        <v>56</v>
      </c>
      <c r="X38">
        <v>2150</v>
      </c>
      <c r="Y38">
        <v>71</v>
      </c>
      <c r="Z38">
        <v>2150</v>
      </c>
      <c r="AA38">
        <v>76</v>
      </c>
      <c r="AB38">
        <v>2150</v>
      </c>
      <c r="AC38">
        <v>70</v>
      </c>
      <c r="AD38">
        <v>2150</v>
      </c>
      <c r="AE38">
        <v>73</v>
      </c>
      <c r="AF38">
        <v>2150</v>
      </c>
      <c r="AG38">
        <v>57</v>
      </c>
    </row>
    <row r="39" spans="1:33" x14ac:dyDescent="0.45">
      <c r="A39" t="s">
        <v>325</v>
      </c>
      <c r="B39" t="s">
        <v>326</v>
      </c>
      <c r="C39" t="s">
        <v>301</v>
      </c>
      <c r="D39">
        <v>2915</v>
      </c>
      <c r="E39">
        <v>69</v>
      </c>
      <c r="F39">
        <v>2915</v>
      </c>
      <c r="G39">
        <v>70</v>
      </c>
      <c r="H39">
        <v>2915</v>
      </c>
      <c r="I39">
        <v>69</v>
      </c>
      <c r="J39">
        <v>2915</v>
      </c>
      <c r="K39">
        <v>73</v>
      </c>
      <c r="L39">
        <v>2915</v>
      </c>
      <c r="M39">
        <v>53</v>
      </c>
      <c r="N39">
        <v>168</v>
      </c>
      <c r="O39">
        <v>67</v>
      </c>
      <c r="P39">
        <v>168</v>
      </c>
      <c r="Q39">
        <v>63</v>
      </c>
      <c r="R39">
        <v>168</v>
      </c>
      <c r="S39">
        <v>73</v>
      </c>
      <c r="T39">
        <v>168</v>
      </c>
      <c r="U39">
        <v>70</v>
      </c>
      <c r="V39">
        <v>168</v>
      </c>
      <c r="W39">
        <v>52</v>
      </c>
      <c r="X39">
        <v>3086</v>
      </c>
      <c r="Y39">
        <v>69</v>
      </c>
      <c r="Z39">
        <v>3086</v>
      </c>
      <c r="AA39">
        <v>70</v>
      </c>
      <c r="AB39">
        <v>3086</v>
      </c>
      <c r="AC39">
        <v>69</v>
      </c>
      <c r="AD39">
        <v>3086</v>
      </c>
      <c r="AE39">
        <v>73</v>
      </c>
      <c r="AF39">
        <v>3086</v>
      </c>
      <c r="AG39">
        <v>53</v>
      </c>
    </row>
    <row r="40" spans="1:33" x14ac:dyDescent="0.45">
      <c r="A40" t="s">
        <v>319</v>
      </c>
      <c r="B40" t="s">
        <v>320</v>
      </c>
      <c r="C40" t="s">
        <v>301</v>
      </c>
      <c r="D40">
        <v>2488</v>
      </c>
      <c r="E40">
        <v>67</v>
      </c>
      <c r="F40">
        <v>2487</v>
      </c>
      <c r="G40">
        <v>73</v>
      </c>
      <c r="H40">
        <v>2488</v>
      </c>
      <c r="I40">
        <v>69</v>
      </c>
      <c r="J40">
        <v>2488</v>
      </c>
      <c r="K40">
        <v>72</v>
      </c>
      <c r="L40">
        <v>2487</v>
      </c>
      <c r="M40">
        <v>54</v>
      </c>
      <c r="N40">
        <v>172</v>
      </c>
      <c r="O40">
        <v>56</v>
      </c>
      <c r="P40">
        <v>171</v>
      </c>
      <c r="Q40">
        <v>70</v>
      </c>
      <c r="R40">
        <v>172</v>
      </c>
      <c r="S40">
        <v>69</v>
      </c>
      <c r="T40">
        <v>172</v>
      </c>
      <c r="U40">
        <v>69</v>
      </c>
      <c r="V40">
        <v>171</v>
      </c>
      <c r="W40">
        <v>48</v>
      </c>
      <c r="X40">
        <v>2667</v>
      </c>
      <c r="Y40">
        <v>67</v>
      </c>
      <c r="Z40">
        <v>2665</v>
      </c>
      <c r="AA40">
        <v>73</v>
      </c>
      <c r="AB40">
        <v>2667</v>
      </c>
      <c r="AC40">
        <v>69</v>
      </c>
      <c r="AD40">
        <v>2667</v>
      </c>
      <c r="AE40">
        <v>72</v>
      </c>
      <c r="AF40">
        <v>2665</v>
      </c>
      <c r="AG40">
        <v>54</v>
      </c>
    </row>
    <row r="41" spans="1:33" x14ac:dyDescent="0.45">
      <c r="A41" t="s">
        <v>329</v>
      </c>
      <c r="B41" t="s">
        <v>330</v>
      </c>
      <c r="C41" t="s">
        <v>301</v>
      </c>
      <c r="D41">
        <v>1330</v>
      </c>
      <c r="E41">
        <v>69</v>
      </c>
      <c r="F41">
        <v>1329</v>
      </c>
      <c r="G41">
        <v>68</v>
      </c>
      <c r="H41">
        <v>1330</v>
      </c>
      <c r="I41">
        <v>68</v>
      </c>
      <c r="J41">
        <v>1330</v>
      </c>
      <c r="K41">
        <v>72</v>
      </c>
      <c r="L41">
        <v>1329</v>
      </c>
      <c r="M41">
        <v>51</v>
      </c>
      <c r="N41">
        <v>55</v>
      </c>
      <c r="O41">
        <v>64</v>
      </c>
      <c r="P41">
        <v>55</v>
      </c>
      <c r="Q41">
        <v>65</v>
      </c>
      <c r="R41">
        <v>55</v>
      </c>
      <c r="S41">
        <v>78</v>
      </c>
      <c r="T41">
        <v>55</v>
      </c>
      <c r="U41">
        <v>71</v>
      </c>
      <c r="V41">
        <v>55</v>
      </c>
      <c r="W41">
        <v>51</v>
      </c>
      <c r="X41">
        <v>1388</v>
      </c>
      <c r="Y41">
        <v>68</v>
      </c>
      <c r="Z41">
        <v>1387</v>
      </c>
      <c r="AA41">
        <v>68</v>
      </c>
      <c r="AB41">
        <v>1388</v>
      </c>
      <c r="AC41">
        <v>69</v>
      </c>
      <c r="AD41">
        <v>1388</v>
      </c>
      <c r="AE41">
        <v>72</v>
      </c>
      <c r="AF41">
        <v>1387</v>
      </c>
      <c r="AG41">
        <v>51</v>
      </c>
    </row>
    <row r="42" spans="1:33" x14ac:dyDescent="0.45">
      <c r="A42" t="s">
        <v>304</v>
      </c>
      <c r="B42" t="s">
        <v>305</v>
      </c>
      <c r="C42" t="s">
        <v>301</v>
      </c>
      <c r="D42">
        <v>1328</v>
      </c>
      <c r="E42">
        <v>66</v>
      </c>
      <c r="F42">
        <v>1328</v>
      </c>
      <c r="G42">
        <v>75</v>
      </c>
      <c r="H42">
        <v>1328</v>
      </c>
      <c r="I42">
        <v>70</v>
      </c>
      <c r="J42">
        <v>1328</v>
      </c>
      <c r="K42">
        <v>75</v>
      </c>
      <c r="L42">
        <v>1328</v>
      </c>
      <c r="M42">
        <v>54</v>
      </c>
      <c r="N42">
        <v>217</v>
      </c>
      <c r="O42">
        <v>60</v>
      </c>
      <c r="P42">
        <v>217</v>
      </c>
      <c r="Q42">
        <v>77</v>
      </c>
      <c r="R42">
        <v>217</v>
      </c>
      <c r="S42">
        <v>75</v>
      </c>
      <c r="T42">
        <v>217</v>
      </c>
      <c r="U42">
        <v>76</v>
      </c>
      <c r="V42">
        <v>217</v>
      </c>
      <c r="W42">
        <v>54</v>
      </c>
      <c r="X42">
        <v>1554</v>
      </c>
      <c r="Y42">
        <v>65</v>
      </c>
      <c r="Z42">
        <v>1554</v>
      </c>
      <c r="AA42">
        <v>75</v>
      </c>
      <c r="AB42">
        <v>1554</v>
      </c>
      <c r="AC42">
        <v>71</v>
      </c>
      <c r="AD42">
        <v>1554</v>
      </c>
      <c r="AE42">
        <v>75</v>
      </c>
      <c r="AF42">
        <v>1554</v>
      </c>
      <c r="AG42">
        <v>54</v>
      </c>
    </row>
    <row r="43" spans="1:33" x14ac:dyDescent="0.45">
      <c r="A43" t="s">
        <v>321</v>
      </c>
      <c r="B43" t="s">
        <v>322</v>
      </c>
      <c r="C43" t="s">
        <v>301</v>
      </c>
      <c r="D43">
        <v>1219</v>
      </c>
      <c r="E43">
        <v>67</v>
      </c>
      <c r="F43">
        <v>1219</v>
      </c>
      <c r="G43">
        <v>75</v>
      </c>
      <c r="H43">
        <v>1219</v>
      </c>
      <c r="I43">
        <v>68</v>
      </c>
      <c r="J43">
        <v>1219</v>
      </c>
      <c r="K43">
        <v>73</v>
      </c>
      <c r="L43">
        <v>1219</v>
      </c>
      <c r="M43">
        <v>54</v>
      </c>
      <c r="N43">
        <v>92</v>
      </c>
      <c r="O43">
        <v>66</v>
      </c>
      <c r="P43">
        <v>92</v>
      </c>
      <c r="Q43">
        <v>77</v>
      </c>
      <c r="R43">
        <v>92</v>
      </c>
      <c r="S43">
        <v>83</v>
      </c>
      <c r="T43">
        <v>92</v>
      </c>
      <c r="U43">
        <v>76</v>
      </c>
      <c r="V43">
        <v>92</v>
      </c>
      <c r="W43">
        <v>54</v>
      </c>
      <c r="X43">
        <v>1320</v>
      </c>
      <c r="Y43">
        <v>67</v>
      </c>
      <c r="Z43">
        <v>1320</v>
      </c>
      <c r="AA43">
        <v>75</v>
      </c>
      <c r="AB43">
        <v>1320</v>
      </c>
      <c r="AC43">
        <v>69</v>
      </c>
      <c r="AD43">
        <v>1320</v>
      </c>
      <c r="AE43">
        <v>73</v>
      </c>
      <c r="AF43">
        <v>1320</v>
      </c>
      <c r="AG43">
        <v>54</v>
      </c>
    </row>
    <row r="44" spans="1:33" x14ac:dyDescent="0.45">
      <c r="A44" t="s">
        <v>327</v>
      </c>
      <c r="B44" t="s">
        <v>328</v>
      </c>
      <c r="C44" t="s">
        <v>301</v>
      </c>
      <c r="D44">
        <v>2166</v>
      </c>
      <c r="E44">
        <v>68</v>
      </c>
      <c r="F44">
        <v>2165</v>
      </c>
      <c r="G44">
        <v>60</v>
      </c>
      <c r="H44">
        <v>2166</v>
      </c>
      <c r="I44">
        <v>68</v>
      </c>
      <c r="J44">
        <v>2166</v>
      </c>
      <c r="K44">
        <v>72</v>
      </c>
      <c r="L44">
        <v>2165</v>
      </c>
      <c r="M44">
        <v>46</v>
      </c>
      <c r="N44">
        <v>364</v>
      </c>
      <c r="O44">
        <v>59</v>
      </c>
      <c r="P44">
        <v>364</v>
      </c>
      <c r="Q44">
        <v>59</v>
      </c>
      <c r="R44">
        <v>364</v>
      </c>
      <c r="S44">
        <v>79</v>
      </c>
      <c r="T44">
        <v>364</v>
      </c>
      <c r="U44">
        <v>78</v>
      </c>
      <c r="V44">
        <v>364</v>
      </c>
      <c r="W44">
        <v>44</v>
      </c>
      <c r="X44">
        <v>2536</v>
      </c>
      <c r="Y44">
        <v>67</v>
      </c>
      <c r="Z44">
        <v>2535</v>
      </c>
      <c r="AA44">
        <v>60</v>
      </c>
      <c r="AB44">
        <v>2536</v>
      </c>
      <c r="AC44">
        <v>70</v>
      </c>
      <c r="AD44">
        <v>2536</v>
      </c>
      <c r="AE44">
        <v>73</v>
      </c>
      <c r="AF44">
        <v>2535</v>
      </c>
      <c r="AG44">
        <v>46</v>
      </c>
    </row>
    <row r="45" spans="1:33" x14ac:dyDescent="0.45">
      <c r="A45" t="s">
        <v>183</v>
      </c>
      <c r="B45" t="s">
        <v>184</v>
      </c>
      <c r="C45" t="s">
        <v>542</v>
      </c>
      <c r="D45">
        <v>1544</v>
      </c>
      <c r="E45">
        <v>62</v>
      </c>
      <c r="F45">
        <v>1544</v>
      </c>
      <c r="G45">
        <v>76</v>
      </c>
      <c r="H45">
        <v>1544</v>
      </c>
      <c r="I45">
        <v>63</v>
      </c>
      <c r="J45">
        <v>1544</v>
      </c>
      <c r="K45">
        <v>68</v>
      </c>
      <c r="L45">
        <v>1544</v>
      </c>
      <c r="M45">
        <v>48</v>
      </c>
      <c r="N45">
        <v>939</v>
      </c>
      <c r="O45">
        <v>43</v>
      </c>
      <c r="P45">
        <v>939</v>
      </c>
      <c r="Q45">
        <v>65</v>
      </c>
      <c r="R45">
        <v>939</v>
      </c>
      <c r="S45">
        <v>59</v>
      </c>
      <c r="T45">
        <v>939</v>
      </c>
      <c r="U45">
        <v>60</v>
      </c>
      <c r="V45">
        <v>939</v>
      </c>
      <c r="W45">
        <v>36</v>
      </c>
      <c r="X45">
        <v>2494</v>
      </c>
      <c r="Y45">
        <v>55</v>
      </c>
      <c r="Z45">
        <v>2494</v>
      </c>
      <c r="AA45">
        <v>72</v>
      </c>
      <c r="AB45">
        <v>2494</v>
      </c>
      <c r="AC45">
        <v>61</v>
      </c>
      <c r="AD45">
        <v>2494</v>
      </c>
      <c r="AE45">
        <v>65</v>
      </c>
      <c r="AF45">
        <v>2494</v>
      </c>
      <c r="AG45">
        <v>43</v>
      </c>
    </row>
    <row r="46" spans="1:33" x14ac:dyDescent="0.45">
      <c r="A46" t="s">
        <v>179</v>
      </c>
      <c r="B46" t="s">
        <v>180</v>
      </c>
      <c r="C46" t="s">
        <v>542</v>
      </c>
      <c r="D46">
        <v>1417</v>
      </c>
      <c r="E46">
        <v>61</v>
      </c>
      <c r="F46">
        <v>1417</v>
      </c>
      <c r="G46">
        <v>71</v>
      </c>
      <c r="H46">
        <v>1417</v>
      </c>
      <c r="I46">
        <v>64</v>
      </c>
      <c r="J46">
        <v>1417</v>
      </c>
      <c r="K46">
        <v>71</v>
      </c>
      <c r="L46">
        <v>1417</v>
      </c>
      <c r="M46">
        <v>47</v>
      </c>
      <c r="N46">
        <v>1518</v>
      </c>
      <c r="O46">
        <v>52</v>
      </c>
      <c r="P46">
        <v>1518</v>
      </c>
      <c r="Q46">
        <v>68</v>
      </c>
      <c r="R46">
        <v>1518</v>
      </c>
      <c r="S46">
        <v>63</v>
      </c>
      <c r="T46">
        <v>1518</v>
      </c>
      <c r="U46">
        <v>71</v>
      </c>
      <c r="V46">
        <v>1518</v>
      </c>
      <c r="W46">
        <v>42</v>
      </c>
      <c r="X46">
        <v>2947</v>
      </c>
      <c r="Y46">
        <v>56</v>
      </c>
      <c r="Z46">
        <v>2947</v>
      </c>
      <c r="AA46">
        <v>70</v>
      </c>
      <c r="AB46">
        <v>2947</v>
      </c>
      <c r="AC46">
        <v>64</v>
      </c>
      <c r="AD46">
        <v>2947</v>
      </c>
      <c r="AE46">
        <v>71</v>
      </c>
      <c r="AF46">
        <v>2947</v>
      </c>
      <c r="AG46">
        <v>45</v>
      </c>
    </row>
    <row r="47" spans="1:33" x14ac:dyDescent="0.45">
      <c r="A47" t="s">
        <v>185</v>
      </c>
      <c r="B47" t="s">
        <v>377</v>
      </c>
      <c r="C47" t="s">
        <v>542</v>
      </c>
      <c r="D47">
        <v>1680</v>
      </c>
      <c r="E47">
        <v>68</v>
      </c>
      <c r="F47">
        <v>1680</v>
      </c>
      <c r="G47">
        <v>79</v>
      </c>
      <c r="H47">
        <v>1680</v>
      </c>
      <c r="I47">
        <v>70</v>
      </c>
      <c r="J47">
        <v>1680</v>
      </c>
      <c r="K47">
        <v>74</v>
      </c>
      <c r="L47">
        <v>1680</v>
      </c>
      <c r="M47">
        <v>56</v>
      </c>
      <c r="N47">
        <v>217</v>
      </c>
      <c r="O47">
        <v>60</v>
      </c>
      <c r="P47">
        <v>217</v>
      </c>
      <c r="Q47">
        <v>72</v>
      </c>
      <c r="R47">
        <v>217</v>
      </c>
      <c r="S47">
        <v>72</v>
      </c>
      <c r="T47">
        <v>217</v>
      </c>
      <c r="U47">
        <v>68</v>
      </c>
      <c r="V47">
        <v>217</v>
      </c>
      <c r="W47">
        <v>55</v>
      </c>
      <c r="X47">
        <v>1902</v>
      </c>
      <c r="Y47">
        <v>67</v>
      </c>
      <c r="Z47">
        <v>1902</v>
      </c>
      <c r="AA47">
        <v>79</v>
      </c>
      <c r="AB47">
        <v>1902</v>
      </c>
      <c r="AC47">
        <v>71</v>
      </c>
      <c r="AD47">
        <v>1902</v>
      </c>
      <c r="AE47">
        <v>73</v>
      </c>
      <c r="AF47">
        <v>1902</v>
      </c>
      <c r="AG47">
        <v>56</v>
      </c>
    </row>
    <row r="48" spans="1:33" x14ac:dyDescent="0.45">
      <c r="A48" t="s">
        <v>188</v>
      </c>
      <c r="B48" t="s">
        <v>189</v>
      </c>
      <c r="C48" t="s">
        <v>542</v>
      </c>
      <c r="D48">
        <v>1812</v>
      </c>
      <c r="E48">
        <v>62</v>
      </c>
      <c r="F48">
        <v>1812</v>
      </c>
      <c r="G48">
        <v>75</v>
      </c>
      <c r="H48">
        <v>1812</v>
      </c>
      <c r="I48">
        <v>66</v>
      </c>
      <c r="J48">
        <v>1812</v>
      </c>
      <c r="K48">
        <v>70</v>
      </c>
      <c r="L48">
        <v>1812</v>
      </c>
      <c r="M48">
        <v>50</v>
      </c>
      <c r="N48">
        <v>328</v>
      </c>
      <c r="O48">
        <v>67</v>
      </c>
      <c r="P48">
        <v>328</v>
      </c>
      <c r="Q48">
        <v>80</v>
      </c>
      <c r="R48">
        <v>328</v>
      </c>
      <c r="S48">
        <v>77</v>
      </c>
      <c r="T48">
        <v>328</v>
      </c>
      <c r="U48">
        <v>79</v>
      </c>
      <c r="V48">
        <v>328</v>
      </c>
      <c r="W48">
        <v>59</v>
      </c>
      <c r="X48">
        <v>2142</v>
      </c>
      <c r="Y48">
        <v>63</v>
      </c>
      <c r="Z48">
        <v>2142</v>
      </c>
      <c r="AA48">
        <v>76</v>
      </c>
      <c r="AB48">
        <v>2142</v>
      </c>
      <c r="AC48">
        <v>68</v>
      </c>
      <c r="AD48">
        <v>2142</v>
      </c>
      <c r="AE48">
        <v>72</v>
      </c>
      <c r="AF48">
        <v>2142</v>
      </c>
      <c r="AG48">
        <v>51</v>
      </c>
    </row>
    <row r="49" spans="1:33" x14ac:dyDescent="0.45">
      <c r="A49" t="s">
        <v>277</v>
      </c>
      <c r="B49" t="s">
        <v>278</v>
      </c>
      <c r="C49" t="s">
        <v>262</v>
      </c>
      <c r="D49">
        <v>2712</v>
      </c>
      <c r="E49">
        <v>62</v>
      </c>
      <c r="F49">
        <v>2711</v>
      </c>
      <c r="G49">
        <v>73</v>
      </c>
      <c r="H49">
        <v>2712</v>
      </c>
      <c r="I49">
        <v>63</v>
      </c>
      <c r="J49">
        <v>2711</v>
      </c>
      <c r="K49">
        <v>65</v>
      </c>
      <c r="L49">
        <v>2711</v>
      </c>
      <c r="M49">
        <v>48</v>
      </c>
      <c r="N49">
        <v>366</v>
      </c>
      <c r="O49">
        <v>63</v>
      </c>
      <c r="P49">
        <v>366</v>
      </c>
      <c r="Q49">
        <v>79</v>
      </c>
      <c r="R49">
        <v>366</v>
      </c>
      <c r="S49">
        <v>75</v>
      </c>
      <c r="T49">
        <v>366</v>
      </c>
      <c r="U49">
        <v>75</v>
      </c>
      <c r="V49">
        <v>366</v>
      </c>
      <c r="W49">
        <v>57</v>
      </c>
      <c r="X49">
        <v>3088</v>
      </c>
      <c r="Y49">
        <v>62</v>
      </c>
      <c r="Z49">
        <v>3087</v>
      </c>
      <c r="AA49">
        <v>74</v>
      </c>
      <c r="AB49">
        <v>3088</v>
      </c>
      <c r="AC49">
        <v>65</v>
      </c>
      <c r="AD49">
        <v>3087</v>
      </c>
      <c r="AE49">
        <v>67</v>
      </c>
      <c r="AF49">
        <v>3087</v>
      </c>
      <c r="AG49">
        <v>49</v>
      </c>
    </row>
    <row r="50" spans="1:33" x14ac:dyDescent="0.45">
      <c r="A50" t="s">
        <v>263</v>
      </c>
      <c r="B50" t="s">
        <v>264</v>
      </c>
      <c r="C50" t="s">
        <v>262</v>
      </c>
      <c r="D50">
        <v>1148</v>
      </c>
      <c r="E50">
        <v>65</v>
      </c>
      <c r="F50">
        <v>1148</v>
      </c>
      <c r="G50">
        <v>74</v>
      </c>
      <c r="H50">
        <v>1148</v>
      </c>
      <c r="I50">
        <v>64</v>
      </c>
      <c r="J50">
        <v>1148</v>
      </c>
      <c r="K50">
        <v>63</v>
      </c>
      <c r="L50">
        <v>1148</v>
      </c>
      <c r="M50">
        <v>51</v>
      </c>
      <c r="N50">
        <v>162</v>
      </c>
      <c r="O50">
        <v>68</v>
      </c>
      <c r="P50">
        <v>162</v>
      </c>
      <c r="Q50">
        <v>82</v>
      </c>
      <c r="R50">
        <v>162</v>
      </c>
      <c r="S50">
        <v>75</v>
      </c>
      <c r="T50">
        <v>162</v>
      </c>
      <c r="U50">
        <v>70</v>
      </c>
      <c r="V50">
        <v>162</v>
      </c>
      <c r="W50">
        <v>60</v>
      </c>
      <c r="X50">
        <v>1311</v>
      </c>
      <c r="Y50">
        <v>65</v>
      </c>
      <c r="Z50">
        <v>1311</v>
      </c>
      <c r="AA50">
        <v>75</v>
      </c>
      <c r="AB50">
        <v>1311</v>
      </c>
      <c r="AC50">
        <v>66</v>
      </c>
      <c r="AD50">
        <v>1311</v>
      </c>
      <c r="AE50">
        <v>64</v>
      </c>
      <c r="AF50">
        <v>1311</v>
      </c>
      <c r="AG50">
        <v>52</v>
      </c>
    </row>
    <row r="51" spans="1:33" x14ac:dyDescent="0.45">
      <c r="A51" t="s">
        <v>292</v>
      </c>
      <c r="B51" t="s">
        <v>293</v>
      </c>
      <c r="C51" t="s">
        <v>262</v>
      </c>
      <c r="D51">
        <v>1559</v>
      </c>
      <c r="E51">
        <v>71</v>
      </c>
      <c r="F51">
        <v>1559</v>
      </c>
      <c r="G51">
        <v>70</v>
      </c>
      <c r="H51">
        <v>1559</v>
      </c>
      <c r="I51">
        <v>69</v>
      </c>
      <c r="J51">
        <v>1559</v>
      </c>
      <c r="K51">
        <v>72</v>
      </c>
      <c r="L51">
        <v>1559</v>
      </c>
      <c r="M51">
        <v>55</v>
      </c>
      <c r="N51">
        <v>113</v>
      </c>
      <c r="O51">
        <v>64</v>
      </c>
      <c r="P51">
        <v>113</v>
      </c>
      <c r="Q51">
        <v>74</v>
      </c>
      <c r="R51">
        <v>113</v>
      </c>
      <c r="S51">
        <v>76</v>
      </c>
      <c r="T51">
        <v>113</v>
      </c>
      <c r="U51">
        <v>75</v>
      </c>
      <c r="V51">
        <v>113</v>
      </c>
      <c r="W51">
        <v>58</v>
      </c>
      <c r="X51">
        <v>1675</v>
      </c>
      <c r="Y51">
        <v>70</v>
      </c>
      <c r="Z51">
        <v>1675</v>
      </c>
      <c r="AA51">
        <v>70</v>
      </c>
      <c r="AB51">
        <v>1675</v>
      </c>
      <c r="AC51">
        <v>70</v>
      </c>
      <c r="AD51">
        <v>1675</v>
      </c>
      <c r="AE51">
        <v>72</v>
      </c>
      <c r="AF51">
        <v>1675</v>
      </c>
      <c r="AG51">
        <v>56</v>
      </c>
    </row>
    <row r="52" spans="1:33" x14ac:dyDescent="0.45">
      <c r="A52" t="s">
        <v>285</v>
      </c>
      <c r="B52" t="s">
        <v>13</v>
      </c>
      <c r="C52" t="s">
        <v>262</v>
      </c>
      <c r="D52">
        <v>1022</v>
      </c>
      <c r="E52">
        <v>67</v>
      </c>
      <c r="F52">
        <v>1022</v>
      </c>
      <c r="G52">
        <v>75</v>
      </c>
      <c r="H52">
        <v>1021</v>
      </c>
      <c r="I52">
        <v>65</v>
      </c>
      <c r="J52">
        <v>1022</v>
      </c>
      <c r="K52">
        <v>71</v>
      </c>
      <c r="L52">
        <v>1021</v>
      </c>
      <c r="M52">
        <v>55</v>
      </c>
      <c r="N52">
        <v>449</v>
      </c>
      <c r="O52">
        <v>65</v>
      </c>
      <c r="P52">
        <v>449</v>
      </c>
      <c r="Q52">
        <v>81</v>
      </c>
      <c r="R52">
        <v>449</v>
      </c>
      <c r="S52">
        <v>77</v>
      </c>
      <c r="T52">
        <v>449</v>
      </c>
      <c r="U52">
        <v>81</v>
      </c>
      <c r="V52">
        <v>449</v>
      </c>
      <c r="W52">
        <v>58</v>
      </c>
      <c r="X52">
        <v>1478</v>
      </c>
      <c r="Y52">
        <v>67</v>
      </c>
      <c r="Z52">
        <v>1478</v>
      </c>
      <c r="AA52">
        <v>77</v>
      </c>
      <c r="AB52">
        <v>1477</v>
      </c>
      <c r="AC52">
        <v>68</v>
      </c>
      <c r="AD52">
        <v>1478</v>
      </c>
      <c r="AE52">
        <v>74</v>
      </c>
      <c r="AF52">
        <v>1477</v>
      </c>
      <c r="AG52">
        <v>56</v>
      </c>
    </row>
    <row r="53" spans="1:33" x14ac:dyDescent="0.45">
      <c r="A53" t="s">
        <v>286</v>
      </c>
      <c r="B53" t="s">
        <v>287</v>
      </c>
      <c r="C53" t="s">
        <v>262</v>
      </c>
      <c r="D53">
        <v>768</v>
      </c>
      <c r="E53">
        <v>66</v>
      </c>
      <c r="F53">
        <v>767</v>
      </c>
      <c r="G53">
        <v>76</v>
      </c>
      <c r="H53">
        <v>768</v>
      </c>
      <c r="I53">
        <v>68</v>
      </c>
      <c r="J53">
        <v>768</v>
      </c>
      <c r="K53">
        <v>73</v>
      </c>
      <c r="L53">
        <v>767</v>
      </c>
      <c r="M53">
        <v>54</v>
      </c>
      <c r="N53">
        <v>1187</v>
      </c>
      <c r="O53">
        <v>63</v>
      </c>
      <c r="P53">
        <v>1184</v>
      </c>
      <c r="Q53">
        <v>82</v>
      </c>
      <c r="R53">
        <v>1187</v>
      </c>
      <c r="S53">
        <v>76</v>
      </c>
      <c r="T53">
        <v>1187</v>
      </c>
      <c r="U53">
        <v>80</v>
      </c>
      <c r="V53">
        <v>1184</v>
      </c>
      <c r="W53">
        <v>55</v>
      </c>
      <c r="X53">
        <v>1958</v>
      </c>
      <c r="Y53">
        <v>64</v>
      </c>
      <c r="Z53">
        <v>1954</v>
      </c>
      <c r="AA53">
        <v>79</v>
      </c>
      <c r="AB53">
        <v>1958</v>
      </c>
      <c r="AC53">
        <v>73</v>
      </c>
      <c r="AD53">
        <v>1958</v>
      </c>
      <c r="AE53">
        <v>77</v>
      </c>
      <c r="AF53">
        <v>1954</v>
      </c>
      <c r="AG53">
        <v>55</v>
      </c>
    </row>
    <row r="54" spans="1:33" x14ac:dyDescent="0.45">
      <c r="A54" t="s">
        <v>296</v>
      </c>
      <c r="B54" t="s">
        <v>297</v>
      </c>
      <c r="C54" t="s">
        <v>262</v>
      </c>
      <c r="D54">
        <v>1128</v>
      </c>
      <c r="E54">
        <v>74</v>
      </c>
      <c r="F54">
        <v>1128</v>
      </c>
      <c r="G54">
        <v>75</v>
      </c>
      <c r="H54">
        <v>1128</v>
      </c>
      <c r="I54">
        <v>73</v>
      </c>
      <c r="J54">
        <v>1128</v>
      </c>
      <c r="K54">
        <v>74</v>
      </c>
      <c r="L54">
        <v>1128</v>
      </c>
      <c r="M54">
        <v>61</v>
      </c>
      <c r="N54">
        <v>208</v>
      </c>
      <c r="O54">
        <v>63</v>
      </c>
      <c r="P54">
        <v>208</v>
      </c>
      <c r="Q54">
        <v>75</v>
      </c>
      <c r="R54">
        <v>208</v>
      </c>
      <c r="S54">
        <v>75</v>
      </c>
      <c r="T54">
        <v>208</v>
      </c>
      <c r="U54">
        <v>73</v>
      </c>
      <c r="V54">
        <v>208</v>
      </c>
      <c r="W54">
        <v>51</v>
      </c>
      <c r="X54">
        <v>1340</v>
      </c>
      <c r="Y54">
        <v>72</v>
      </c>
      <c r="Z54">
        <v>1340</v>
      </c>
      <c r="AA54">
        <v>75</v>
      </c>
      <c r="AB54">
        <v>1340</v>
      </c>
      <c r="AC54">
        <v>73</v>
      </c>
      <c r="AD54">
        <v>1340</v>
      </c>
      <c r="AE54">
        <v>74</v>
      </c>
      <c r="AF54">
        <v>1340</v>
      </c>
      <c r="AG54">
        <v>59</v>
      </c>
    </row>
    <row r="55" spans="1:33" x14ac:dyDescent="0.45">
      <c r="A55" t="s">
        <v>298</v>
      </c>
      <c r="B55" t="s">
        <v>299</v>
      </c>
      <c r="C55" t="s">
        <v>262</v>
      </c>
      <c r="D55">
        <v>1547</v>
      </c>
      <c r="E55">
        <v>76</v>
      </c>
      <c r="F55">
        <v>1547</v>
      </c>
      <c r="G55">
        <v>74</v>
      </c>
      <c r="H55">
        <v>1547</v>
      </c>
      <c r="I55">
        <v>76</v>
      </c>
      <c r="J55">
        <v>1547</v>
      </c>
      <c r="K55">
        <v>81</v>
      </c>
      <c r="L55">
        <v>1547</v>
      </c>
      <c r="M55">
        <v>60</v>
      </c>
      <c r="N55">
        <v>318</v>
      </c>
      <c r="O55">
        <v>76</v>
      </c>
      <c r="P55">
        <v>318</v>
      </c>
      <c r="Q55">
        <v>80</v>
      </c>
      <c r="R55">
        <v>318</v>
      </c>
      <c r="S55">
        <v>85</v>
      </c>
      <c r="T55">
        <v>318</v>
      </c>
      <c r="U55">
        <v>88</v>
      </c>
      <c r="V55">
        <v>318</v>
      </c>
      <c r="W55">
        <v>66</v>
      </c>
      <c r="X55">
        <v>1868</v>
      </c>
      <c r="Y55">
        <v>76</v>
      </c>
      <c r="Z55">
        <v>1868</v>
      </c>
      <c r="AA55">
        <v>75</v>
      </c>
      <c r="AB55">
        <v>1868</v>
      </c>
      <c r="AC55">
        <v>77</v>
      </c>
      <c r="AD55">
        <v>1868</v>
      </c>
      <c r="AE55">
        <v>82</v>
      </c>
      <c r="AF55">
        <v>1868</v>
      </c>
      <c r="AG55">
        <v>61</v>
      </c>
    </row>
    <row r="56" spans="1:33" x14ac:dyDescent="0.45">
      <c r="A56" t="s">
        <v>279</v>
      </c>
      <c r="B56" t="s">
        <v>280</v>
      </c>
      <c r="C56" t="s">
        <v>262</v>
      </c>
      <c r="D56">
        <v>2432</v>
      </c>
      <c r="E56">
        <v>70</v>
      </c>
      <c r="F56">
        <v>2431</v>
      </c>
      <c r="G56">
        <v>75</v>
      </c>
      <c r="H56">
        <v>2432</v>
      </c>
      <c r="I56">
        <v>69</v>
      </c>
      <c r="J56">
        <v>2432</v>
      </c>
      <c r="K56">
        <v>72</v>
      </c>
      <c r="L56">
        <v>2431</v>
      </c>
      <c r="M56">
        <v>55</v>
      </c>
      <c r="N56">
        <v>790</v>
      </c>
      <c r="O56">
        <v>68</v>
      </c>
      <c r="P56">
        <v>790</v>
      </c>
      <c r="Q56">
        <v>82</v>
      </c>
      <c r="R56">
        <v>790</v>
      </c>
      <c r="S56">
        <v>82</v>
      </c>
      <c r="T56">
        <v>790</v>
      </c>
      <c r="U56">
        <v>84</v>
      </c>
      <c r="V56">
        <v>790</v>
      </c>
      <c r="W56">
        <v>60</v>
      </c>
      <c r="X56">
        <v>3228</v>
      </c>
      <c r="Y56">
        <v>69</v>
      </c>
      <c r="Z56">
        <v>3227</v>
      </c>
      <c r="AA56">
        <v>76</v>
      </c>
      <c r="AB56">
        <v>3228</v>
      </c>
      <c r="AC56">
        <v>72</v>
      </c>
      <c r="AD56">
        <v>3228</v>
      </c>
      <c r="AE56">
        <v>75</v>
      </c>
      <c r="AF56">
        <v>3227</v>
      </c>
      <c r="AG56">
        <v>56</v>
      </c>
    </row>
    <row r="57" spans="1:33" x14ac:dyDescent="0.45">
      <c r="A57" t="s">
        <v>265</v>
      </c>
      <c r="B57" t="s">
        <v>266</v>
      </c>
      <c r="C57" t="s">
        <v>262</v>
      </c>
      <c r="D57">
        <v>2120</v>
      </c>
      <c r="E57">
        <v>77</v>
      </c>
      <c r="F57">
        <v>2120</v>
      </c>
      <c r="G57">
        <v>77</v>
      </c>
      <c r="H57">
        <v>2120</v>
      </c>
      <c r="I57">
        <v>71</v>
      </c>
      <c r="J57">
        <v>2120</v>
      </c>
      <c r="K57">
        <v>75</v>
      </c>
      <c r="L57">
        <v>2120</v>
      </c>
      <c r="M57">
        <v>60</v>
      </c>
      <c r="N57">
        <v>273</v>
      </c>
      <c r="O57">
        <v>60</v>
      </c>
      <c r="P57">
        <v>273</v>
      </c>
      <c r="Q57">
        <v>71</v>
      </c>
      <c r="R57">
        <v>273</v>
      </c>
      <c r="S57">
        <v>68</v>
      </c>
      <c r="T57">
        <v>273</v>
      </c>
      <c r="U57">
        <v>73</v>
      </c>
      <c r="V57">
        <v>273</v>
      </c>
      <c r="W57">
        <v>50</v>
      </c>
      <c r="X57">
        <v>2396</v>
      </c>
      <c r="Y57">
        <v>75</v>
      </c>
      <c r="Z57">
        <v>2396</v>
      </c>
      <c r="AA57">
        <v>76</v>
      </c>
      <c r="AB57">
        <v>2396</v>
      </c>
      <c r="AC57">
        <v>70</v>
      </c>
      <c r="AD57">
        <v>2396</v>
      </c>
      <c r="AE57">
        <v>75</v>
      </c>
      <c r="AF57">
        <v>2396</v>
      </c>
      <c r="AG57">
        <v>58</v>
      </c>
    </row>
    <row r="58" spans="1:33" x14ac:dyDescent="0.45">
      <c r="A58" t="s">
        <v>283</v>
      </c>
      <c r="B58" t="s">
        <v>284</v>
      </c>
      <c r="C58" t="s">
        <v>262</v>
      </c>
      <c r="D58">
        <v>1713</v>
      </c>
      <c r="E58">
        <v>62</v>
      </c>
      <c r="F58">
        <v>1713</v>
      </c>
      <c r="G58">
        <v>72</v>
      </c>
      <c r="H58">
        <v>1713</v>
      </c>
      <c r="I58">
        <v>62</v>
      </c>
      <c r="J58">
        <v>1713</v>
      </c>
      <c r="K58">
        <v>68</v>
      </c>
      <c r="L58">
        <v>1713</v>
      </c>
      <c r="M58">
        <v>47</v>
      </c>
      <c r="N58">
        <v>292</v>
      </c>
      <c r="O58">
        <v>64</v>
      </c>
      <c r="P58">
        <v>292</v>
      </c>
      <c r="Q58">
        <v>77</v>
      </c>
      <c r="R58">
        <v>292</v>
      </c>
      <c r="S58">
        <v>75</v>
      </c>
      <c r="T58">
        <v>292</v>
      </c>
      <c r="U58">
        <v>76</v>
      </c>
      <c r="V58">
        <v>292</v>
      </c>
      <c r="W58">
        <v>53</v>
      </c>
      <c r="X58">
        <v>2007</v>
      </c>
      <c r="Y58">
        <v>62</v>
      </c>
      <c r="Z58">
        <v>2007</v>
      </c>
      <c r="AA58">
        <v>73</v>
      </c>
      <c r="AB58">
        <v>2007</v>
      </c>
      <c r="AC58">
        <v>64</v>
      </c>
      <c r="AD58">
        <v>2007</v>
      </c>
      <c r="AE58">
        <v>70</v>
      </c>
      <c r="AF58">
        <v>2007</v>
      </c>
      <c r="AG58">
        <v>48</v>
      </c>
    </row>
    <row r="59" spans="1:33" x14ac:dyDescent="0.45">
      <c r="A59" t="s">
        <v>288</v>
      </c>
      <c r="B59" t="s">
        <v>289</v>
      </c>
      <c r="C59" t="s">
        <v>262</v>
      </c>
      <c r="D59">
        <v>1785</v>
      </c>
      <c r="E59">
        <v>68</v>
      </c>
      <c r="F59">
        <v>1785</v>
      </c>
      <c r="G59">
        <v>76</v>
      </c>
      <c r="H59">
        <v>1785</v>
      </c>
      <c r="I59">
        <v>70</v>
      </c>
      <c r="J59">
        <v>1785</v>
      </c>
      <c r="K59">
        <v>71</v>
      </c>
      <c r="L59">
        <v>1785</v>
      </c>
      <c r="M59">
        <v>55</v>
      </c>
      <c r="N59">
        <v>516</v>
      </c>
      <c r="O59">
        <v>60</v>
      </c>
      <c r="P59">
        <v>512</v>
      </c>
      <c r="Q59">
        <v>79</v>
      </c>
      <c r="R59">
        <v>516</v>
      </c>
      <c r="S59">
        <v>75</v>
      </c>
      <c r="T59">
        <v>516</v>
      </c>
      <c r="U59">
        <v>73</v>
      </c>
      <c r="V59">
        <v>512</v>
      </c>
      <c r="W59">
        <v>54</v>
      </c>
      <c r="X59">
        <v>2304</v>
      </c>
      <c r="Y59">
        <v>66</v>
      </c>
      <c r="Z59">
        <v>2300</v>
      </c>
      <c r="AA59">
        <v>77</v>
      </c>
      <c r="AB59">
        <v>2304</v>
      </c>
      <c r="AC59">
        <v>71</v>
      </c>
      <c r="AD59">
        <v>2304</v>
      </c>
      <c r="AE59">
        <v>72</v>
      </c>
      <c r="AF59">
        <v>2300</v>
      </c>
      <c r="AG59">
        <v>54</v>
      </c>
    </row>
    <row r="60" spans="1:33" x14ac:dyDescent="0.45">
      <c r="A60" t="s">
        <v>273</v>
      </c>
      <c r="B60" t="s">
        <v>274</v>
      </c>
      <c r="C60" t="s">
        <v>262</v>
      </c>
      <c r="D60">
        <v>1292</v>
      </c>
      <c r="E60">
        <v>64</v>
      </c>
      <c r="F60">
        <v>1292</v>
      </c>
      <c r="G60">
        <v>74</v>
      </c>
      <c r="H60">
        <v>1292</v>
      </c>
      <c r="I60">
        <v>63</v>
      </c>
      <c r="J60">
        <v>1292</v>
      </c>
      <c r="K60">
        <v>64</v>
      </c>
      <c r="L60">
        <v>1292</v>
      </c>
      <c r="M60">
        <v>49</v>
      </c>
      <c r="N60">
        <v>34</v>
      </c>
      <c r="O60">
        <v>47</v>
      </c>
      <c r="P60">
        <v>34</v>
      </c>
      <c r="Q60">
        <v>71</v>
      </c>
      <c r="R60">
        <v>34</v>
      </c>
      <c r="S60">
        <v>65</v>
      </c>
      <c r="T60">
        <v>34</v>
      </c>
      <c r="U60">
        <v>59</v>
      </c>
      <c r="V60">
        <v>34</v>
      </c>
      <c r="W60">
        <v>44</v>
      </c>
      <c r="X60">
        <v>1327</v>
      </c>
      <c r="Y60">
        <v>64</v>
      </c>
      <c r="Z60">
        <v>1327</v>
      </c>
      <c r="AA60">
        <v>74</v>
      </c>
      <c r="AB60">
        <v>1327</v>
      </c>
      <c r="AC60">
        <v>63</v>
      </c>
      <c r="AD60">
        <v>1327</v>
      </c>
      <c r="AE60">
        <v>64</v>
      </c>
      <c r="AF60">
        <v>1327</v>
      </c>
      <c r="AG60">
        <v>49</v>
      </c>
    </row>
    <row r="61" spans="1:33" x14ac:dyDescent="0.45">
      <c r="A61" t="s">
        <v>21</v>
      </c>
      <c r="B61" t="s">
        <v>22</v>
      </c>
      <c r="C61" t="s">
        <v>20</v>
      </c>
      <c r="D61">
        <v>5252</v>
      </c>
      <c r="E61">
        <v>70</v>
      </c>
      <c r="F61">
        <v>5252</v>
      </c>
      <c r="G61">
        <v>78</v>
      </c>
      <c r="H61">
        <v>5252</v>
      </c>
      <c r="I61">
        <v>75</v>
      </c>
      <c r="J61">
        <v>5252</v>
      </c>
      <c r="K61">
        <v>76</v>
      </c>
      <c r="L61">
        <v>5252</v>
      </c>
      <c r="M61">
        <v>59</v>
      </c>
      <c r="N61">
        <v>111</v>
      </c>
      <c r="O61">
        <v>73</v>
      </c>
      <c r="P61">
        <v>111</v>
      </c>
      <c r="Q61">
        <v>83</v>
      </c>
      <c r="R61">
        <v>111</v>
      </c>
      <c r="S61">
        <v>88</v>
      </c>
      <c r="T61">
        <v>111</v>
      </c>
      <c r="U61">
        <v>84</v>
      </c>
      <c r="V61">
        <v>111</v>
      </c>
      <c r="W61">
        <v>70</v>
      </c>
      <c r="X61">
        <v>5370</v>
      </c>
      <c r="Y61">
        <v>70</v>
      </c>
      <c r="Z61">
        <v>5370</v>
      </c>
      <c r="AA61">
        <v>78</v>
      </c>
      <c r="AB61">
        <v>5370</v>
      </c>
      <c r="AC61">
        <v>75</v>
      </c>
      <c r="AD61">
        <v>5370</v>
      </c>
      <c r="AE61">
        <v>76</v>
      </c>
      <c r="AF61">
        <v>5370</v>
      </c>
      <c r="AG61">
        <v>59</v>
      </c>
    </row>
    <row r="62" spans="1:33" x14ac:dyDescent="0.45">
      <c r="A62" t="s">
        <v>576</v>
      </c>
      <c r="B62" t="s">
        <v>34</v>
      </c>
      <c r="C62" t="s">
        <v>20</v>
      </c>
      <c r="D62">
        <v>3265</v>
      </c>
      <c r="E62">
        <v>67</v>
      </c>
      <c r="F62">
        <v>3264</v>
      </c>
      <c r="G62">
        <v>80</v>
      </c>
      <c r="H62">
        <v>3265</v>
      </c>
      <c r="I62">
        <v>69</v>
      </c>
      <c r="J62">
        <v>3265</v>
      </c>
      <c r="K62">
        <v>71</v>
      </c>
      <c r="L62">
        <v>3264</v>
      </c>
      <c r="M62">
        <v>56</v>
      </c>
      <c r="N62">
        <v>56</v>
      </c>
      <c r="O62">
        <v>54</v>
      </c>
      <c r="P62">
        <v>56</v>
      </c>
      <c r="Q62">
        <v>66</v>
      </c>
      <c r="R62">
        <v>56</v>
      </c>
      <c r="S62">
        <v>61</v>
      </c>
      <c r="T62">
        <v>56</v>
      </c>
      <c r="U62">
        <v>59</v>
      </c>
      <c r="V62">
        <v>56</v>
      </c>
      <c r="W62">
        <v>39</v>
      </c>
      <c r="X62">
        <v>3323</v>
      </c>
      <c r="Y62">
        <v>67</v>
      </c>
      <c r="Z62">
        <v>3322</v>
      </c>
      <c r="AA62">
        <v>80</v>
      </c>
      <c r="AB62">
        <v>3323</v>
      </c>
      <c r="AC62">
        <v>69</v>
      </c>
      <c r="AD62">
        <v>3323</v>
      </c>
      <c r="AE62">
        <v>70</v>
      </c>
      <c r="AF62">
        <v>3322</v>
      </c>
      <c r="AG62">
        <v>56</v>
      </c>
    </row>
    <row r="63" spans="1:33" x14ac:dyDescent="0.45">
      <c r="A63" t="s">
        <v>53</v>
      </c>
      <c r="B63" t="s">
        <v>54</v>
      </c>
      <c r="C63" t="s">
        <v>44</v>
      </c>
      <c r="D63">
        <v>3674</v>
      </c>
      <c r="E63">
        <v>71</v>
      </c>
      <c r="F63">
        <v>3674</v>
      </c>
      <c r="G63">
        <v>64</v>
      </c>
      <c r="H63">
        <v>3674</v>
      </c>
      <c r="I63">
        <v>72</v>
      </c>
      <c r="J63">
        <v>3674</v>
      </c>
      <c r="K63">
        <v>76</v>
      </c>
      <c r="L63">
        <v>3674</v>
      </c>
      <c r="M63">
        <v>53</v>
      </c>
      <c r="N63">
        <v>178</v>
      </c>
      <c r="O63">
        <v>58</v>
      </c>
      <c r="P63">
        <v>178</v>
      </c>
      <c r="Q63">
        <v>49</v>
      </c>
      <c r="R63">
        <v>178</v>
      </c>
      <c r="S63">
        <v>72</v>
      </c>
      <c r="T63">
        <v>178</v>
      </c>
      <c r="U63">
        <v>72</v>
      </c>
      <c r="V63">
        <v>178</v>
      </c>
      <c r="W63">
        <v>39</v>
      </c>
      <c r="X63">
        <v>3860</v>
      </c>
      <c r="Y63">
        <v>71</v>
      </c>
      <c r="Z63">
        <v>3860</v>
      </c>
      <c r="AA63">
        <v>63</v>
      </c>
      <c r="AB63">
        <v>3860</v>
      </c>
      <c r="AC63">
        <v>72</v>
      </c>
      <c r="AD63">
        <v>3860</v>
      </c>
      <c r="AE63">
        <v>76</v>
      </c>
      <c r="AF63">
        <v>3860</v>
      </c>
      <c r="AG63">
        <v>52</v>
      </c>
    </row>
    <row r="64" spans="1:33" x14ac:dyDescent="0.45">
      <c r="A64" t="s">
        <v>55</v>
      </c>
      <c r="B64" t="s">
        <v>56</v>
      </c>
      <c r="C64" t="s">
        <v>44</v>
      </c>
      <c r="D64">
        <v>3501</v>
      </c>
      <c r="E64">
        <v>69</v>
      </c>
      <c r="F64">
        <v>3501</v>
      </c>
      <c r="G64">
        <v>70</v>
      </c>
      <c r="H64">
        <v>3501</v>
      </c>
      <c r="I64">
        <v>69</v>
      </c>
      <c r="J64">
        <v>3500</v>
      </c>
      <c r="K64">
        <v>74</v>
      </c>
      <c r="L64">
        <v>3501</v>
      </c>
      <c r="M64">
        <v>53</v>
      </c>
      <c r="N64">
        <v>132</v>
      </c>
      <c r="O64">
        <v>55</v>
      </c>
      <c r="P64">
        <v>132</v>
      </c>
      <c r="Q64">
        <v>59</v>
      </c>
      <c r="R64">
        <v>132</v>
      </c>
      <c r="S64">
        <v>73</v>
      </c>
      <c r="T64">
        <v>132</v>
      </c>
      <c r="U64">
        <v>70</v>
      </c>
      <c r="V64">
        <v>132</v>
      </c>
      <c r="W64">
        <v>48</v>
      </c>
      <c r="X64">
        <v>3633</v>
      </c>
      <c r="Y64">
        <v>69</v>
      </c>
      <c r="Z64">
        <v>3633</v>
      </c>
      <c r="AA64">
        <v>69</v>
      </c>
      <c r="AB64">
        <v>3633</v>
      </c>
      <c r="AC64">
        <v>69</v>
      </c>
      <c r="AD64">
        <v>3632</v>
      </c>
      <c r="AE64">
        <v>73</v>
      </c>
      <c r="AF64">
        <v>3633</v>
      </c>
      <c r="AG64">
        <v>53</v>
      </c>
    </row>
    <row r="65" spans="1:33" x14ac:dyDescent="0.45">
      <c r="A65" t="s">
        <v>151</v>
      </c>
      <c r="B65" t="s">
        <v>152</v>
      </c>
      <c r="C65" t="s">
        <v>339</v>
      </c>
      <c r="D65">
        <v>2840</v>
      </c>
      <c r="E65">
        <v>68</v>
      </c>
      <c r="F65">
        <v>2839</v>
      </c>
      <c r="G65">
        <v>68</v>
      </c>
      <c r="H65">
        <v>2840</v>
      </c>
      <c r="I65">
        <v>69</v>
      </c>
      <c r="J65">
        <v>2840</v>
      </c>
      <c r="K65">
        <v>70</v>
      </c>
      <c r="L65">
        <v>2839</v>
      </c>
      <c r="M65">
        <v>51</v>
      </c>
      <c r="N65">
        <v>86</v>
      </c>
      <c r="O65">
        <v>60</v>
      </c>
      <c r="P65">
        <v>86</v>
      </c>
      <c r="Q65">
        <v>63</v>
      </c>
      <c r="R65">
        <v>86</v>
      </c>
      <c r="S65">
        <v>73</v>
      </c>
      <c r="T65">
        <v>86</v>
      </c>
      <c r="U65">
        <v>69</v>
      </c>
      <c r="V65">
        <v>86</v>
      </c>
      <c r="W65">
        <v>47</v>
      </c>
      <c r="X65">
        <v>2931</v>
      </c>
      <c r="Y65">
        <v>68</v>
      </c>
      <c r="Z65">
        <v>2930</v>
      </c>
      <c r="AA65">
        <v>68</v>
      </c>
      <c r="AB65">
        <v>2931</v>
      </c>
      <c r="AC65">
        <v>69</v>
      </c>
      <c r="AD65">
        <v>2931</v>
      </c>
      <c r="AE65">
        <v>69</v>
      </c>
      <c r="AF65">
        <v>2930</v>
      </c>
      <c r="AG65">
        <v>51</v>
      </c>
    </row>
    <row r="66" spans="1:33" x14ac:dyDescent="0.45">
      <c r="A66" t="s">
        <v>308</v>
      </c>
      <c r="B66" t="s">
        <v>309</v>
      </c>
      <c r="C66" t="s">
        <v>301</v>
      </c>
      <c r="D66">
        <v>5404</v>
      </c>
      <c r="E66">
        <v>67</v>
      </c>
      <c r="F66">
        <v>5404</v>
      </c>
      <c r="G66">
        <v>73</v>
      </c>
      <c r="H66">
        <v>5404</v>
      </c>
      <c r="I66">
        <v>65</v>
      </c>
      <c r="J66">
        <v>5404</v>
      </c>
      <c r="K66">
        <v>68</v>
      </c>
      <c r="L66">
        <v>5404</v>
      </c>
      <c r="M66">
        <v>51</v>
      </c>
      <c r="N66">
        <v>122</v>
      </c>
      <c r="O66">
        <v>48</v>
      </c>
      <c r="P66">
        <v>122</v>
      </c>
      <c r="Q66">
        <v>62</v>
      </c>
      <c r="R66">
        <v>122</v>
      </c>
      <c r="S66">
        <v>69</v>
      </c>
      <c r="T66">
        <v>122</v>
      </c>
      <c r="U66">
        <v>59</v>
      </c>
      <c r="V66">
        <v>122</v>
      </c>
      <c r="W66">
        <v>42</v>
      </c>
      <c r="X66">
        <v>5531</v>
      </c>
      <c r="Y66">
        <v>66</v>
      </c>
      <c r="Z66">
        <v>5531</v>
      </c>
      <c r="AA66">
        <v>73</v>
      </c>
      <c r="AB66">
        <v>5531</v>
      </c>
      <c r="AC66">
        <v>65</v>
      </c>
      <c r="AD66">
        <v>5531</v>
      </c>
      <c r="AE66">
        <v>68</v>
      </c>
      <c r="AF66">
        <v>5531</v>
      </c>
      <c r="AG66">
        <v>51</v>
      </c>
    </row>
    <row r="67" spans="1:33" x14ac:dyDescent="0.45">
      <c r="A67" t="s">
        <v>316</v>
      </c>
      <c r="B67" t="s">
        <v>429</v>
      </c>
      <c r="C67" t="s">
        <v>301</v>
      </c>
      <c r="D67">
        <v>20</v>
      </c>
      <c r="E67">
        <v>65</v>
      </c>
      <c r="F67">
        <v>20</v>
      </c>
      <c r="G67">
        <v>60</v>
      </c>
      <c r="H67">
        <v>20</v>
      </c>
      <c r="I67">
        <v>55</v>
      </c>
      <c r="J67">
        <v>20</v>
      </c>
      <c r="K67">
        <v>60</v>
      </c>
      <c r="L67">
        <v>20</v>
      </c>
      <c r="M67">
        <v>55</v>
      </c>
      <c r="N67">
        <v>0</v>
      </c>
      <c r="O67" t="s">
        <v>552</v>
      </c>
      <c r="P67">
        <v>0</v>
      </c>
      <c r="Q67" t="s">
        <v>552</v>
      </c>
      <c r="R67">
        <v>0</v>
      </c>
      <c r="S67" t="s">
        <v>552</v>
      </c>
      <c r="T67">
        <v>0</v>
      </c>
      <c r="U67" t="s">
        <v>552</v>
      </c>
      <c r="V67">
        <v>0</v>
      </c>
      <c r="W67" t="s">
        <v>552</v>
      </c>
      <c r="X67">
        <v>20</v>
      </c>
      <c r="Y67">
        <v>65</v>
      </c>
      <c r="Z67">
        <v>20</v>
      </c>
      <c r="AA67">
        <v>60</v>
      </c>
      <c r="AB67">
        <v>20</v>
      </c>
      <c r="AC67">
        <v>55</v>
      </c>
      <c r="AD67">
        <v>20</v>
      </c>
      <c r="AE67">
        <v>60</v>
      </c>
      <c r="AF67">
        <v>20</v>
      </c>
      <c r="AG67">
        <v>55</v>
      </c>
    </row>
    <row r="68" spans="1:33" x14ac:dyDescent="0.45">
      <c r="A68" t="s">
        <v>331</v>
      </c>
      <c r="B68" t="s">
        <v>332</v>
      </c>
      <c r="C68" t="s">
        <v>301</v>
      </c>
      <c r="D68">
        <v>4691</v>
      </c>
      <c r="E68">
        <v>69</v>
      </c>
      <c r="F68">
        <v>4690</v>
      </c>
      <c r="G68">
        <v>74</v>
      </c>
      <c r="H68">
        <v>4691</v>
      </c>
      <c r="I68">
        <v>67</v>
      </c>
      <c r="J68">
        <v>4691</v>
      </c>
      <c r="K68">
        <v>71</v>
      </c>
      <c r="L68">
        <v>4690</v>
      </c>
      <c r="M68">
        <v>54</v>
      </c>
      <c r="N68">
        <v>230</v>
      </c>
      <c r="O68">
        <v>56</v>
      </c>
      <c r="P68">
        <v>230</v>
      </c>
      <c r="Q68">
        <v>72</v>
      </c>
      <c r="R68">
        <v>230</v>
      </c>
      <c r="S68">
        <v>69</v>
      </c>
      <c r="T68">
        <v>230</v>
      </c>
      <c r="U68">
        <v>69</v>
      </c>
      <c r="V68">
        <v>230</v>
      </c>
      <c r="W68">
        <v>46</v>
      </c>
      <c r="X68">
        <v>4934</v>
      </c>
      <c r="Y68">
        <v>68</v>
      </c>
      <c r="Z68">
        <v>4933</v>
      </c>
      <c r="AA68">
        <v>74</v>
      </c>
      <c r="AB68">
        <v>4934</v>
      </c>
      <c r="AC68">
        <v>67</v>
      </c>
      <c r="AD68">
        <v>4934</v>
      </c>
      <c r="AE68">
        <v>71</v>
      </c>
      <c r="AF68">
        <v>4933</v>
      </c>
      <c r="AG68">
        <v>54</v>
      </c>
    </row>
    <row r="69" spans="1:33" x14ac:dyDescent="0.45">
      <c r="A69" t="s">
        <v>169</v>
      </c>
      <c r="B69" t="s">
        <v>170</v>
      </c>
      <c r="C69" t="s">
        <v>542</v>
      </c>
      <c r="D69">
        <v>1454</v>
      </c>
      <c r="E69">
        <v>63</v>
      </c>
      <c r="F69">
        <v>1454</v>
      </c>
      <c r="G69">
        <v>68</v>
      </c>
      <c r="H69">
        <v>1454</v>
      </c>
      <c r="I69">
        <v>60</v>
      </c>
      <c r="J69">
        <v>1454</v>
      </c>
      <c r="K69">
        <v>69</v>
      </c>
      <c r="L69">
        <v>1454</v>
      </c>
      <c r="M69">
        <v>45</v>
      </c>
      <c r="N69">
        <v>459</v>
      </c>
      <c r="O69">
        <v>45</v>
      </c>
      <c r="P69">
        <v>459</v>
      </c>
      <c r="Q69">
        <v>70</v>
      </c>
      <c r="R69">
        <v>459</v>
      </c>
      <c r="S69">
        <v>56</v>
      </c>
      <c r="T69">
        <v>459</v>
      </c>
      <c r="U69">
        <v>66</v>
      </c>
      <c r="V69">
        <v>459</v>
      </c>
      <c r="W69">
        <v>34</v>
      </c>
      <c r="X69">
        <v>1933</v>
      </c>
      <c r="Y69">
        <v>59</v>
      </c>
      <c r="Z69">
        <v>1933</v>
      </c>
      <c r="AA69">
        <v>68</v>
      </c>
      <c r="AB69">
        <v>1933</v>
      </c>
      <c r="AC69">
        <v>59</v>
      </c>
      <c r="AD69">
        <v>1933</v>
      </c>
      <c r="AE69">
        <v>68</v>
      </c>
      <c r="AF69">
        <v>1933</v>
      </c>
      <c r="AG69">
        <v>42</v>
      </c>
    </row>
    <row r="70" spans="1:33" x14ac:dyDescent="0.45">
      <c r="A70" t="s">
        <v>173</v>
      </c>
      <c r="B70" t="s">
        <v>174</v>
      </c>
      <c r="C70" t="s">
        <v>542</v>
      </c>
      <c r="D70">
        <v>2923</v>
      </c>
      <c r="E70">
        <v>66</v>
      </c>
      <c r="F70">
        <v>2921</v>
      </c>
      <c r="G70">
        <v>77</v>
      </c>
      <c r="H70">
        <v>2923</v>
      </c>
      <c r="I70">
        <v>64</v>
      </c>
      <c r="J70">
        <v>2923</v>
      </c>
      <c r="K70">
        <v>68</v>
      </c>
      <c r="L70">
        <v>2921</v>
      </c>
      <c r="M70">
        <v>51</v>
      </c>
      <c r="N70">
        <v>146</v>
      </c>
      <c r="O70">
        <v>59</v>
      </c>
      <c r="P70">
        <v>146</v>
      </c>
      <c r="Q70">
        <v>74</v>
      </c>
      <c r="R70">
        <v>146</v>
      </c>
      <c r="S70">
        <v>70</v>
      </c>
      <c r="T70">
        <v>146</v>
      </c>
      <c r="U70">
        <v>70</v>
      </c>
      <c r="V70">
        <v>146</v>
      </c>
      <c r="W70">
        <v>49</v>
      </c>
      <c r="X70">
        <v>3075</v>
      </c>
      <c r="Y70">
        <v>65</v>
      </c>
      <c r="Z70">
        <v>3073</v>
      </c>
      <c r="AA70">
        <v>77</v>
      </c>
      <c r="AB70">
        <v>3075</v>
      </c>
      <c r="AC70">
        <v>65</v>
      </c>
      <c r="AD70">
        <v>3075</v>
      </c>
      <c r="AE70">
        <v>68</v>
      </c>
      <c r="AF70">
        <v>3073</v>
      </c>
      <c r="AG70">
        <v>51</v>
      </c>
    </row>
    <row r="71" spans="1:33" x14ac:dyDescent="0.45">
      <c r="A71" t="s">
        <v>49</v>
      </c>
      <c r="B71" t="s">
        <v>50</v>
      </c>
      <c r="C71" t="s">
        <v>44</v>
      </c>
      <c r="D71">
        <v>2621</v>
      </c>
      <c r="E71">
        <v>67</v>
      </c>
      <c r="F71">
        <v>2621</v>
      </c>
      <c r="G71">
        <v>77</v>
      </c>
      <c r="H71">
        <v>2621</v>
      </c>
      <c r="I71">
        <v>74</v>
      </c>
      <c r="J71">
        <v>2621</v>
      </c>
      <c r="K71">
        <v>76</v>
      </c>
      <c r="L71">
        <v>2621</v>
      </c>
      <c r="M71">
        <v>57</v>
      </c>
      <c r="N71">
        <v>912</v>
      </c>
      <c r="O71">
        <v>60</v>
      </c>
      <c r="P71">
        <v>912</v>
      </c>
      <c r="Q71">
        <v>78</v>
      </c>
      <c r="R71">
        <v>912</v>
      </c>
      <c r="S71">
        <v>76</v>
      </c>
      <c r="T71">
        <v>912</v>
      </c>
      <c r="U71">
        <v>77</v>
      </c>
      <c r="V71">
        <v>912</v>
      </c>
      <c r="W71">
        <v>54</v>
      </c>
      <c r="X71">
        <v>3540</v>
      </c>
      <c r="Y71">
        <v>65</v>
      </c>
      <c r="Z71">
        <v>3540</v>
      </c>
      <c r="AA71">
        <v>77</v>
      </c>
      <c r="AB71">
        <v>3540</v>
      </c>
      <c r="AC71">
        <v>74</v>
      </c>
      <c r="AD71">
        <v>3540</v>
      </c>
      <c r="AE71">
        <v>76</v>
      </c>
      <c r="AF71">
        <v>3540</v>
      </c>
      <c r="AG71">
        <v>56</v>
      </c>
    </row>
    <row r="72" spans="1:33" x14ac:dyDescent="0.45">
      <c r="A72" t="s">
        <v>51</v>
      </c>
      <c r="B72" t="s">
        <v>52</v>
      </c>
      <c r="C72" t="s">
        <v>44</v>
      </c>
      <c r="D72">
        <v>1857</v>
      </c>
      <c r="E72">
        <v>68</v>
      </c>
      <c r="F72">
        <v>1857</v>
      </c>
      <c r="G72">
        <v>75</v>
      </c>
      <c r="H72">
        <v>1857</v>
      </c>
      <c r="I72">
        <v>72</v>
      </c>
      <c r="J72">
        <v>1857</v>
      </c>
      <c r="K72">
        <v>74</v>
      </c>
      <c r="L72">
        <v>1857</v>
      </c>
      <c r="M72">
        <v>56</v>
      </c>
      <c r="N72">
        <v>376</v>
      </c>
      <c r="O72">
        <v>55</v>
      </c>
      <c r="P72">
        <v>376</v>
      </c>
      <c r="Q72">
        <v>74</v>
      </c>
      <c r="R72">
        <v>376</v>
      </c>
      <c r="S72">
        <v>69</v>
      </c>
      <c r="T72">
        <v>376</v>
      </c>
      <c r="U72">
        <v>75</v>
      </c>
      <c r="V72">
        <v>376</v>
      </c>
      <c r="W72">
        <v>48</v>
      </c>
      <c r="X72">
        <v>2240</v>
      </c>
      <c r="Y72">
        <v>66</v>
      </c>
      <c r="Z72">
        <v>2240</v>
      </c>
      <c r="AA72">
        <v>74</v>
      </c>
      <c r="AB72">
        <v>2240</v>
      </c>
      <c r="AC72">
        <v>72</v>
      </c>
      <c r="AD72">
        <v>2240</v>
      </c>
      <c r="AE72">
        <v>74</v>
      </c>
      <c r="AF72">
        <v>2240</v>
      </c>
      <c r="AG72">
        <v>55</v>
      </c>
    </row>
    <row r="73" spans="1:33" x14ac:dyDescent="0.45">
      <c r="A73" t="s">
        <v>67</v>
      </c>
      <c r="B73" t="s">
        <v>68</v>
      </c>
      <c r="C73" t="s">
        <v>44</v>
      </c>
      <c r="D73">
        <v>3542</v>
      </c>
      <c r="E73">
        <v>66</v>
      </c>
      <c r="F73">
        <v>3542</v>
      </c>
      <c r="G73">
        <v>75</v>
      </c>
      <c r="H73">
        <v>3542</v>
      </c>
      <c r="I73">
        <v>71</v>
      </c>
      <c r="J73">
        <v>3542</v>
      </c>
      <c r="K73">
        <v>73</v>
      </c>
      <c r="L73">
        <v>3542</v>
      </c>
      <c r="M73">
        <v>55</v>
      </c>
      <c r="N73">
        <v>2272</v>
      </c>
      <c r="O73">
        <v>57</v>
      </c>
      <c r="P73">
        <v>2272</v>
      </c>
      <c r="Q73">
        <v>70</v>
      </c>
      <c r="R73">
        <v>2272</v>
      </c>
      <c r="S73">
        <v>71</v>
      </c>
      <c r="T73">
        <v>2272</v>
      </c>
      <c r="U73">
        <v>74</v>
      </c>
      <c r="V73">
        <v>2272</v>
      </c>
      <c r="W73">
        <v>48</v>
      </c>
      <c r="X73">
        <v>5835</v>
      </c>
      <c r="Y73">
        <v>63</v>
      </c>
      <c r="Z73">
        <v>5835</v>
      </c>
      <c r="AA73">
        <v>73</v>
      </c>
      <c r="AB73">
        <v>5835</v>
      </c>
      <c r="AC73">
        <v>71</v>
      </c>
      <c r="AD73">
        <v>5835</v>
      </c>
      <c r="AE73">
        <v>73</v>
      </c>
      <c r="AF73">
        <v>5835</v>
      </c>
      <c r="AG73">
        <v>52</v>
      </c>
    </row>
    <row r="74" spans="1:33" x14ac:dyDescent="0.45">
      <c r="A74" t="s">
        <v>69</v>
      </c>
      <c r="B74" t="s">
        <v>70</v>
      </c>
      <c r="C74" t="s">
        <v>44</v>
      </c>
      <c r="D74">
        <v>2113</v>
      </c>
      <c r="E74">
        <v>66</v>
      </c>
      <c r="F74">
        <v>2112</v>
      </c>
      <c r="G74">
        <v>70</v>
      </c>
      <c r="H74">
        <v>2113</v>
      </c>
      <c r="I74">
        <v>71</v>
      </c>
      <c r="J74">
        <v>2113</v>
      </c>
      <c r="K74">
        <v>74</v>
      </c>
      <c r="L74">
        <v>2112</v>
      </c>
      <c r="M74">
        <v>52</v>
      </c>
      <c r="N74">
        <v>1130</v>
      </c>
      <c r="O74">
        <v>46</v>
      </c>
      <c r="P74">
        <v>1130</v>
      </c>
      <c r="Q74">
        <v>68</v>
      </c>
      <c r="R74">
        <v>1130</v>
      </c>
      <c r="S74">
        <v>64</v>
      </c>
      <c r="T74">
        <v>1130</v>
      </c>
      <c r="U74">
        <v>69</v>
      </c>
      <c r="V74">
        <v>1130</v>
      </c>
      <c r="W74">
        <v>37</v>
      </c>
      <c r="X74">
        <v>3252</v>
      </c>
      <c r="Y74">
        <v>59</v>
      </c>
      <c r="Z74">
        <v>3249</v>
      </c>
      <c r="AA74">
        <v>69</v>
      </c>
      <c r="AB74">
        <v>3252</v>
      </c>
      <c r="AC74">
        <v>68</v>
      </c>
      <c r="AD74">
        <v>3252</v>
      </c>
      <c r="AE74">
        <v>72</v>
      </c>
      <c r="AF74">
        <v>3249</v>
      </c>
      <c r="AG74">
        <v>47</v>
      </c>
    </row>
    <row r="75" spans="1:33" x14ac:dyDescent="0.45">
      <c r="A75" t="s">
        <v>71</v>
      </c>
      <c r="B75" t="s">
        <v>72</v>
      </c>
      <c r="C75" t="s">
        <v>44</v>
      </c>
      <c r="D75">
        <v>1916</v>
      </c>
      <c r="E75">
        <v>66</v>
      </c>
      <c r="F75">
        <v>1916</v>
      </c>
      <c r="G75">
        <v>74</v>
      </c>
      <c r="H75">
        <v>1916</v>
      </c>
      <c r="I75">
        <v>72</v>
      </c>
      <c r="J75">
        <v>1916</v>
      </c>
      <c r="K75">
        <v>75</v>
      </c>
      <c r="L75">
        <v>1916</v>
      </c>
      <c r="M75">
        <v>54</v>
      </c>
      <c r="N75">
        <v>758</v>
      </c>
      <c r="O75">
        <v>52</v>
      </c>
      <c r="P75">
        <v>758</v>
      </c>
      <c r="Q75">
        <v>71</v>
      </c>
      <c r="R75">
        <v>758</v>
      </c>
      <c r="S75">
        <v>66</v>
      </c>
      <c r="T75">
        <v>758</v>
      </c>
      <c r="U75">
        <v>71</v>
      </c>
      <c r="V75">
        <v>758</v>
      </c>
      <c r="W75">
        <v>45</v>
      </c>
      <c r="X75">
        <v>2680</v>
      </c>
      <c r="Y75">
        <v>62</v>
      </c>
      <c r="Z75">
        <v>2680</v>
      </c>
      <c r="AA75">
        <v>73</v>
      </c>
      <c r="AB75">
        <v>2680</v>
      </c>
      <c r="AC75">
        <v>70</v>
      </c>
      <c r="AD75">
        <v>2680</v>
      </c>
      <c r="AE75">
        <v>74</v>
      </c>
      <c r="AF75">
        <v>2680</v>
      </c>
      <c r="AG75">
        <v>51</v>
      </c>
    </row>
    <row r="76" spans="1:33" x14ac:dyDescent="0.45">
      <c r="A76" t="s">
        <v>73</v>
      </c>
      <c r="B76" t="s">
        <v>74</v>
      </c>
      <c r="C76" t="s">
        <v>44</v>
      </c>
      <c r="D76">
        <v>2236</v>
      </c>
      <c r="E76">
        <v>67</v>
      </c>
      <c r="F76">
        <v>2235</v>
      </c>
      <c r="G76">
        <v>80</v>
      </c>
      <c r="H76">
        <v>2236</v>
      </c>
      <c r="I76">
        <v>75</v>
      </c>
      <c r="J76">
        <v>2236</v>
      </c>
      <c r="K76">
        <v>77</v>
      </c>
      <c r="L76">
        <v>2235</v>
      </c>
      <c r="M76">
        <v>58</v>
      </c>
      <c r="N76">
        <v>399</v>
      </c>
      <c r="O76">
        <v>59</v>
      </c>
      <c r="P76">
        <v>399</v>
      </c>
      <c r="Q76">
        <v>77</v>
      </c>
      <c r="R76">
        <v>399</v>
      </c>
      <c r="S76">
        <v>75</v>
      </c>
      <c r="T76">
        <v>399</v>
      </c>
      <c r="U76">
        <v>75</v>
      </c>
      <c r="V76">
        <v>399</v>
      </c>
      <c r="W76">
        <v>51</v>
      </c>
      <c r="X76">
        <v>2638</v>
      </c>
      <c r="Y76">
        <v>66</v>
      </c>
      <c r="Z76">
        <v>2637</v>
      </c>
      <c r="AA76">
        <v>80</v>
      </c>
      <c r="AB76">
        <v>2638</v>
      </c>
      <c r="AC76">
        <v>75</v>
      </c>
      <c r="AD76">
        <v>2638</v>
      </c>
      <c r="AE76">
        <v>77</v>
      </c>
      <c r="AF76">
        <v>2637</v>
      </c>
      <c r="AG76">
        <v>57</v>
      </c>
    </row>
    <row r="77" spans="1:33" x14ac:dyDescent="0.45">
      <c r="A77" t="s">
        <v>78</v>
      </c>
      <c r="B77" t="s">
        <v>79</v>
      </c>
      <c r="C77" t="s">
        <v>44</v>
      </c>
      <c r="D77">
        <v>2897</v>
      </c>
      <c r="E77">
        <v>70</v>
      </c>
      <c r="F77">
        <v>2897</v>
      </c>
      <c r="G77">
        <v>76</v>
      </c>
      <c r="H77">
        <v>2897</v>
      </c>
      <c r="I77">
        <v>74</v>
      </c>
      <c r="J77">
        <v>2897</v>
      </c>
      <c r="K77">
        <v>77</v>
      </c>
      <c r="L77">
        <v>2897</v>
      </c>
      <c r="M77">
        <v>58</v>
      </c>
      <c r="N77">
        <v>257</v>
      </c>
      <c r="O77">
        <v>59</v>
      </c>
      <c r="P77">
        <v>257</v>
      </c>
      <c r="Q77">
        <v>76</v>
      </c>
      <c r="R77">
        <v>257</v>
      </c>
      <c r="S77">
        <v>73</v>
      </c>
      <c r="T77">
        <v>257</v>
      </c>
      <c r="U77">
        <v>77</v>
      </c>
      <c r="V77">
        <v>257</v>
      </c>
      <c r="W77">
        <v>53</v>
      </c>
      <c r="X77">
        <v>3165</v>
      </c>
      <c r="Y77">
        <v>69</v>
      </c>
      <c r="Z77">
        <v>3165</v>
      </c>
      <c r="AA77">
        <v>76</v>
      </c>
      <c r="AB77">
        <v>3165</v>
      </c>
      <c r="AC77">
        <v>74</v>
      </c>
      <c r="AD77">
        <v>3165</v>
      </c>
      <c r="AE77">
        <v>77</v>
      </c>
      <c r="AF77">
        <v>3165</v>
      </c>
      <c r="AG77">
        <v>58</v>
      </c>
    </row>
    <row r="78" spans="1:33" x14ac:dyDescent="0.45">
      <c r="A78" t="s">
        <v>80</v>
      </c>
      <c r="B78" t="s">
        <v>81</v>
      </c>
      <c r="C78" t="s">
        <v>44</v>
      </c>
      <c r="D78">
        <v>2239</v>
      </c>
      <c r="E78">
        <v>69</v>
      </c>
      <c r="F78">
        <v>2238</v>
      </c>
      <c r="G78">
        <v>74</v>
      </c>
      <c r="H78">
        <v>2239</v>
      </c>
      <c r="I78">
        <v>70</v>
      </c>
      <c r="J78">
        <v>2239</v>
      </c>
      <c r="K78">
        <v>74</v>
      </c>
      <c r="L78">
        <v>2238</v>
      </c>
      <c r="M78">
        <v>55</v>
      </c>
      <c r="N78">
        <v>363</v>
      </c>
      <c r="O78">
        <v>61</v>
      </c>
      <c r="P78">
        <v>363</v>
      </c>
      <c r="Q78">
        <v>72</v>
      </c>
      <c r="R78">
        <v>363</v>
      </c>
      <c r="S78">
        <v>70</v>
      </c>
      <c r="T78">
        <v>363</v>
      </c>
      <c r="U78">
        <v>78</v>
      </c>
      <c r="V78">
        <v>363</v>
      </c>
      <c r="W78">
        <v>52</v>
      </c>
      <c r="X78">
        <v>2602</v>
      </c>
      <c r="Y78">
        <v>68</v>
      </c>
      <c r="Z78">
        <v>2601</v>
      </c>
      <c r="AA78">
        <v>73</v>
      </c>
      <c r="AB78">
        <v>2602</v>
      </c>
      <c r="AC78">
        <v>70</v>
      </c>
      <c r="AD78">
        <v>2602</v>
      </c>
      <c r="AE78">
        <v>74</v>
      </c>
      <c r="AF78">
        <v>2601</v>
      </c>
      <c r="AG78">
        <v>55</v>
      </c>
    </row>
    <row r="79" spans="1:33" x14ac:dyDescent="0.45">
      <c r="A79" t="s">
        <v>82</v>
      </c>
      <c r="B79" t="s">
        <v>83</v>
      </c>
      <c r="C79" t="s">
        <v>44</v>
      </c>
      <c r="D79">
        <v>2207</v>
      </c>
      <c r="E79">
        <v>78</v>
      </c>
      <c r="F79">
        <v>2207</v>
      </c>
      <c r="G79">
        <v>81</v>
      </c>
      <c r="H79">
        <v>2207</v>
      </c>
      <c r="I79">
        <v>80</v>
      </c>
      <c r="J79">
        <v>2207</v>
      </c>
      <c r="K79">
        <v>83</v>
      </c>
      <c r="L79">
        <v>2207</v>
      </c>
      <c r="M79">
        <v>67</v>
      </c>
      <c r="N79">
        <v>490</v>
      </c>
      <c r="O79">
        <v>74</v>
      </c>
      <c r="P79">
        <v>490</v>
      </c>
      <c r="Q79">
        <v>81</v>
      </c>
      <c r="R79">
        <v>490</v>
      </c>
      <c r="S79">
        <v>85</v>
      </c>
      <c r="T79">
        <v>490</v>
      </c>
      <c r="U79">
        <v>88</v>
      </c>
      <c r="V79">
        <v>490</v>
      </c>
      <c r="W79">
        <v>65</v>
      </c>
      <c r="X79">
        <v>2701</v>
      </c>
      <c r="Y79">
        <v>77</v>
      </c>
      <c r="Z79">
        <v>2701</v>
      </c>
      <c r="AA79">
        <v>81</v>
      </c>
      <c r="AB79">
        <v>2701</v>
      </c>
      <c r="AC79">
        <v>81</v>
      </c>
      <c r="AD79">
        <v>2701</v>
      </c>
      <c r="AE79">
        <v>84</v>
      </c>
      <c r="AF79">
        <v>2701</v>
      </c>
      <c r="AG79">
        <v>66</v>
      </c>
    </row>
    <row r="80" spans="1:33" x14ac:dyDescent="0.45">
      <c r="A80" t="s">
        <v>86</v>
      </c>
      <c r="B80" t="s">
        <v>87</v>
      </c>
      <c r="C80" t="s">
        <v>44</v>
      </c>
      <c r="D80">
        <v>3444</v>
      </c>
      <c r="E80">
        <v>70</v>
      </c>
      <c r="F80">
        <v>3444</v>
      </c>
      <c r="G80">
        <v>77</v>
      </c>
      <c r="H80">
        <v>3444</v>
      </c>
      <c r="I80">
        <v>74</v>
      </c>
      <c r="J80">
        <v>3444</v>
      </c>
      <c r="K80">
        <v>75</v>
      </c>
      <c r="L80">
        <v>3444</v>
      </c>
      <c r="M80">
        <v>58</v>
      </c>
      <c r="N80">
        <v>130</v>
      </c>
      <c r="O80">
        <v>51</v>
      </c>
      <c r="P80">
        <v>130</v>
      </c>
      <c r="Q80">
        <v>71</v>
      </c>
      <c r="R80">
        <v>130</v>
      </c>
      <c r="S80">
        <v>72</v>
      </c>
      <c r="T80">
        <v>130</v>
      </c>
      <c r="U80">
        <v>67</v>
      </c>
      <c r="V80">
        <v>130</v>
      </c>
      <c r="W80">
        <v>43</v>
      </c>
      <c r="X80">
        <v>3575</v>
      </c>
      <c r="Y80">
        <v>69</v>
      </c>
      <c r="Z80">
        <v>3575</v>
      </c>
      <c r="AA80">
        <v>77</v>
      </c>
      <c r="AB80">
        <v>3575</v>
      </c>
      <c r="AC80">
        <v>74</v>
      </c>
      <c r="AD80">
        <v>3575</v>
      </c>
      <c r="AE80">
        <v>75</v>
      </c>
      <c r="AF80">
        <v>3575</v>
      </c>
      <c r="AG80">
        <v>57</v>
      </c>
    </row>
    <row r="81" spans="1:33" x14ac:dyDescent="0.45">
      <c r="A81" t="s">
        <v>61</v>
      </c>
      <c r="B81" t="s">
        <v>62</v>
      </c>
      <c r="C81" t="s">
        <v>44</v>
      </c>
      <c r="D81">
        <v>1729</v>
      </c>
      <c r="E81">
        <v>62</v>
      </c>
      <c r="F81">
        <v>1729</v>
      </c>
      <c r="G81">
        <v>68</v>
      </c>
      <c r="H81">
        <v>1729</v>
      </c>
      <c r="I81">
        <v>66</v>
      </c>
      <c r="J81">
        <v>1729</v>
      </c>
      <c r="K81">
        <v>69</v>
      </c>
      <c r="L81">
        <v>1729</v>
      </c>
      <c r="M81">
        <v>48</v>
      </c>
      <c r="N81">
        <v>51</v>
      </c>
      <c r="O81">
        <v>67</v>
      </c>
      <c r="P81">
        <v>51</v>
      </c>
      <c r="Q81">
        <v>76</v>
      </c>
      <c r="R81">
        <v>51</v>
      </c>
      <c r="S81">
        <v>84</v>
      </c>
      <c r="T81">
        <v>51</v>
      </c>
      <c r="U81">
        <v>88</v>
      </c>
      <c r="V81">
        <v>51</v>
      </c>
      <c r="W81">
        <v>63</v>
      </c>
      <c r="X81">
        <v>1781</v>
      </c>
      <c r="Y81">
        <v>62</v>
      </c>
      <c r="Z81">
        <v>1781</v>
      </c>
      <c r="AA81">
        <v>68</v>
      </c>
      <c r="AB81">
        <v>1781</v>
      </c>
      <c r="AC81">
        <v>67</v>
      </c>
      <c r="AD81">
        <v>1781</v>
      </c>
      <c r="AE81">
        <v>70</v>
      </c>
      <c r="AF81">
        <v>1781</v>
      </c>
      <c r="AG81">
        <v>48</v>
      </c>
    </row>
    <row r="82" spans="1:33" x14ac:dyDescent="0.45">
      <c r="A82" t="s">
        <v>65</v>
      </c>
      <c r="B82" t="s">
        <v>66</v>
      </c>
      <c r="C82" t="s">
        <v>44</v>
      </c>
      <c r="D82">
        <v>4074</v>
      </c>
      <c r="E82">
        <v>63</v>
      </c>
      <c r="F82">
        <v>4072</v>
      </c>
      <c r="G82">
        <v>64</v>
      </c>
      <c r="H82">
        <v>4074</v>
      </c>
      <c r="I82">
        <v>65</v>
      </c>
      <c r="J82">
        <v>4074</v>
      </c>
      <c r="K82">
        <v>68</v>
      </c>
      <c r="L82">
        <v>4072</v>
      </c>
      <c r="M82">
        <v>46</v>
      </c>
      <c r="N82">
        <v>584</v>
      </c>
      <c r="O82">
        <v>52</v>
      </c>
      <c r="P82">
        <v>582</v>
      </c>
      <c r="Q82">
        <v>55</v>
      </c>
      <c r="R82">
        <v>584</v>
      </c>
      <c r="S82">
        <v>69</v>
      </c>
      <c r="T82">
        <v>584</v>
      </c>
      <c r="U82">
        <v>66</v>
      </c>
      <c r="V82">
        <v>582</v>
      </c>
      <c r="W82">
        <v>41</v>
      </c>
      <c r="X82">
        <v>4664</v>
      </c>
      <c r="Y82">
        <v>61</v>
      </c>
      <c r="Z82">
        <v>4660</v>
      </c>
      <c r="AA82">
        <v>63</v>
      </c>
      <c r="AB82">
        <v>4664</v>
      </c>
      <c r="AC82">
        <v>65</v>
      </c>
      <c r="AD82">
        <v>4664</v>
      </c>
      <c r="AE82">
        <v>68</v>
      </c>
      <c r="AF82">
        <v>4660</v>
      </c>
      <c r="AG82">
        <v>46</v>
      </c>
    </row>
    <row r="83" spans="1:33" x14ac:dyDescent="0.45">
      <c r="A83" t="s">
        <v>77</v>
      </c>
      <c r="B83" t="s">
        <v>376</v>
      </c>
      <c r="C83" t="s">
        <v>44</v>
      </c>
      <c r="D83">
        <v>1917</v>
      </c>
      <c r="E83">
        <v>65</v>
      </c>
      <c r="F83">
        <v>1917</v>
      </c>
      <c r="G83">
        <v>73</v>
      </c>
      <c r="H83">
        <v>1917</v>
      </c>
      <c r="I83">
        <v>71</v>
      </c>
      <c r="J83">
        <v>1917</v>
      </c>
      <c r="K83">
        <v>75</v>
      </c>
      <c r="L83">
        <v>1917</v>
      </c>
      <c r="M83">
        <v>53</v>
      </c>
      <c r="N83">
        <v>42</v>
      </c>
      <c r="O83">
        <v>48</v>
      </c>
      <c r="P83">
        <v>42</v>
      </c>
      <c r="Q83">
        <v>67</v>
      </c>
      <c r="R83">
        <v>42</v>
      </c>
      <c r="S83">
        <v>90</v>
      </c>
      <c r="T83">
        <v>42</v>
      </c>
      <c r="U83">
        <v>79</v>
      </c>
      <c r="V83">
        <v>42</v>
      </c>
      <c r="W83">
        <v>43</v>
      </c>
      <c r="X83">
        <v>1960</v>
      </c>
      <c r="Y83">
        <v>65</v>
      </c>
      <c r="Z83">
        <v>1960</v>
      </c>
      <c r="AA83">
        <v>73</v>
      </c>
      <c r="AB83">
        <v>1960</v>
      </c>
      <c r="AC83">
        <v>71</v>
      </c>
      <c r="AD83">
        <v>1960</v>
      </c>
      <c r="AE83">
        <v>75</v>
      </c>
      <c r="AF83">
        <v>1960</v>
      </c>
      <c r="AG83">
        <v>53</v>
      </c>
    </row>
    <row r="84" spans="1:33" x14ac:dyDescent="0.45">
      <c r="A84" t="s">
        <v>75</v>
      </c>
      <c r="B84" t="s">
        <v>76</v>
      </c>
      <c r="C84" t="s">
        <v>44</v>
      </c>
      <c r="D84">
        <v>2672</v>
      </c>
      <c r="E84">
        <v>70</v>
      </c>
      <c r="F84">
        <v>2672</v>
      </c>
      <c r="G84">
        <v>75</v>
      </c>
      <c r="H84">
        <v>2672</v>
      </c>
      <c r="I84">
        <v>75</v>
      </c>
      <c r="J84">
        <v>2672</v>
      </c>
      <c r="K84">
        <v>78</v>
      </c>
      <c r="L84">
        <v>2672</v>
      </c>
      <c r="M84">
        <v>56</v>
      </c>
      <c r="N84">
        <v>97</v>
      </c>
      <c r="O84">
        <v>60</v>
      </c>
      <c r="P84">
        <v>97</v>
      </c>
      <c r="Q84">
        <v>61</v>
      </c>
      <c r="R84">
        <v>97</v>
      </c>
      <c r="S84">
        <v>69</v>
      </c>
      <c r="T84">
        <v>97</v>
      </c>
      <c r="U84">
        <v>73</v>
      </c>
      <c r="V84">
        <v>97</v>
      </c>
      <c r="W84">
        <v>43</v>
      </c>
      <c r="X84">
        <v>2769</v>
      </c>
      <c r="Y84">
        <v>70</v>
      </c>
      <c r="Z84">
        <v>2769</v>
      </c>
      <c r="AA84">
        <v>75</v>
      </c>
      <c r="AB84">
        <v>2769</v>
      </c>
      <c r="AC84">
        <v>74</v>
      </c>
      <c r="AD84">
        <v>2769</v>
      </c>
      <c r="AE84">
        <v>78</v>
      </c>
      <c r="AF84">
        <v>2769</v>
      </c>
      <c r="AG84">
        <v>56</v>
      </c>
    </row>
    <row r="85" spans="1:33" x14ac:dyDescent="0.45">
      <c r="A85" t="s">
        <v>88</v>
      </c>
      <c r="B85" t="s">
        <v>89</v>
      </c>
      <c r="C85" t="s">
        <v>44</v>
      </c>
      <c r="D85">
        <v>3462</v>
      </c>
      <c r="E85">
        <v>64</v>
      </c>
      <c r="F85">
        <v>3462</v>
      </c>
      <c r="G85">
        <v>72</v>
      </c>
      <c r="H85">
        <v>3462</v>
      </c>
      <c r="I85">
        <v>64</v>
      </c>
      <c r="J85">
        <v>3462</v>
      </c>
      <c r="K85">
        <v>70</v>
      </c>
      <c r="L85">
        <v>3462</v>
      </c>
      <c r="M85">
        <v>49</v>
      </c>
      <c r="N85">
        <v>132</v>
      </c>
      <c r="O85">
        <v>59</v>
      </c>
      <c r="P85">
        <v>132</v>
      </c>
      <c r="Q85">
        <v>74</v>
      </c>
      <c r="R85">
        <v>132</v>
      </c>
      <c r="S85">
        <v>73</v>
      </c>
      <c r="T85">
        <v>132</v>
      </c>
      <c r="U85">
        <v>74</v>
      </c>
      <c r="V85">
        <v>132</v>
      </c>
      <c r="W85">
        <v>54</v>
      </c>
      <c r="X85">
        <v>3599</v>
      </c>
      <c r="Y85">
        <v>64</v>
      </c>
      <c r="Z85">
        <v>3599</v>
      </c>
      <c r="AA85">
        <v>72</v>
      </c>
      <c r="AB85">
        <v>3599</v>
      </c>
      <c r="AC85">
        <v>64</v>
      </c>
      <c r="AD85">
        <v>3599</v>
      </c>
      <c r="AE85">
        <v>70</v>
      </c>
      <c r="AF85">
        <v>3599</v>
      </c>
      <c r="AG85">
        <v>49</v>
      </c>
    </row>
    <row r="86" spans="1:33" x14ac:dyDescent="0.45">
      <c r="A86" t="s">
        <v>91</v>
      </c>
      <c r="B86" t="s">
        <v>92</v>
      </c>
      <c r="C86" t="s">
        <v>492</v>
      </c>
      <c r="D86">
        <v>2467</v>
      </c>
      <c r="E86">
        <v>62</v>
      </c>
      <c r="F86">
        <v>2467</v>
      </c>
      <c r="G86">
        <v>76</v>
      </c>
      <c r="H86">
        <v>2467</v>
      </c>
      <c r="I86">
        <v>71</v>
      </c>
      <c r="J86">
        <v>2467</v>
      </c>
      <c r="K86">
        <v>72</v>
      </c>
      <c r="L86">
        <v>2467</v>
      </c>
      <c r="M86">
        <v>53</v>
      </c>
      <c r="N86">
        <v>112</v>
      </c>
      <c r="O86">
        <v>51</v>
      </c>
      <c r="P86">
        <v>112</v>
      </c>
      <c r="Q86">
        <v>67</v>
      </c>
      <c r="R86">
        <v>112</v>
      </c>
      <c r="S86">
        <v>73</v>
      </c>
      <c r="T86">
        <v>112</v>
      </c>
      <c r="U86">
        <v>67</v>
      </c>
      <c r="V86">
        <v>112</v>
      </c>
      <c r="W86">
        <v>44</v>
      </c>
      <c r="X86">
        <v>2581</v>
      </c>
      <c r="Y86">
        <v>62</v>
      </c>
      <c r="Z86">
        <v>2581</v>
      </c>
      <c r="AA86">
        <v>76</v>
      </c>
      <c r="AB86">
        <v>2581</v>
      </c>
      <c r="AC86">
        <v>72</v>
      </c>
      <c r="AD86">
        <v>2581</v>
      </c>
      <c r="AE86">
        <v>72</v>
      </c>
      <c r="AF86">
        <v>2581</v>
      </c>
      <c r="AG86">
        <v>53</v>
      </c>
    </row>
    <row r="87" spans="1:33" x14ac:dyDescent="0.45">
      <c r="A87" t="s">
        <v>97</v>
      </c>
      <c r="B87" t="s">
        <v>98</v>
      </c>
      <c r="C87" t="s">
        <v>492</v>
      </c>
      <c r="D87">
        <v>3154</v>
      </c>
      <c r="E87">
        <v>57</v>
      </c>
      <c r="F87">
        <v>3154</v>
      </c>
      <c r="G87">
        <v>74</v>
      </c>
      <c r="H87">
        <v>3154</v>
      </c>
      <c r="I87">
        <v>64</v>
      </c>
      <c r="J87">
        <v>3154</v>
      </c>
      <c r="K87">
        <v>66</v>
      </c>
      <c r="L87">
        <v>3154</v>
      </c>
      <c r="M87">
        <v>47</v>
      </c>
      <c r="N87">
        <v>255</v>
      </c>
      <c r="O87">
        <v>38</v>
      </c>
      <c r="P87">
        <v>255</v>
      </c>
      <c r="Q87">
        <v>60</v>
      </c>
      <c r="R87">
        <v>255</v>
      </c>
      <c r="S87">
        <v>58</v>
      </c>
      <c r="T87">
        <v>255</v>
      </c>
      <c r="U87">
        <v>56</v>
      </c>
      <c r="V87">
        <v>255</v>
      </c>
      <c r="W87">
        <v>34</v>
      </c>
      <c r="X87">
        <v>3409</v>
      </c>
      <c r="Y87">
        <v>56</v>
      </c>
      <c r="Z87">
        <v>3409</v>
      </c>
      <c r="AA87">
        <v>73</v>
      </c>
      <c r="AB87">
        <v>3409</v>
      </c>
      <c r="AC87">
        <v>64</v>
      </c>
      <c r="AD87">
        <v>3409</v>
      </c>
      <c r="AE87">
        <v>65</v>
      </c>
      <c r="AF87">
        <v>3409</v>
      </c>
      <c r="AG87">
        <v>46</v>
      </c>
    </row>
    <row r="88" spans="1:33" x14ac:dyDescent="0.45">
      <c r="A88" t="s">
        <v>113</v>
      </c>
      <c r="B88" t="s">
        <v>114</v>
      </c>
      <c r="C88" t="s">
        <v>492</v>
      </c>
      <c r="D88">
        <v>2724</v>
      </c>
      <c r="E88">
        <v>66</v>
      </c>
      <c r="F88">
        <v>2722</v>
      </c>
      <c r="G88">
        <v>79</v>
      </c>
      <c r="H88">
        <v>2722</v>
      </c>
      <c r="I88">
        <v>73</v>
      </c>
      <c r="J88">
        <v>2722</v>
      </c>
      <c r="K88">
        <v>72</v>
      </c>
      <c r="L88">
        <v>2722</v>
      </c>
      <c r="M88">
        <v>56</v>
      </c>
      <c r="N88">
        <v>332</v>
      </c>
      <c r="O88">
        <v>47</v>
      </c>
      <c r="P88">
        <v>332</v>
      </c>
      <c r="Q88">
        <v>62</v>
      </c>
      <c r="R88">
        <v>332</v>
      </c>
      <c r="S88">
        <v>63</v>
      </c>
      <c r="T88">
        <v>332</v>
      </c>
      <c r="U88">
        <v>60</v>
      </c>
      <c r="V88">
        <v>332</v>
      </c>
      <c r="W88">
        <v>41</v>
      </c>
      <c r="X88">
        <v>3059</v>
      </c>
      <c r="Y88">
        <v>64</v>
      </c>
      <c r="Z88">
        <v>3057</v>
      </c>
      <c r="AA88">
        <v>78</v>
      </c>
      <c r="AB88">
        <v>3057</v>
      </c>
      <c r="AC88">
        <v>72</v>
      </c>
      <c r="AD88">
        <v>3057</v>
      </c>
      <c r="AE88">
        <v>71</v>
      </c>
      <c r="AF88">
        <v>3057</v>
      </c>
      <c r="AG88">
        <v>54</v>
      </c>
    </row>
    <row r="89" spans="1:33" x14ac:dyDescent="0.45">
      <c r="A89" t="s">
        <v>115</v>
      </c>
      <c r="B89" t="s">
        <v>116</v>
      </c>
      <c r="C89" t="s">
        <v>492</v>
      </c>
      <c r="D89">
        <v>4623</v>
      </c>
      <c r="E89">
        <v>66</v>
      </c>
      <c r="F89">
        <v>4622</v>
      </c>
      <c r="G89">
        <v>75</v>
      </c>
      <c r="H89">
        <v>4622</v>
      </c>
      <c r="I89">
        <v>70</v>
      </c>
      <c r="J89">
        <v>4623</v>
      </c>
      <c r="K89">
        <v>71</v>
      </c>
      <c r="L89">
        <v>4621</v>
      </c>
      <c r="M89">
        <v>55</v>
      </c>
      <c r="N89">
        <v>1188</v>
      </c>
      <c r="O89">
        <v>48</v>
      </c>
      <c r="P89">
        <v>1187</v>
      </c>
      <c r="Q89">
        <v>67</v>
      </c>
      <c r="R89">
        <v>1188</v>
      </c>
      <c r="S89">
        <v>62</v>
      </c>
      <c r="T89">
        <v>1188</v>
      </c>
      <c r="U89">
        <v>66</v>
      </c>
      <c r="V89">
        <v>1187</v>
      </c>
      <c r="W89">
        <v>42</v>
      </c>
      <c r="X89">
        <v>5827</v>
      </c>
      <c r="Y89">
        <v>62</v>
      </c>
      <c r="Z89">
        <v>5825</v>
      </c>
      <c r="AA89">
        <v>74</v>
      </c>
      <c r="AB89">
        <v>5826</v>
      </c>
      <c r="AC89">
        <v>69</v>
      </c>
      <c r="AD89">
        <v>5827</v>
      </c>
      <c r="AE89">
        <v>70</v>
      </c>
      <c r="AF89">
        <v>5824</v>
      </c>
      <c r="AG89">
        <v>52</v>
      </c>
    </row>
    <row r="90" spans="1:33" x14ac:dyDescent="0.45">
      <c r="A90" t="s">
        <v>577</v>
      </c>
      <c r="B90" t="s">
        <v>25</v>
      </c>
      <c r="C90" t="s">
        <v>20</v>
      </c>
      <c r="D90">
        <v>1880</v>
      </c>
      <c r="E90">
        <v>72</v>
      </c>
      <c r="F90">
        <v>1880</v>
      </c>
      <c r="G90">
        <v>82</v>
      </c>
      <c r="H90">
        <v>1880</v>
      </c>
      <c r="I90">
        <v>76</v>
      </c>
      <c r="J90">
        <v>1880</v>
      </c>
      <c r="K90">
        <v>78</v>
      </c>
      <c r="L90">
        <v>1880</v>
      </c>
      <c r="M90">
        <v>61</v>
      </c>
      <c r="N90">
        <v>95</v>
      </c>
      <c r="O90">
        <v>67</v>
      </c>
      <c r="P90">
        <v>95</v>
      </c>
      <c r="Q90">
        <v>76</v>
      </c>
      <c r="R90">
        <v>95</v>
      </c>
      <c r="S90">
        <v>82</v>
      </c>
      <c r="T90">
        <v>95</v>
      </c>
      <c r="U90">
        <v>77</v>
      </c>
      <c r="V90">
        <v>95</v>
      </c>
      <c r="W90">
        <v>62</v>
      </c>
      <c r="X90">
        <v>1976</v>
      </c>
      <c r="Y90">
        <v>72</v>
      </c>
      <c r="Z90">
        <v>1976</v>
      </c>
      <c r="AA90">
        <v>82</v>
      </c>
      <c r="AB90">
        <v>1976</v>
      </c>
      <c r="AC90">
        <v>76</v>
      </c>
      <c r="AD90">
        <v>1976</v>
      </c>
      <c r="AE90">
        <v>78</v>
      </c>
      <c r="AF90">
        <v>1976</v>
      </c>
      <c r="AG90">
        <v>61</v>
      </c>
    </row>
    <row r="91" spans="1:33" x14ac:dyDescent="0.45">
      <c r="A91" t="s">
        <v>30</v>
      </c>
      <c r="B91" t="s">
        <v>31</v>
      </c>
      <c r="C91" t="s">
        <v>20</v>
      </c>
      <c r="D91">
        <v>1990</v>
      </c>
      <c r="E91">
        <v>72</v>
      </c>
      <c r="F91">
        <v>1990</v>
      </c>
      <c r="G91">
        <v>79</v>
      </c>
      <c r="H91">
        <v>1990</v>
      </c>
      <c r="I91">
        <v>73</v>
      </c>
      <c r="J91">
        <v>1990</v>
      </c>
      <c r="K91">
        <v>73</v>
      </c>
      <c r="L91">
        <v>1990</v>
      </c>
      <c r="M91">
        <v>59</v>
      </c>
      <c r="N91">
        <v>585</v>
      </c>
      <c r="O91">
        <v>55</v>
      </c>
      <c r="P91">
        <v>584</v>
      </c>
      <c r="Q91">
        <v>74</v>
      </c>
      <c r="R91">
        <v>585</v>
      </c>
      <c r="S91">
        <v>70</v>
      </c>
      <c r="T91">
        <v>585</v>
      </c>
      <c r="U91">
        <v>72</v>
      </c>
      <c r="V91">
        <v>584</v>
      </c>
      <c r="W91">
        <v>49</v>
      </c>
      <c r="X91">
        <v>2589</v>
      </c>
      <c r="Y91">
        <v>68</v>
      </c>
      <c r="Z91">
        <v>2587</v>
      </c>
      <c r="AA91">
        <v>78</v>
      </c>
      <c r="AB91">
        <v>2589</v>
      </c>
      <c r="AC91">
        <v>72</v>
      </c>
      <c r="AD91">
        <v>2589</v>
      </c>
      <c r="AE91">
        <v>73</v>
      </c>
      <c r="AF91">
        <v>2587</v>
      </c>
      <c r="AG91">
        <v>57</v>
      </c>
    </row>
    <row r="92" spans="1:33" x14ac:dyDescent="0.45">
      <c r="A92" t="s">
        <v>32</v>
      </c>
      <c r="B92" t="s">
        <v>33</v>
      </c>
      <c r="C92" t="s">
        <v>20</v>
      </c>
      <c r="D92">
        <v>2152</v>
      </c>
      <c r="E92">
        <v>70</v>
      </c>
      <c r="F92">
        <v>2152</v>
      </c>
      <c r="G92">
        <v>76</v>
      </c>
      <c r="H92">
        <v>2152</v>
      </c>
      <c r="I92">
        <v>73</v>
      </c>
      <c r="J92">
        <v>2152</v>
      </c>
      <c r="K92">
        <v>74</v>
      </c>
      <c r="L92">
        <v>2152</v>
      </c>
      <c r="M92">
        <v>57</v>
      </c>
      <c r="N92">
        <v>87</v>
      </c>
      <c r="O92">
        <v>61</v>
      </c>
      <c r="P92">
        <v>87</v>
      </c>
      <c r="Q92">
        <v>74</v>
      </c>
      <c r="R92">
        <v>87</v>
      </c>
      <c r="S92">
        <v>71</v>
      </c>
      <c r="T92">
        <v>87</v>
      </c>
      <c r="U92">
        <v>75</v>
      </c>
      <c r="V92">
        <v>87</v>
      </c>
      <c r="W92">
        <v>53</v>
      </c>
      <c r="X92">
        <v>2241</v>
      </c>
      <c r="Y92">
        <v>70</v>
      </c>
      <c r="Z92">
        <v>2241</v>
      </c>
      <c r="AA92">
        <v>76</v>
      </c>
      <c r="AB92">
        <v>2241</v>
      </c>
      <c r="AC92">
        <v>73</v>
      </c>
      <c r="AD92">
        <v>2241</v>
      </c>
      <c r="AE92">
        <v>74</v>
      </c>
      <c r="AF92">
        <v>2241</v>
      </c>
      <c r="AG92">
        <v>56</v>
      </c>
    </row>
    <row r="93" spans="1:33" x14ac:dyDescent="0.45">
      <c r="A93" t="s">
        <v>37</v>
      </c>
      <c r="B93" t="s">
        <v>38</v>
      </c>
      <c r="C93" t="s">
        <v>20</v>
      </c>
      <c r="D93">
        <v>1443</v>
      </c>
      <c r="E93">
        <v>68</v>
      </c>
      <c r="F93">
        <v>1443</v>
      </c>
      <c r="G93">
        <v>81</v>
      </c>
      <c r="H93">
        <v>1443</v>
      </c>
      <c r="I93">
        <v>74</v>
      </c>
      <c r="J93">
        <v>1443</v>
      </c>
      <c r="K93">
        <v>74</v>
      </c>
      <c r="L93">
        <v>1443</v>
      </c>
      <c r="M93">
        <v>57</v>
      </c>
      <c r="N93">
        <v>78</v>
      </c>
      <c r="O93">
        <v>71</v>
      </c>
      <c r="P93">
        <v>78</v>
      </c>
      <c r="Q93">
        <v>88</v>
      </c>
      <c r="R93">
        <v>78</v>
      </c>
      <c r="S93">
        <v>90</v>
      </c>
      <c r="T93">
        <v>78</v>
      </c>
      <c r="U93">
        <v>85</v>
      </c>
      <c r="V93">
        <v>78</v>
      </c>
      <c r="W93">
        <v>67</v>
      </c>
      <c r="X93">
        <v>1534</v>
      </c>
      <c r="Y93">
        <v>68</v>
      </c>
      <c r="Z93">
        <v>1534</v>
      </c>
      <c r="AA93">
        <v>81</v>
      </c>
      <c r="AB93">
        <v>1534</v>
      </c>
      <c r="AC93">
        <v>75</v>
      </c>
      <c r="AD93">
        <v>1534</v>
      </c>
      <c r="AE93">
        <v>75</v>
      </c>
      <c r="AF93">
        <v>1534</v>
      </c>
      <c r="AG93">
        <v>57</v>
      </c>
    </row>
    <row r="94" spans="1:33" x14ac:dyDescent="0.45">
      <c r="A94" t="s">
        <v>41</v>
      </c>
      <c r="B94" t="s">
        <v>42</v>
      </c>
      <c r="C94" t="s">
        <v>20</v>
      </c>
      <c r="D94">
        <v>2833</v>
      </c>
      <c r="E94">
        <v>71</v>
      </c>
      <c r="F94">
        <v>2833</v>
      </c>
      <c r="G94">
        <v>80</v>
      </c>
      <c r="H94">
        <v>2833</v>
      </c>
      <c r="I94">
        <v>75</v>
      </c>
      <c r="J94">
        <v>2833</v>
      </c>
      <c r="K94">
        <v>74</v>
      </c>
      <c r="L94">
        <v>2833</v>
      </c>
      <c r="M94">
        <v>61</v>
      </c>
      <c r="N94">
        <v>142</v>
      </c>
      <c r="O94">
        <v>64</v>
      </c>
      <c r="P94">
        <v>142</v>
      </c>
      <c r="Q94">
        <v>82</v>
      </c>
      <c r="R94">
        <v>142</v>
      </c>
      <c r="S94">
        <v>81</v>
      </c>
      <c r="T94">
        <v>142</v>
      </c>
      <c r="U94">
        <v>85</v>
      </c>
      <c r="V94">
        <v>142</v>
      </c>
      <c r="W94">
        <v>61</v>
      </c>
      <c r="X94">
        <v>2977</v>
      </c>
      <c r="Y94">
        <v>71</v>
      </c>
      <c r="Z94">
        <v>2977</v>
      </c>
      <c r="AA94">
        <v>80</v>
      </c>
      <c r="AB94">
        <v>2977</v>
      </c>
      <c r="AC94">
        <v>75</v>
      </c>
      <c r="AD94">
        <v>2977</v>
      </c>
      <c r="AE94">
        <v>75</v>
      </c>
      <c r="AF94">
        <v>2977</v>
      </c>
      <c r="AG94">
        <v>61</v>
      </c>
    </row>
    <row r="95" spans="1:33" x14ac:dyDescent="0.45">
      <c r="A95" t="s">
        <v>141</v>
      </c>
      <c r="B95" t="s">
        <v>142</v>
      </c>
      <c r="C95" t="s">
        <v>339</v>
      </c>
      <c r="D95">
        <v>8026</v>
      </c>
      <c r="E95">
        <v>62</v>
      </c>
      <c r="F95">
        <v>8026</v>
      </c>
      <c r="G95">
        <v>70</v>
      </c>
      <c r="H95">
        <v>8026</v>
      </c>
      <c r="I95">
        <v>65</v>
      </c>
      <c r="J95">
        <v>8026</v>
      </c>
      <c r="K95">
        <v>72</v>
      </c>
      <c r="L95">
        <v>8026</v>
      </c>
      <c r="M95">
        <v>49</v>
      </c>
      <c r="N95">
        <v>6491</v>
      </c>
      <c r="O95">
        <v>55</v>
      </c>
      <c r="P95">
        <v>6491</v>
      </c>
      <c r="Q95">
        <v>69</v>
      </c>
      <c r="R95">
        <v>6491</v>
      </c>
      <c r="S95">
        <v>67</v>
      </c>
      <c r="T95">
        <v>6491</v>
      </c>
      <c r="U95">
        <v>71</v>
      </c>
      <c r="V95">
        <v>6491</v>
      </c>
      <c r="W95">
        <v>46</v>
      </c>
      <c r="X95">
        <v>14581</v>
      </c>
      <c r="Y95">
        <v>59</v>
      </c>
      <c r="Z95">
        <v>14581</v>
      </c>
      <c r="AA95">
        <v>69</v>
      </c>
      <c r="AB95">
        <v>14581</v>
      </c>
      <c r="AC95">
        <v>66</v>
      </c>
      <c r="AD95">
        <v>14581</v>
      </c>
      <c r="AE95">
        <v>71</v>
      </c>
      <c r="AF95">
        <v>14581</v>
      </c>
      <c r="AG95">
        <v>47</v>
      </c>
    </row>
    <row r="96" spans="1:33" x14ac:dyDescent="0.45">
      <c r="A96" t="s">
        <v>143</v>
      </c>
      <c r="B96" t="s">
        <v>144</v>
      </c>
      <c r="C96" t="s">
        <v>339</v>
      </c>
      <c r="D96">
        <v>2639</v>
      </c>
      <c r="E96">
        <v>64</v>
      </c>
      <c r="F96">
        <v>2639</v>
      </c>
      <c r="G96">
        <v>72</v>
      </c>
      <c r="H96">
        <v>2637</v>
      </c>
      <c r="I96">
        <v>66</v>
      </c>
      <c r="J96">
        <v>2639</v>
      </c>
      <c r="K96">
        <v>73</v>
      </c>
      <c r="L96">
        <v>2637</v>
      </c>
      <c r="M96">
        <v>50</v>
      </c>
      <c r="N96">
        <v>1145</v>
      </c>
      <c r="O96">
        <v>56</v>
      </c>
      <c r="P96">
        <v>1145</v>
      </c>
      <c r="Q96">
        <v>72</v>
      </c>
      <c r="R96">
        <v>1145</v>
      </c>
      <c r="S96">
        <v>72</v>
      </c>
      <c r="T96">
        <v>1145</v>
      </c>
      <c r="U96">
        <v>77</v>
      </c>
      <c r="V96">
        <v>1145</v>
      </c>
      <c r="W96">
        <v>48</v>
      </c>
      <c r="X96">
        <v>3793</v>
      </c>
      <c r="Y96">
        <v>61</v>
      </c>
      <c r="Z96">
        <v>3793</v>
      </c>
      <c r="AA96">
        <v>72</v>
      </c>
      <c r="AB96">
        <v>3791</v>
      </c>
      <c r="AC96">
        <v>67</v>
      </c>
      <c r="AD96">
        <v>3793</v>
      </c>
      <c r="AE96">
        <v>74</v>
      </c>
      <c r="AF96">
        <v>3791</v>
      </c>
      <c r="AG96">
        <v>49</v>
      </c>
    </row>
    <row r="97" spans="1:33" x14ac:dyDescent="0.45">
      <c r="A97" t="s">
        <v>145</v>
      </c>
      <c r="B97" t="s">
        <v>146</v>
      </c>
      <c r="C97" t="s">
        <v>339</v>
      </c>
      <c r="D97">
        <v>3201</v>
      </c>
      <c r="E97">
        <v>63</v>
      </c>
      <c r="F97">
        <v>3201</v>
      </c>
      <c r="G97">
        <v>73</v>
      </c>
      <c r="H97">
        <v>3201</v>
      </c>
      <c r="I97">
        <v>65</v>
      </c>
      <c r="J97">
        <v>3201</v>
      </c>
      <c r="K97">
        <v>69</v>
      </c>
      <c r="L97">
        <v>3201</v>
      </c>
      <c r="M97">
        <v>49</v>
      </c>
      <c r="N97">
        <v>473</v>
      </c>
      <c r="O97">
        <v>56</v>
      </c>
      <c r="P97">
        <v>473</v>
      </c>
      <c r="Q97">
        <v>71</v>
      </c>
      <c r="R97">
        <v>473</v>
      </c>
      <c r="S97">
        <v>70</v>
      </c>
      <c r="T97">
        <v>473</v>
      </c>
      <c r="U97">
        <v>71</v>
      </c>
      <c r="V97">
        <v>473</v>
      </c>
      <c r="W97">
        <v>47</v>
      </c>
      <c r="X97">
        <v>3678</v>
      </c>
      <c r="Y97">
        <v>62</v>
      </c>
      <c r="Z97">
        <v>3678</v>
      </c>
      <c r="AA97">
        <v>73</v>
      </c>
      <c r="AB97">
        <v>3678</v>
      </c>
      <c r="AC97">
        <v>66</v>
      </c>
      <c r="AD97">
        <v>3678</v>
      </c>
      <c r="AE97">
        <v>69</v>
      </c>
      <c r="AF97">
        <v>3678</v>
      </c>
      <c r="AG97">
        <v>49</v>
      </c>
    </row>
    <row r="98" spans="1:33" x14ac:dyDescent="0.45">
      <c r="A98" t="s">
        <v>149</v>
      </c>
      <c r="B98" t="s">
        <v>150</v>
      </c>
      <c r="C98" t="s">
        <v>339</v>
      </c>
      <c r="D98">
        <v>2741</v>
      </c>
      <c r="E98">
        <v>63</v>
      </c>
      <c r="F98">
        <v>2741</v>
      </c>
      <c r="G98">
        <v>73</v>
      </c>
      <c r="H98">
        <v>2741</v>
      </c>
      <c r="I98">
        <v>69</v>
      </c>
      <c r="J98">
        <v>2741</v>
      </c>
      <c r="K98">
        <v>73</v>
      </c>
      <c r="L98">
        <v>2741</v>
      </c>
      <c r="M98">
        <v>51</v>
      </c>
      <c r="N98">
        <v>1332</v>
      </c>
      <c r="O98">
        <v>57</v>
      </c>
      <c r="P98">
        <v>1331</v>
      </c>
      <c r="Q98">
        <v>74</v>
      </c>
      <c r="R98">
        <v>1331</v>
      </c>
      <c r="S98">
        <v>74</v>
      </c>
      <c r="T98">
        <v>1331</v>
      </c>
      <c r="U98">
        <v>75</v>
      </c>
      <c r="V98">
        <v>1331</v>
      </c>
      <c r="W98">
        <v>50</v>
      </c>
      <c r="X98">
        <v>4079</v>
      </c>
      <c r="Y98">
        <v>61</v>
      </c>
      <c r="Z98">
        <v>4078</v>
      </c>
      <c r="AA98">
        <v>73</v>
      </c>
      <c r="AB98">
        <v>4078</v>
      </c>
      <c r="AC98">
        <v>70</v>
      </c>
      <c r="AD98">
        <v>4078</v>
      </c>
      <c r="AE98">
        <v>73</v>
      </c>
      <c r="AF98">
        <v>4078</v>
      </c>
      <c r="AG98">
        <v>51</v>
      </c>
    </row>
    <row r="99" spans="1:33" x14ac:dyDescent="0.45">
      <c r="A99" t="s">
        <v>153</v>
      </c>
      <c r="B99" t="s">
        <v>154</v>
      </c>
      <c r="C99" t="s">
        <v>339</v>
      </c>
      <c r="D99">
        <v>2362</v>
      </c>
      <c r="E99">
        <v>70</v>
      </c>
      <c r="F99">
        <v>2362</v>
      </c>
      <c r="G99">
        <v>79</v>
      </c>
      <c r="H99">
        <v>2362</v>
      </c>
      <c r="I99">
        <v>72</v>
      </c>
      <c r="J99">
        <v>2362</v>
      </c>
      <c r="K99">
        <v>77</v>
      </c>
      <c r="L99">
        <v>2362</v>
      </c>
      <c r="M99">
        <v>58</v>
      </c>
      <c r="N99">
        <v>183</v>
      </c>
      <c r="O99">
        <v>69</v>
      </c>
      <c r="P99">
        <v>183</v>
      </c>
      <c r="Q99">
        <v>80</v>
      </c>
      <c r="R99">
        <v>183</v>
      </c>
      <c r="S99">
        <v>78</v>
      </c>
      <c r="T99">
        <v>183</v>
      </c>
      <c r="U99">
        <v>84</v>
      </c>
      <c r="V99">
        <v>183</v>
      </c>
      <c r="W99">
        <v>62</v>
      </c>
      <c r="X99">
        <v>2547</v>
      </c>
      <c r="Y99">
        <v>70</v>
      </c>
      <c r="Z99">
        <v>2547</v>
      </c>
      <c r="AA99">
        <v>79</v>
      </c>
      <c r="AB99">
        <v>2547</v>
      </c>
      <c r="AC99">
        <v>72</v>
      </c>
      <c r="AD99">
        <v>2547</v>
      </c>
      <c r="AE99">
        <v>77</v>
      </c>
      <c r="AF99">
        <v>2547</v>
      </c>
      <c r="AG99">
        <v>58</v>
      </c>
    </row>
    <row r="100" spans="1:33" x14ac:dyDescent="0.45">
      <c r="A100" t="s">
        <v>161</v>
      </c>
      <c r="B100" t="s">
        <v>162</v>
      </c>
      <c r="C100" t="s">
        <v>339</v>
      </c>
      <c r="D100">
        <v>2540</v>
      </c>
      <c r="E100">
        <v>62</v>
      </c>
      <c r="F100">
        <v>2540</v>
      </c>
      <c r="G100">
        <v>76</v>
      </c>
      <c r="H100">
        <v>2540</v>
      </c>
      <c r="I100">
        <v>67</v>
      </c>
      <c r="J100">
        <v>2540</v>
      </c>
      <c r="K100">
        <v>69</v>
      </c>
      <c r="L100">
        <v>2540</v>
      </c>
      <c r="M100">
        <v>50</v>
      </c>
      <c r="N100">
        <v>865</v>
      </c>
      <c r="O100">
        <v>57</v>
      </c>
      <c r="P100">
        <v>864</v>
      </c>
      <c r="Q100">
        <v>78</v>
      </c>
      <c r="R100">
        <v>865</v>
      </c>
      <c r="S100">
        <v>68</v>
      </c>
      <c r="T100">
        <v>865</v>
      </c>
      <c r="U100">
        <v>73</v>
      </c>
      <c r="V100">
        <v>864</v>
      </c>
      <c r="W100">
        <v>49</v>
      </c>
      <c r="X100">
        <v>3413</v>
      </c>
      <c r="Y100">
        <v>61</v>
      </c>
      <c r="Z100">
        <v>3412</v>
      </c>
      <c r="AA100">
        <v>77</v>
      </c>
      <c r="AB100">
        <v>3413</v>
      </c>
      <c r="AC100">
        <v>67</v>
      </c>
      <c r="AD100">
        <v>3413</v>
      </c>
      <c r="AE100">
        <v>70</v>
      </c>
      <c r="AF100">
        <v>3412</v>
      </c>
      <c r="AG100">
        <v>50</v>
      </c>
    </row>
    <row r="101" spans="1:33" x14ac:dyDescent="0.45">
      <c r="A101" t="s">
        <v>165</v>
      </c>
      <c r="B101" t="s">
        <v>166</v>
      </c>
      <c r="C101" t="s">
        <v>339</v>
      </c>
      <c r="D101">
        <v>2178</v>
      </c>
      <c r="E101">
        <v>67</v>
      </c>
      <c r="F101">
        <v>2178</v>
      </c>
      <c r="G101">
        <v>75</v>
      </c>
      <c r="H101">
        <v>2178</v>
      </c>
      <c r="I101">
        <v>69</v>
      </c>
      <c r="J101">
        <v>2178</v>
      </c>
      <c r="K101">
        <v>73</v>
      </c>
      <c r="L101">
        <v>2178</v>
      </c>
      <c r="M101">
        <v>53</v>
      </c>
      <c r="N101">
        <v>698</v>
      </c>
      <c r="O101">
        <v>60</v>
      </c>
      <c r="P101">
        <v>698</v>
      </c>
      <c r="Q101">
        <v>74</v>
      </c>
      <c r="R101">
        <v>698</v>
      </c>
      <c r="S101">
        <v>72</v>
      </c>
      <c r="T101">
        <v>698</v>
      </c>
      <c r="U101">
        <v>76</v>
      </c>
      <c r="V101">
        <v>698</v>
      </c>
      <c r="W101">
        <v>52</v>
      </c>
      <c r="X101">
        <v>2883</v>
      </c>
      <c r="Y101">
        <v>65</v>
      </c>
      <c r="Z101">
        <v>2883</v>
      </c>
      <c r="AA101">
        <v>75</v>
      </c>
      <c r="AB101">
        <v>2883</v>
      </c>
      <c r="AC101">
        <v>70</v>
      </c>
      <c r="AD101">
        <v>2883</v>
      </c>
      <c r="AE101">
        <v>74</v>
      </c>
      <c r="AF101">
        <v>2883</v>
      </c>
      <c r="AG101">
        <v>53</v>
      </c>
    </row>
    <row r="102" spans="1:33" x14ac:dyDescent="0.45">
      <c r="A102" t="s">
        <v>93</v>
      </c>
      <c r="B102" t="s">
        <v>94</v>
      </c>
      <c r="C102" t="s">
        <v>492</v>
      </c>
      <c r="D102">
        <v>4154</v>
      </c>
      <c r="E102">
        <v>63</v>
      </c>
      <c r="F102">
        <v>4154</v>
      </c>
      <c r="G102">
        <v>74</v>
      </c>
      <c r="H102">
        <v>4154</v>
      </c>
      <c r="I102">
        <v>66</v>
      </c>
      <c r="J102">
        <v>4153</v>
      </c>
      <c r="K102">
        <v>70</v>
      </c>
      <c r="L102">
        <v>4154</v>
      </c>
      <c r="M102">
        <v>49</v>
      </c>
      <c r="N102">
        <v>3125</v>
      </c>
      <c r="O102">
        <v>50</v>
      </c>
      <c r="P102">
        <v>3125</v>
      </c>
      <c r="Q102">
        <v>75</v>
      </c>
      <c r="R102">
        <v>3125</v>
      </c>
      <c r="S102">
        <v>66</v>
      </c>
      <c r="T102">
        <v>3125</v>
      </c>
      <c r="U102">
        <v>68</v>
      </c>
      <c r="V102">
        <v>3125</v>
      </c>
      <c r="W102">
        <v>43</v>
      </c>
      <c r="X102">
        <v>7280</v>
      </c>
      <c r="Y102">
        <v>57</v>
      </c>
      <c r="Z102">
        <v>7280</v>
      </c>
      <c r="AA102">
        <v>74</v>
      </c>
      <c r="AB102">
        <v>7280</v>
      </c>
      <c r="AC102">
        <v>66</v>
      </c>
      <c r="AD102">
        <v>7279</v>
      </c>
      <c r="AE102">
        <v>69</v>
      </c>
      <c r="AF102">
        <v>7280</v>
      </c>
      <c r="AG102">
        <v>47</v>
      </c>
    </row>
    <row r="103" spans="1:33" x14ac:dyDescent="0.45">
      <c r="A103" t="s">
        <v>95</v>
      </c>
      <c r="B103" t="s">
        <v>96</v>
      </c>
      <c r="C103" t="s">
        <v>492</v>
      </c>
      <c r="D103">
        <v>2222</v>
      </c>
      <c r="E103">
        <v>68</v>
      </c>
      <c r="F103">
        <v>2222</v>
      </c>
      <c r="G103">
        <v>61</v>
      </c>
      <c r="H103">
        <v>2222</v>
      </c>
      <c r="I103">
        <v>68</v>
      </c>
      <c r="J103">
        <v>2222</v>
      </c>
      <c r="K103">
        <v>70</v>
      </c>
      <c r="L103">
        <v>2222</v>
      </c>
      <c r="M103">
        <v>49</v>
      </c>
      <c r="N103">
        <v>420</v>
      </c>
      <c r="O103">
        <v>52</v>
      </c>
      <c r="P103">
        <v>420</v>
      </c>
      <c r="Q103">
        <v>50</v>
      </c>
      <c r="R103">
        <v>420</v>
      </c>
      <c r="S103">
        <v>61</v>
      </c>
      <c r="T103">
        <v>420</v>
      </c>
      <c r="U103">
        <v>66</v>
      </c>
      <c r="V103">
        <v>420</v>
      </c>
      <c r="W103">
        <v>37</v>
      </c>
      <c r="X103">
        <v>2642</v>
      </c>
      <c r="Y103">
        <v>65</v>
      </c>
      <c r="Z103">
        <v>2642</v>
      </c>
      <c r="AA103">
        <v>59</v>
      </c>
      <c r="AB103">
        <v>2642</v>
      </c>
      <c r="AC103">
        <v>67</v>
      </c>
      <c r="AD103">
        <v>2642</v>
      </c>
      <c r="AE103">
        <v>69</v>
      </c>
      <c r="AF103">
        <v>2642</v>
      </c>
      <c r="AG103">
        <v>47</v>
      </c>
    </row>
    <row r="104" spans="1:33" x14ac:dyDescent="0.45">
      <c r="A104" t="s">
        <v>103</v>
      </c>
      <c r="B104" t="s">
        <v>104</v>
      </c>
      <c r="C104" t="s">
        <v>492</v>
      </c>
      <c r="D104">
        <v>3671</v>
      </c>
      <c r="E104">
        <v>65</v>
      </c>
      <c r="F104">
        <v>3671</v>
      </c>
      <c r="G104">
        <v>71</v>
      </c>
      <c r="H104">
        <v>3671</v>
      </c>
      <c r="I104">
        <v>68</v>
      </c>
      <c r="J104">
        <v>3671</v>
      </c>
      <c r="K104">
        <v>69</v>
      </c>
      <c r="L104">
        <v>3671</v>
      </c>
      <c r="M104">
        <v>51</v>
      </c>
      <c r="N104">
        <v>1396</v>
      </c>
      <c r="O104">
        <v>52</v>
      </c>
      <c r="P104">
        <v>1396</v>
      </c>
      <c r="Q104">
        <v>67</v>
      </c>
      <c r="R104">
        <v>1396</v>
      </c>
      <c r="S104">
        <v>65</v>
      </c>
      <c r="T104">
        <v>1396</v>
      </c>
      <c r="U104">
        <v>69</v>
      </c>
      <c r="V104">
        <v>1396</v>
      </c>
      <c r="W104">
        <v>44</v>
      </c>
      <c r="X104">
        <v>5101</v>
      </c>
      <c r="Y104">
        <v>62</v>
      </c>
      <c r="Z104">
        <v>5100</v>
      </c>
      <c r="AA104">
        <v>70</v>
      </c>
      <c r="AB104">
        <v>5101</v>
      </c>
      <c r="AC104">
        <v>67</v>
      </c>
      <c r="AD104">
        <v>5101</v>
      </c>
      <c r="AE104">
        <v>69</v>
      </c>
      <c r="AF104">
        <v>5100</v>
      </c>
      <c r="AG104">
        <v>49</v>
      </c>
    </row>
    <row r="105" spans="1:33" x14ac:dyDescent="0.45">
      <c r="A105" t="s">
        <v>105</v>
      </c>
      <c r="B105" t="s">
        <v>106</v>
      </c>
      <c r="C105" t="s">
        <v>492</v>
      </c>
      <c r="D105">
        <v>6819</v>
      </c>
      <c r="E105">
        <v>64</v>
      </c>
      <c r="F105">
        <v>6819</v>
      </c>
      <c r="G105">
        <v>68</v>
      </c>
      <c r="H105">
        <v>6819</v>
      </c>
      <c r="I105">
        <v>67</v>
      </c>
      <c r="J105">
        <v>6819</v>
      </c>
      <c r="K105">
        <v>71</v>
      </c>
      <c r="L105">
        <v>6819</v>
      </c>
      <c r="M105">
        <v>50</v>
      </c>
      <c r="N105">
        <v>1472</v>
      </c>
      <c r="O105">
        <v>49</v>
      </c>
      <c r="P105">
        <v>1471</v>
      </c>
      <c r="Q105">
        <v>64</v>
      </c>
      <c r="R105">
        <v>1472</v>
      </c>
      <c r="S105">
        <v>61</v>
      </c>
      <c r="T105">
        <v>1472</v>
      </c>
      <c r="U105">
        <v>65</v>
      </c>
      <c r="V105">
        <v>1471</v>
      </c>
      <c r="W105">
        <v>39</v>
      </c>
      <c r="X105">
        <v>8305</v>
      </c>
      <c r="Y105">
        <v>61</v>
      </c>
      <c r="Z105">
        <v>8304</v>
      </c>
      <c r="AA105">
        <v>67</v>
      </c>
      <c r="AB105">
        <v>8305</v>
      </c>
      <c r="AC105">
        <v>66</v>
      </c>
      <c r="AD105">
        <v>8305</v>
      </c>
      <c r="AE105">
        <v>70</v>
      </c>
      <c r="AF105">
        <v>8304</v>
      </c>
      <c r="AG105">
        <v>48</v>
      </c>
    </row>
    <row r="106" spans="1:33" x14ac:dyDescent="0.45">
      <c r="A106" t="s">
        <v>117</v>
      </c>
      <c r="B106" t="s">
        <v>118</v>
      </c>
      <c r="C106" t="s">
        <v>492</v>
      </c>
      <c r="D106">
        <v>3300</v>
      </c>
      <c r="E106">
        <v>62</v>
      </c>
      <c r="F106">
        <v>3299</v>
      </c>
      <c r="G106">
        <v>74</v>
      </c>
      <c r="H106">
        <v>3300</v>
      </c>
      <c r="I106">
        <v>67</v>
      </c>
      <c r="J106">
        <v>3300</v>
      </c>
      <c r="K106">
        <v>69</v>
      </c>
      <c r="L106">
        <v>3299</v>
      </c>
      <c r="M106">
        <v>51</v>
      </c>
      <c r="N106">
        <v>300</v>
      </c>
      <c r="O106">
        <v>46</v>
      </c>
      <c r="P106">
        <v>300</v>
      </c>
      <c r="Q106">
        <v>67</v>
      </c>
      <c r="R106">
        <v>300</v>
      </c>
      <c r="S106">
        <v>62</v>
      </c>
      <c r="T106">
        <v>300</v>
      </c>
      <c r="U106">
        <v>66</v>
      </c>
      <c r="V106">
        <v>300</v>
      </c>
      <c r="W106">
        <v>39</v>
      </c>
      <c r="X106">
        <v>3604</v>
      </c>
      <c r="Y106">
        <v>61</v>
      </c>
      <c r="Z106">
        <v>3603</v>
      </c>
      <c r="AA106">
        <v>74</v>
      </c>
      <c r="AB106">
        <v>3604</v>
      </c>
      <c r="AC106">
        <v>67</v>
      </c>
      <c r="AD106">
        <v>3604</v>
      </c>
      <c r="AE106">
        <v>69</v>
      </c>
      <c r="AF106">
        <v>3603</v>
      </c>
      <c r="AG106">
        <v>50</v>
      </c>
    </row>
    <row r="107" spans="1:33" x14ac:dyDescent="0.45">
      <c r="A107" t="s">
        <v>196</v>
      </c>
      <c r="B107" t="s">
        <v>435</v>
      </c>
      <c r="C107" t="s">
        <v>193</v>
      </c>
      <c r="D107">
        <v>10</v>
      </c>
      <c r="E107">
        <v>100</v>
      </c>
      <c r="F107">
        <v>10</v>
      </c>
      <c r="G107">
        <v>100</v>
      </c>
      <c r="H107">
        <v>10</v>
      </c>
      <c r="I107">
        <v>100</v>
      </c>
      <c r="J107">
        <v>10</v>
      </c>
      <c r="K107">
        <v>100</v>
      </c>
      <c r="L107">
        <v>10</v>
      </c>
      <c r="M107">
        <v>100</v>
      </c>
      <c r="N107">
        <v>18</v>
      </c>
      <c r="O107" t="s">
        <v>543</v>
      </c>
      <c r="P107">
        <v>18</v>
      </c>
      <c r="Q107" t="s">
        <v>543</v>
      </c>
      <c r="R107">
        <v>18</v>
      </c>
      <c r="S107">
        <v>100</v>
      </c>
      <c r="T107">
        <v>18</v>
      </c>
      <c r="U107" t="s">
        <v>543</v>
      </c>
      <c r="V107">
        <v>18</v>
      </c>
      <c r="W107">
        <v>83</v>
      </c>
      <c r="X107">
        <v>28</v>
      </c>
      <c r="Y107" t="s">
        <v>543</v>
      </c>
      <c r="Z107">
        <v>28</v>
      </c>
      <c r="AA107" t="s">
        <v>543</v>
      </c>
      <c r="AB107">
        <v>28</v>
      </c>
      <c r="AC107">
        <v>100</v>
      </c>
      <c r="AD107">
        <v>28</v>
      </c>
      <c r="AE107" t="s">
        <v>543</v>
      </c>
      <c r="AF107">
        <v>28</v>
      </c>
      <c r="AG107">
        <v>89</v>
      </c>
    </row>
    <row r="108" spans="1:33" x14ac:dyDescent="0.45">
      <c r="A108" t="s">
        <v>223</v>
      </c>
      <c r="B108" t="s">
        <v>224</v>
      </c>
      <c r="C108" t="s">
        <v>222</v>
      </c>
      <c r="D108">
        <v>1433</v>
      </c>
      <c r="E108">
        <v>65</v>
      </c>
      <c r="F108">
        <v>1433</v>
      </c>
      <c r="G108">
        <v>77</v>
      </c>
      <c r="H108">
        <v>1433</v>
      </c>
      <c r="I108">
        <v>72</v>
      </c>
      <c r="J108">
        <v>1433</v>
      </c>
      <c r="K108">
        <v>75</v>
      </c>
      <c r="L108">
        <v>1433</v>
      </c>
      <c r="M108">
        <v>56</v>
      </c>
      <c r="N108">
        <v>1592</v>
      </c>
      <c r="O108">
        <v>65</v>
      </c>
      <c r="P108">
        <v>1592</v>
      </c>
      <c r="Q108">
        <v>82</v>
      </c>
      <c r="R108">
        <v>1592</v>
      </c>
      <c r="S108">
        <v>81</v>
      </c>
      <c r="T108">
        <v>1592</v>
      </c>
      <c r="U108">
        <v>82</v>
      </c>
      <c r="V108">
        <v>1592</v>
      </c>
      <c r="W108">
        <v>60</v>
      </c>
      <c r="X108">
        <v>3046</v>
      </c>
      <c r="Y108">
        <v>65</v>
      </c>
      <c r="Z108">
        <v>3046</v>
      </c>
      <c r="AA108">
        <v>80</v>
      </c>
      <c r="AB108">
        <v>3046</v>
      </c>
      <c r="AC108">
        <v>77</v>
      </c>
      <c r="AD108">
        <v>3046</v>
      </c>
      <c r="AE108">
        <v>78</v>
      </c>
      <c r="AF108">
        <v>3046</v>
      </c>
      <c r="AG108">
        <v>58</v>
      </c>
    </row>
    <row r="109" spans="1:33" x14ac:dyDescent="0.45">
      <c r="A109" t="s">
        <v>225</v>
      </c>
      <c r="B109" t="s">
        <v>226</v>
      </c>
      <c r="C109" t="s">
        <v>222</v>
      </c>
      <c r="D109">
        <v>1865</v>
      </c>
      <c r="E109">
        <v>78</v>
      </c>
      <c r="F109">
        <v>1865</v>
      </c>
      <c r="G109">
        <v>75</v>
      </c>
      <c r="H109">
        <v>1866</v>
      </c>
      <c r="I109">
        <v>78</v>
      </c>
      <c r="J109">
        <v>1866</v>
      </c>
      <c r="K109">
        <v>82</v>
      </c>
      <c r="L109">
        <v>1864</v>
      </c>
      <c r="M109">
        <v>63</v>
      </c>
      <c r="N109">
        <v>1843</v>
      </c>
      <c r="O109">
        <v>67</v>
      </c>
      <c r="P109">
        <v>1844</v>
      </c>
      <c r="Q109">
        <v>72</v>
      </c>
      <c r="R109">
        <v>1844</v>
      </c>
      <c r="S109">
        <v>77</v>
      </c>
      <c r="T109">
        <v>1844</v>
      </c>
      <c r="U109">
        <v>79</v>
      </c>
      <c r="V109">
        <v>1843</v>
      </c>
      <c r="W109">
        <v>55</v>
      </c>
      <c r="X109">
        <v>3730</v>
      </c>
      <c r="Y109">
        <v>73</v>
      </c>
      <c r="Z109">
        <v>3731</v>
      </c>
      <c r="AA109">
        <v>73</v>
      </c>
      <c r="AB109">
        <v>3732</v>
      </c>
      <c r="AC109">
        <v>77</v>
      </c>
      <c r="AD109">
        <v>3732</v>
      </c>
      <c r="AE109">
        <v>80</v>
      </c>
      <c r="AF109">
        <v>3729</v>
      </c>
      <c r="AG109">
        <v>59</v>
      </c>
    </row>
    <row r="110" spans="1:33" x14ac:dyDescent="0.45">
      <c r="A110" t="s">
        <v>227</v>
      </c>
      <c r="B110" t="s">
        <v>228</v>
      </c>
      <c r="C110" t="s">
        <v>222</v>
      </c>
      <c r="D110">
        <v>2407</v>
      </c>
      <c r="E110">
        <v>71</v>
      </c>
      <c r="F110">
        <v>2407</v>
      </c>
      <c r="G110">
        <v>79</v>
      </c>
      <c r="H110">
        <v>2407</v>
      </c>
      <c r="I110">
        <v>73</v>
      </c>
      <c r="J110">
        <v>2407</v>
      </c>
      <c r="K110">
        <v>76</v>
      </c>
      <c r="L110">
        <v>2407</v>
      </c>
      <c r="M110">
        <v>58</v>
      </c>
      <c r="N110">
        <v>558</v>
      </c>
      <c r="O110">
        <v>69</v>
      </c>
      <c r="P110">
        <v>558</v>
      </c>
      <c r="Q110">
        <v>83</v>
      </c>
      <c r="R110">
        <v>558</v>
      </c>
      <c r="S110">
        <v>84</v>
      </c>
      <c r="T110">
        <v>558</v>
      </c>
      <c r="U110">
        <v>85</v>
      </c>
      <c r="V110">
        <v>558</v>
      </c>
      <c r="W110">
        <v>63</v>
      </c>
      <c r="X110">
        <v>2972</v>
      </c>
      <c r="Y110">
        <v>70</v>
      </c>
      <c r="Z110">
        <v>2972</v>
      </c>
      <c r="AA110">
        <v>80</v>
      </c>
      <c r="AB110">
        <v>2972</v>
      </c>
      <c r="AC110">
        <v>75</v>
      </c>
      <c r="AD110">
        <v>2972</v>
      </c>
      <c r="AE110">
        <v>78</v>
      </c>
      <c r="AF110">
        <v>2972</v>
      </c>
      <c r="AG110">
        <v>59</v>
      </c>
    </row>
    <row r="111" spans="1:33" x14ac:dyDescent="0.45">
      <c r="A111" t="s">
        <v>229</v>
      </c>
      <c r="B111" t="s">
        <v>230</v>
      </c>
      <c r="C111" t="s">
        <v>222</v>
      </c>
      <c r="D111">
        <v>1135</v>
      </c>
      <c r="E111">
        <v>69</v>
      </c>
      <c r="F111">
        <v>1134</v>
      </c>
      <c r="G111">
        <v>75</v>
      </c>
      <c r="H111">
        <v>1135</v>
      </c>
      <c r="I111">
        <v>71</v>
      </c>
      <c r="J111">
        <v>1135</v>
      </c>
      <c r="K111">
        <v>76</v>
      </c>
      <c r="L111">
        <v>1134</v>
      </c>
      <c r="M111">
        <v>56</v>
      </c>
      <c r="N111">
        <v>2285</v>
      </c>
      <c r="O111">
        <v>62</v>
      </c>
      <c r="P111">
        <v>2285</v>
      </c>
      <c r="Q111">
        <v>74</v>
      </c>
      <c r="R111">
        <v>2284</v>
      </c>
      <c r="S111">
        <v>78</v>
      </c>
      <c r="T111">
        <v>2285</v>
      </c>
      <c r="U111">
        <v>77</v>
      </c>
      <c r="V111">
        <v>2284</v>
      </c>
      <c r="W111">
        <v>54</v>
      </c>
      <c r="X111">
        <v>3434</v>
      </c>
      <c r="Y111">
        <v>64</v>
      </c>
      <c r="Z111">
        <v>3433</v>
      </c>
      <c r="AA111">
        <v>74</v>
      </c>
      <c r="AB111">
        <v>3433</v>
      </c>
      <c r="AC111">
        <v>75</v>
      </c>
      <c r="AD111">
        <v>3434</v>
      </c>
      <c r="AE111">
        <v>77</v>
      </c>
      <c r="AF111">
        <v>3432</v>
      </c>
      <c r="AG111">
        <v>55</v>
      </c>
    </row>
    <row r="112" spans="1:33" x14ac:dyDescent="0.45">
      <c r="A112" t="s">
        <v>231</v>
      </c>
      <c r="B112" t="s">
        <v>232</v>
      </c>
      <c r="C112" t="s">
        <v>222</v>
      </c>
      <c r="D112">
        <v>2970</v>
      </c>
      <c r="E112">
        <v>79</v>
      </c>
      <c r="F112">
        <v>2970</v>
      </c>
      <c r="G112">
        <v>80</v>
      </c>
      <c r="H112">
        <v>2970</v>
      </c>
      <c r="I112">
        <v>81</v>
      </c>
      <c r="J112">
        <v>2970</v>
      </c>
      <c r="K112">
        <v>80</v>
      </c>
      <c r="L112">
        <v>2970</v>
      </c>
      <c r="M112">
        <v>66</v>
      </c>
      <c r="N112">
        <v>423</v>
      </c>
      <c r="O112">
        <v>78</v>
      </c>
      <c r="P112">
        <v>423</v>
      </c>
      <c r="Q112">
        <v>85</v>
      </c>
      <c r="R112">
        <v>423</v>
      </c>
      <c r="S112">
        <v>84</v>
      </c>
      <c r="T112">
        <v>423</v>
      </c>
      <c r="U112">
        <v>87</v>
      </c>
      <c r="V112">
        <v>423</v>
      </c>
      <c r="W112">
        <v>71</v>
      </c>
      <c r="X112">
        <v>3402</v>
      </c>
      <c r="Y112">
        <v>79</v>
      </c>
      <c r="Z112">
        <v>3402</v>
      </c>
      <c r="AA112">
        <v>81</v>
      </c>
      <c r="AB112">
        <v>3402</v>
      </c>
      <c r="AC112">
        <v>81</v>
      </c>
      <c r="AD112">
        <v>3402</v>
      </c>
      <c r="AE112">
        <v>81</v>
      </c>
      <c r="AF112">
        <v>3402</v>
      </c>
      <c r="AG112">
        <v>67</v>
      </c>
    </row>
    <row r="113" spans="1:33" x14ac:dyDescent="0.45">
      <c r="A113" t="s">
        <v>194</v>
      </c>
      <c r="B113" t="s">
        <v>195</v>
      </c>
      <c r="C113" t="s">
        <v>193</v>
      </c>
      <c r="D113">
        <v>557</v>
      </c>
      <c r="E113">
        <v>75</v>
      </c>
      <c r="F113">
        <v>557</v>
      </c>
      <c r="G113">
        <v>73</v>
      </c>
      <c r="H113">
        <v>557</v>
      </c>
      <c r="I113">
        <v>75</v>
      </c>
      <c r="J113">
        <v>557</v>
      </c>
      <c r="K113">
        <v>76</v>
      </c>
      <c r="L113">
        <v>557</v>
      </c>
      <c r="M113">
        <v>61</v>
      </c>
      <c r="N113">
        <v>948</v>
      </c>
      <c r="O113">
        <v>70</v>
      </c>
      <c r="P113">
        <v>948</v>
      </c>
      <c r="Q113">
        <v>77</v>
      </c>
      <c r="R113">
        <v>948</v>
      </c>
      <c r="S113">
        <v>80</v>
      </c>
      <c r="T113">
        <v>948</v>
      </c>
      <c r="U113">
        <v>81</v>
      </c>
      <c r="V113">
        <v>948</v>
      </c>
      <c r="W113">
        <v>60</v>
      </c>
      <c r="X113">
        <v>1509</v>
      </c>
      <c r="Y113">
        <v>72</v>
      </c>
      <c r="Z113">
        <v>1509</v>
      </c>
      <c r="AA113">
        <v>76</v>
      </c>
      <c r="AB113">
        <v>1509</v>
      </c>
      <c r="AC113">
        <v>79</v>
      </c>
      <c r="AD113">
        <v>1509</v>
      </c>
      <c r="AE113">
        <v>79</v>
      </c>
      <c r="AF113">
        <v>1509</v>
      </c>
      <c r="AG113">
        <v>61</v>
      </c>
    </row>
    <row r="114" spans="1:33" x14ac:dyDescent="0.45">
      <c r="A114" t="s">
        <v>233</v>
      </c>
      <c r="B114" t="s">
        <v>234</v>
      </c>
      <c r="C114" t="s">
        <v>222</v>
      </c>
      <c r="D114">
        <v>2729</v>
      </c>
      <c r="E114">
        <v>66</v>
      </c>
      <c r="F114">
        <v>2728</v>
      </c>
      <c r="G114">
        <v>77</v>
      </c>
      <c r="H114">
        <v>2729</v>
      </c>
      <c r="I114">
        <v>68</v>
      </c>
      <c r="J114">
        <v>2729</v>
      </c>
      <c r="K114">
        <v>73</v>
      </c>
      <c r="L114">
        <v>2728</v>
      </c>
      <c r="M114">
        <v>54</v>
      </c>
      <c r="N114">
        <v>1423</v>
      </c>
      <c r="O114">
        <v>66</v>
      </c>
      <c r="P114">
        <v>1423</v>
      </c>
      <c r="Q114">
        <v>80</v>
      </c>
      <c r="R114">
        <v>1423</v>
      </c>
      <c r="S114">
        <v>75</v>
      </c>
      <c r="T114">
        <v>1423</v>
      </c>
      <c r="U114">
        <v>79</v>
      </c>
      <c r="V114">
        <v>1423</v>
      </c>
      <c r="W114">
        <v>58</v>
      </c>
      <c r="X114">
        <v>4161</v>
      </c>
      <c r="Y114">
        <v>66</v>
      </c>
      <c r="Z114">
        <v>4160</v>
      </c>
      <c r="AA114">
        <v>78</v>
      </c>
      <c r="AB114">
        <v>4161</v>
      </c>
      <c r="AC114">
        <v>70</v>
      </c>
      <c r="AD114">
        <v>4161</v>
      </c>
      <c r="AE114">
        <v>75</v>
      </c>
      <c r="AF114">
        <v>4160</v>
      </c>
      <c r="AG114">
        <v>55</v>
      </c>
    </row>
    <row r="115" spans="1:33" x14ac:dyDescent="0.45">
      <c r="A115" t="s">
        <v>235</v>
      </c>
      <c r="B115" t="s">
        <v>236</v>
      </c>
      <c r="C115" t="s">
        <v>222</v>
      </c>
      <c r="D115">
        <v>1411</v>
      </c>
      <c r="E115">
        <v>73</v>
      </c>
      <c r="F115">
        <v>1411</v>
      </c>
      <c r="G115">
        <v>75</v>
      </c>
      <c r="H115">
        <v>1411</v>
      </c>
      <c r="I115">
        <v>74</v>
      </c>
      <c r="J115">
        <v>1411</v>
      </c>
      <c r="K115">
        <v>77</v>
      </c>
      <c r="L115">
        <v>1411</v>
      </c>
      <c r="M115">
        <v>60</v>
      </c>
      <c r="N115">
        <v>2436</v>
      </c>
      <c r="O115">
        <v>60</v>
      </c>
      <c r="P115">
        <v>2436</v>
      </c>
      <c r="Q115">
        <v>73</v>
      </c>
      <c r="R115">
        <v>2436</v>
      </c>
      <c r="S115">
        <v>76</v>
      </c>
      <c r="T115">
        <v>2436</v>
      </c>
      <c r="U115">
        <v>78</v>
      </c>
      <c r="V115">
        <v>2436</v>
      </c>
      <c r="W115">
        <v>51</v>
      </c>
      <c r="X115">
        <v>3849</v>
      </c>
      <c r="Y115">
        <v>65</v>
      </c>
      <c r="Z115">
        <v>3849</v>
      </c>
      <c r="AA115">
        <v>74</v>
      </c>
      <c r="AB115">
        <v>3849</v>
      </c>
      <c r="AC115">
        <v>75</v>
      </c>
      <c r="AD115">
        <v>3849</v>
      </c>
      <c r="AE115">
        <v>78</v>
      </c>
      <c r="AF115">
        <v>3849</v>
      </c>
      <c r="AG115">
        <v>54</v>
      </c>
    </row>
    <row r="116" spans="1:33" x14ac:dyDescent="0.45">
      <c r="A116" t="s">
        <v>237</v>
      </c>
      <c r="B116" t="s">
        <v>238</v>
      </c>
      <c r="C116" t="s">
        <v>222</v>
      </c>
      <c r="D116">
        <v>2044</v>
      </c>
      <c r="E116">
        <v>69</v>
      </c>
      <c r="F116">
        <v>2043</v>
      </c>
      <c r="G116">
        <v>80</v>
      </c>
      <c r="H116">
        <v>2044</v>
      </c>
      <c r="I116">
        <v>73</v>
      </c>
      <c r="J116">
        <v>2044</v>
      </c>
      <c r="K116">
        <v>78</v>
      </c>
      <c r="L116">
        <v>2043</v>
      </c>
      <c r="M116">
        <v>58</v>
      </c>
      <c r="N116">
        <v>2031</v>
      </c>
      <c r="O116">
        <v>54</v>
      </c>
      <c r="P116">
        <v>2031</v>
      </c>
      <c r="Q116">
        <v>74</v>
      </c>
      <c r="R116">
        <v>2031</v>
      </c>
      <c r="S116">
        <v>71</v>
      </c>
      <c r="T116">
        <v>2031</v>
      </c>
      <c r="U116">
        <v>72</v>
      </c>
      <c r="V116">
        <v>2031</v>
      </c>
      <c r="W116">
        <v>47</v>
      </c>
      <c r="X116">
        <v>4092</v>
      </c>
      <c r="Y116">
        <v>61</v>
      </c>
      <c r="Z116">
        <v>4091</v>
      </c>
      <c r="AA116">
        <v>77</v>
      </c>
      <c r="AB116">
        <v>4092</v>
      </c>
      <c r="AC116">
        <v>72</v>
      </c>
      <c r="AD116">
        <v>4092</v>
      </c>
      <c r="AE116">
        <v>75</v>
      </c>
      <c r="AF116">
        <v>4091</v>
      </c>
      <c r="AG116">
        <v>52</v>
      </c>
    </row>
    <row r="117" spans="1:33" x14ac:dyDescent="0.45">
      <c r="A117" t="s">
        <v>239</v>
      </c>
      <c r="B117" t="s">
        <v>240</v>
      </c>
      <c r="C117" t="s">
        <v>222</v>
      </c>
      <c r="D117">
        <v>1651</v>
      </c>
      <c r="E117">
        <v>71</v>
      </c>
      <c r="F117">
        <v>1650</v>
      </c>
      <c r="G117">
        <v>81</v>
      </c>
      <c r="H117">
        <v>1651</v>
      </c>
      <c r="I117">
        <v>72</v>
      </c>
      <c r="J117">
        <v>1651</v>
      </c>
      <c r="K117">
        <v>74</v>
      </c>
      <c r="L117">
        <v>1650</v>
      </c>
      <c r="M117">
        <v>59</v>
      </c>
      <c r="N117">
        <v>1275</v>
      </c>
      <c r="O117">
        <v>76</v>
      </c>
      <c r="P117">
        <v>1275</v>
      </c>
      <c r="Q117">
        <v>87</v>
      </c>
      <c r="R117">
        <v>1275</v>
      </c>
      <c r="S117">
        <v>85</v>
      </c>
      <c r="T117">
        <v>1275</v>
      </c>
      <c r="U117">
        <v>83</v>
      </c>
      <c r="V117">
        <v>1275</v>
      </c>
      <c r="W117">
        <v>69</v>
      </c>
      <c r="X117">
        <v>2931</v>
      </c>
      <c r="Y117">
        <v>73</v>
      </c>
      <c r="Z117">
        <v>2930</v>
      </c>
      <c r="AA117">
        <v>83</v>
      </c>
      <c r="AB117">
        <v>2931</v>
      </c>
      <c r="AC117">
        <v>78</v>
      </c>
      <c r="AD117">
        <v>2931</v>
      </c>
      <c r="AE117">
        <v>78</v>
      </c>
      <c r="AF117">
        <v>2930</v>
      </c>
      <c r="AG117">
        <v>64</v>
      </c>
    </row>
    <row r="118" spans="1:33" x14ac:dyDescent="0.45">
      <c r="A118" t="s">
        <v>197</v>
      </c>
      <c r="B118" t="s">
        <v>198</v>
      </c>
      <c r="C118" t="s">
        <v>193</v>
      </c>
      <c r="D118">
        <v>1024</v>
      </c>
      <c r="E118">
        <v>75</v>
      </c>
      <c r="F118">
        <v>1024</v>
      </c>
      <c r="G118">
        <v>85</v>
      </c>
      <c r="H118">
        <v>1024</v>
      </c>
      <c r="I118">
        <v>76</v>
      </c>
      <c r="J118">
        <v>1024</v>
      </c>
      <c r="K118">
        <v>76</v>
      </c>
      <c r="L118">
        <v>1024</v>
      </c>
      <c r="M118">
        <v>65</v>
      </c>
      <c r="N118">
        <v>1400</v>
      </c>
      <c r="O118">
        <v>69</v>
      </c>
      <c r="P118">
        <v>1400</v>
      </c>
      <c r="Q118">
        <v>86</v>
      </c>
      <c r="R118">
        <v>1400</v>
      </c>
      <c r="S118">
        <v>79</v>
      </c>
      <c r="T118">
        <v>1400</v>
      </c>
      <c r="U118">
        <v>78</v>
      </c>
      <c r="V118">
        <v>1400</v>
      </c>
      <c r="W118">
        <v>62</v>
      </c>
      <c r="X118">
        <v>2429</v>
      </c>
      <c r="Y118">
        <v>71</v>
      </c>
      <c r="Z118">
        <v>2429</v>
      </c>
      <c r="AA118">
        <v>85</v>
      </c>
      <c r="AB118">
        <v>2429</v>
      </c>
      <c r="AC118">
        <v>78</v>
      </c>
      <c r="AD118">
        <v>2429</v>
      </c>
      <c r="AE118">
        <v>77</v>
      </c>
      <c r="AF118">
        <v>2429</v>
      </c>
      <c r="AG118">
        <v>64</v>
      </c>
    </row>
    <row r="119" spans="1:33" x14ac:dyDescent="0.45">
      <c r="A119" t="s">
        <v>199</v>
      </c>
      <c r="B119" t="s">
        <v>200</v>
      </c>
      <c r="C119" t="s">
        <v>193</v>
      </c>
      <c r="D119">
        <v>654</v>
      </c>
      <c r="E119">
        <v>74</v>
      </c>
      <c r="F119">
        <v>654</v>
      </c>
      <c r="G119">
        <v>76</v>
      </c>
      <c r="H119">
        <v>654</v>
      </c>
      <c r="I119">
        <v>75</v>
      </c>
      <c r="J119">
        <v>654</v>
      </c>
      <c r="K119">
        <v>79</v>
      </c>
      <c r="L119">
        <v>654</v>
      </c>
      <c r="M119">
        <v>60</v>
      </c>
      <c r="N119">
        <v>615</v>
      </c>
      <c r="O119">
        <v>73</v>
      </c>
      <c r="P119">
        <v>615</v>
      </c>
      <c r="Q119">
        <v>80</v>
      </c>
      <c r="R119">
        <v>615</v>
      </c>
      <c r="S119">
        <v>84</v>
      </c>
      <c r="T119">
        <v>615</v>
      </c>
      <c r="U119">
        <v>85</v>
      </c>
      <c r="V119">
        <v>615</v>
      </c>
      <c r="W119">
        <v>62</v>
      </c>
      <c r="X119">
        <v>1270</v>
      </c>
      <c r="Y119">
        <v>74</v>
      </c>
      <c r="Z119">
        <v>1270</v>
      </c>
      <c r="AA119">
        <v>78</v>
      </c>
      <c r="AB119">
        <v>1270</v>
      </c>
      <c r="AC119">
        <v>79</v>
      </c>
      <c r="AD119">
        <v>1270</v>
      </c>
      <c r="AE119">
        <v>82</v>
      </c>
      <c r="AF119">
        <v>1270</v>
      </c>
      <c r="AG119">
        <v>61</v>
      </c>
    </row>
    <row r="120" spans="1:33" x14ac:dyDescent="0.45">
      <c r="A120" t="s">
        <v>201</v>
      </c>
      <c r="B120" t="s">
        <v>202</v>
      </c>
      <c r="C120" t="s">
        <v>193</v>
      </c>
      <c r="D120">
        <v>1270</v>
      </c>
      <c r="E120">
        <v>73</v>
      </c>
      <c r="F120">
        <v>1270</v>
      </c>
      <c r="G120">
        <v>84</v>
      </c>
      <c r="H120">
        <v>1270</v>
      </c>
      <c r="I120">
        <v>74</v>
      </c>
      <c r="J120">
        <v>1270</v>
      </c>
      <c r="K120">
        <v>79</v>
      </c>
      <c r="L120">
        <v>1270</v>
      </c>
      <c r="M120">
        <v>63</v>
      </c>
      <c r="N120">
        <v>1570</v>
      </c>
      <c r="O120">
        <v>57</v>
      </c>
      <c r="P120">
        <v>1570</v>
      </c>
      <c r="Q120">
        <v>80</v>
      </c>
      <c r="R120">
        <v>1570</v>
      </c>
      <c r="S120">
        <v>74</v>
      </c>
      <c r="T120">
        <v>1570</v>
      </c>
      <c r="U120">
        <v>73</v>
      </c>
      <c r="V120">
        <v>1570</v>
      </c>
      <c r="W120">
        <v>50</v>
      </c>
      <c r="X120">
        <v>2852</v>
      </c>
      <c r="Y120">
        <v>64</v>
      </c>
      <c r="Z120">
        <v>2852</v>
      </c>
      <c r="AA120">
        <v>82</v>
      </c>
      <c r="AB120">
        <v>2852</v>
      </c>
      <c r="AC120">
        <v>74</v>
      </c>
      <c r="AD120">
        <v>2852</v>
      </c>
      <c r="AE120">
        <v>76</v>
      </c>
      <c r="AF120">
        <v>2852</v>
      </c>
      <c r="AG120">
        <v>56</v>
      </c>
    </row>
    <row r="121" spans="1:33" x14ac:dyDescent="0.45">
      <c r="A121" t="s">
        <v>241</v>
      </c>
      <c r="B121" t="s">
        <v>242</v>
      </c>
      <c r="C121" t="s">
        <v>222</v>
      </c>
      <c r="D121">
        <v>995</v>
      </c>
      <c r="E121">
        <v>77</v>
      </c>
      <c r="F121">
        <v>995</v>
      </c>
      <c r="G121">
        <v>79</v>
      </c>
      <c r="H121">
        <v>995</v>
      </c>
      <c r="I121">
        <v>77</v>
      </c>
      <c r="J121">
        <v>995</v>
      </c>
      <c r="K121">
        <v>82</v>
      </c>
      <c r="L121">
        <v>995</v>
      </c>
      <c r="M121">
        <v>64</v>
      </c>
      <c r="N121">
        <v>1665</v>
      </c>
      <c r="O121">
        <v>69</v>
      </c>
      <c r="P121">
        <v>1665</v>
      </c>
      <c r="Q121">
        <v>76</v>
      </c>
      <c r="R121">
        <v>1665</v>
      </c>
      <c r="S121">
        <v>81</v>
      </c>
      <c r="T121">
        <v>1665</v>
      </c>
      <c r="U121">
        <v>83</v>
      </c>
      <c r="V121">
        <v>1665</v>
      </c>
      <c r="W121">
        <v>60</v>
      </c>
      <c r="X121">
        <v>2668</v>
      </c>
      <c r="Y121">
        <v>72</v>
      </c>
      <c r="Z121">
        <v>2668</v>
      </c>
      <c r="AA121">
        <v>77</v>
      </c>
      <c r="AB121">
        <v>2668</v>
      </c>
      <c r="AC121">
        <v>79</v>
      </c>
      <c r="AD121">
        <v>2668</v>
      </c>
      <c r="AE121">
        <v>82</v>
      </c>
      <c r="AF121">
        <v>2668</v>
      </c>
      <c r="AG121">
        <v>62</v>
      </c>
    </row>
    <row r="122" spans="1:33" x14ac:dyDescent="0.45">
      <c r="A122" t="s">
        <v>243</v>
      </c>
      <c r="B122" t="s">
        <v>244</v>
      </c>
      <c r="C122" t="s">
        <v>222</v>
      </c>
      <c r="D122">
        <v>2431</v>
      </c>
      <c r="E122">
        <v>74</v>
      </c>
      <c r="F122">
        <v>2432</v>
      </c>
      <c r="G122">
        <v>84</v>
      </c>
      <c r="H122">
        <v>2432</v>
      </c>
      <c r="I122">
        <v>76</v>
      </c>
      <c r="J122">
        <v>2431</v>
      </c>
      <c r="K122">
        <v>80</v>
      </c>
      <c r="L122">
        <v>2431</v>
      </c>
      <c r="M122">
        <v>63</v>
      </c>
      <c r="N122">
        <v>420</v>
      </c>
      <c r="O122">
        <v>68</v>
      </c>
      <c r="P122">
        <v>420</v>
      </c>
      <c r="Q122">
        <v>85</v>
      </c>
      <c r="R122">
        <v>420</v>
      </c>
      <c r="S122">
        <v>80</v>
      </c>
      <c r="T122">
        <v>420</v>
      </c>
      <c r="U122">
        <v>80</v>
      </c>
      <c r="V122">
        <v>420</v>
      </c>
      <c r="W122">
        <v>62</v>
      </c>
      <c r="X122">
        <v>2856</v>
      </c>
      <c r="Y122">
        <v>73</v>
      </c>
      <c r="Z122">
        <v>2857</v>
      </c>
      <c r="AA122">
        <v>84</v>
      </c>
      <c r="AB122">
        <v>2857</v>
      </c>
      <c r="AC122">
        <v>77</v>
      </c>
      <c r="AD122">
        <v>2856</v>
      </c>
      <c r="AE122">
        <v>80</v>
      </c>
      <c r="AF122">
        <v>2856</v>
      </c>
      <c r="AG122">
        <v>63</v>
      </c>
    </row>
    <row r="123" spans="1:33" x14ac:dyDescent="0.45">
      <c r="A123" t="s">
        <v>245</v>
      </c>
      <c r="B123" t="s">
        <v>246</v>
      </c>
      <c r="C123" t="s">
        <v>222</v>
      </c>
      <c r="D123">
        <v>1909</v>
      </c>
      <c r="E123">
        <v>72</v>
      </c>
      <c r="F123">
        <v>1908</v>
      </c>
      <c r="G123">
        <v>73</v>
      </c>
      <c r="H123">
        <v>1909</v>
      </c>
      <c r="I123">
        <v>73</v>
      </c>
      <c r="J123">
        <v>1909</v>
      </c>
      <c r="K123">
        <v>77</v>
      </c>
      <c r="L123">
        <v>1908</v>
      </c>
      <c r="M123">
        <v>56</v>
      </c>
      <c r="N123">
        <v>1548</v>
      </c>
      <c r="O123">
        <v>66</v>
      </c>
      <c r="P123">
        <v>1548</v>
      </c>
      <c r="Q123">
        <v>78</v>
      </c>
      <c r="R123">
        <v>1548</v>
      </c>
      <c r="S123">
        <v>80</v>
      </c>
      <c r="T123">
        <v>1548</v>
      </c>
      <c r="U123">
        <v>83</v>
      </c>
      <c r="V123">
        <v>1548</v>
      </c>
      <c r="W123">
        <v>59</v>
      </c>
      <c r="X123">
        <v>3472</v>
      </c>
      <c r="Y123">
        <v>70</v>
      </c>
      <c r="Z123">
        <v>3471</v>
      </c>
      <c r="AA123">
        <v>75</v>
      </c>
      <c r="AB123">
        <v>3472</v>
      </c>
      <c r="AC123">
        <v>76</v>
      </c>
      <c r="AD123">
        <v>3472</v>
      </c>
      <c r="AE123">
        <v>80</v>
      </c>
      <c r="AF123">
        <v>3471</v>
      </c>
      <c r="AG123">
        <v>57</v>
      </c>
    </row>
    <row r="124" spans="1:33" x14ac:dyDescent="0.45">
      <c r="A124" t="s">
        <v>247</v>
      </c>
      <c r="B124" t="s">
        <v>248</v>
      </c>
      <c r="C124" t="s">
        <v>222</v>
      </c>
      <c r="D124">
        <v>1066</v>
      </c>
      <c r="E124">
        <v>67</v>
      </c>
      <c r="F124">
        <v>1066</v>
      </c>
      <c r="G124">
        <v>78</v>
      </c>
      <c r="H124">
        <v>1066</v>
      </c>
      <c r="I124">
        <v>73</v>
      </c>
      <c r="J124">
        <v>1066</v>
      </c>
      <c r="K124">
        <v>75</v>
      </c>
      <c r="L124">
        <v>1066</v>
      </c>
      <c r="M124">
        <v>58</v>
      </c>
      <c r="N124">
        <v>1599</v>
      </c>
      <c r="O124">
        <v>68</v>
      </c>
      <c r="P124">
        <v>1599</v>
      </c>
      <c r="Q124">
        <v>82</v>
      </c>
      <c r="R124">
        <v>1599</v>
      </c>
      <c r="S124">
        <v>79</v>
      </c>
      <c r="T124">
        <v>1599</v>
      </c>
      <c r="U124">
        <v>83</v>
      </c>
      <c r="V124">
        <v>1599</v>
      </c>
      <c r="W124">
        <v>60</v>
      </c>
      <c r="X124">
        <v>2677</v>
      </c>
      <c r="Y124">
        <v>67</v>
      </c>
      <c r="Z124">
        <v>2677</v>
      </c>
      <c r="AA124">
        <v>80</v>
      </c>
      <c r="AB124">
        <v>2677</v>
      </c>
      <c r="AC124">
        <v>77</v>
      </c>
      <c r="AD124">
        <v>2677</v>
      </c>
      <c r="AE124">
        <v>80</v>
      </c>
      <c r="AF124">
        <v>2677</v>
      </c>
      <c r="AG124">
        <v>59</v>
      </c>
    </row>
    <row r="125" spans="1:33" x14ac:dyDescent="0.45">
      <c r="A125" t="s">
        <v>203</v>
      </c>
      <c r="B125" t="s">
        <v>204</v>
      </c>
      <c r="C125" t="s">
        <v>193</v>
      </c>
      <c r="D125">
        <v>960</v>
      </c>
      <c r="E125">
        <v>70</v>
      </c>
      <c r="F125">
        <v>960</v>
      </c>
      <c r="G125">
        <v>79</v>
      </c>
      <c r="H125">
        <v>960</v>
      </c>
      <c r="I125">
        <v>73</v>
      </c>
      <c r="J125">
        <v>960</v>
      </c>
      <c r="K125">
        <v>76</v>
      </c>
      <c r="L125">
        <v>960</v>
      </c>
      <c r="M125">
        <v>59</v>
      </c>
      <c r="N125">
        <v>797</v>
      </c>
      <c r="O125">
        <v>65</v>
      </c>
      <c r="P125">
        <v>797</v>
      </c>
      <c r="Q125">
        <v>82</v>
      </c>
      <c r="R125">
        <v>797</v>
      </c>
      <c r="S125">
        <v>77</v>
      </c>
      <c r="T125">
        <v>797</v>
      </c>
      <c r="U125">
        <v>79</v>
      </c>
      <c r="V125">
        <v>797</v>
      </c>
      <c r="W125">
        <v>56</v>
      </c>
      <c r="X125">
        <v>1761</v>
      </c>
      <c r="Y125">
        <v>68</v>
      </c>
      <c r="Z125">
        <v>1761</v>
      </c>
      <c r="AA125">
        <v>80</v>
      </c>
      <c r="AB125">
        <v>1761</v>
      </c>
      <c r="AC125">
        <v>75</v>
      </c>
      <c r="AD125">
        <v>1761</v>
      </c>
      <c r="AE125">
        <v>77</v>
      </c>
      <c r="AF125">
        <v>1761</v>
      </c>
      <c r="AG125">
        <v>57</v>
      </c>
    </row>
    <row r="126" spans="1:33" x14ac:dyDescent="0.45">
      <c r="A126" t="s">
        <v>205</v>
      </c>
      <c r="B126" t="s">
        <v>206</v>
      </c>
      <c r="C126" t="s">
        <v>193</v>
      </c>
      <c r="D126">
        <v>397</v>
      </c>
      <c r="E126">
        <v>79</v>
      </c>
      <c r="F126">
        <v>397</v>
      </c>
      <c r="G126">
        <v>81</v>
      </c>
      <c r="H126">
        <v>397</v>
      </c>
      <c r="I126">
        <v>83</v>
      </c>
      <c r="J126">
        <v>397</v>
      </c>
      <c r="K126">
        <v>84</v>
      </c>
      <c r="L126">
        <v>397</v>
      </c>
      <c r="M126">
        <v>68</v>
      </c>
      <c r="N126">
        <v>512</v>
      </c>
      <c r="O126">
        <v>79</v>
      </c>
      <c r="P126">
        <v>512</v>
      </c>
      <c r="Q126">
        <v>85</v>
      </c>
      <c r="R126">
        <v>512</v>
      </c>
      <c r="S126">
        <v>86</v>
      </c>
      <c r="T126">
        <v>512</v>
      </c>
      <c r="U126">
        <v>89</v>
      </c>
      <c r="V126">
        <v>512</v>
      </c>
      <c r="W126">
        <v>70</v>
      </c>
      <c r="X126">
        <v>913</v>
      </c>
      <c r="Y126">
        <v>79</v>
      </c>
      <c r="Z126">
        <v>913</v>
      </c>
      <c r="AA126">
        <v>84</v>
      </c>
      <c r="AB126">
        <v>913</v>
      </c>
      <c r="AC126">
        <v>85</v>
      </c>
      <c r="AD126">
        <v>913</v>
      </c>
      <c r="AE126">
        <v>87</v>
      </c>
      <c r="AF126">
        <v>913</v>
      </c>
      <c r="AG126">
        <v>70</v>
      </c>
    </row>
    <row r="127" spans="1:33" x14ac:dyDescent="0.45">
      <c r="A127" t="s">
        <v>249</v>
      </c>
      <c r="B127" t="s">
        <v>250</v>
      </c>
      <c r="C127" t="s">
        <v>222</v>
      </c>
      <c r="D127">
        <v>1143</v>
      </c>
      <c r="E127">
        <v>78</v>
      </c>
      <c r="F127">
        <v>1143</v>
      </c>
      <c r="G127">
        <v>71</v>
      </c>
      <c r="H127">
        <v>1143</v>
      </c>
      <c r="I127">
        <v>76</v>
      </c>
      <c r="J127">
        <v>1143</v>
      </c>
      <c r="K127">
        <v>80</v>
      </c>
      <c r="L127">
        <v>1143</v>
      </c>
      <c r="M127">
        <v>60</v>
      </c>
      <c r="N127">
        <v>563</v>
      </c>
      <c r="O127">
        <v>70</v>
      </c>
      <c r="P127">
        <v>563</v>
      </c>
      <c r="Q127">
        <v>73</v>
      </c>
      <c r="R127">
        <v>563</v>
      </c>
      <c r="S127">
        <v>83</v>
      </c>
      <c r="T127">
        <v>563</v>
      </c>
      <c r="U127">
        <v>80</v>
      </c>
      <c r="V127">
        <v>563</v>
      </c>
      <c r="W127">
        <v>60</v>
      </c>
      <c r="X127">
        <v>1708</v>
      </c>
      <c r="Y127">
        <v>75</v>
      </c>
      <c r="Z127">
        <v>1708</v>
      </c>
      <c r="AA127">
        <v>72</v>
      </c>
      <c r="AB127">
        <v>1708</v>
      </c>
      <c r="AC127">
        <v>79</v>
      </c>
      <c r="AD127">
        <v>1708</v>
      </c>
      <c r="AE127">
        <v>80</v>
      </c>
      <c r="AF127">
        <v>1708</v>
      </c>
      <c r="AG127">
        <v>60</v>
      </c>
    </row>
    <row r="128" spans="1:33" x14ac:dyDescent="0.45">
      <c r="A128" t="s">
        <v>207</v>
      </c>
      <c r="B128" t="s">
        <v>208</v>
      </c>
      <c r="C128" t="s">
        <v>193</v>
      </c>
      <c r="D128">
        <v>1322</v>
      </c>
      <c r="E128">
        <v>76</v>
      </c>
      <c r="F128">
        <v>1322</v>
      </c>
      <c r="G128">
        <v>81</v>
      </c>
      <c r="H128">
        <v>1322</v>
      </c>
      <c r="I128">
        <v>77</v>
      </c>
      <c r="J128">
        <v>1322</v>
      </c>
      <c r="K128">
        <v>78</v>
      </c>
      <c r="L128">
        <v>1322</v>
      </c>
      <c r="M128">
        <v>64</v>
      </c>
      <c r="N128">
        <v>1438</v>
      </c>
      <c r="O128">
        <v>70</v>
      </c>
      <c r="P128">
        <v>1438</v>
      </c>
      <c r="Q128">
        <v>81</v>
      </c>
      <c r="R128">
        <v>1438</v>
      </c>
      <c r="S128">
        <v>82</v>
      </c>
      <c r="T128">
        <v>1438</v>
      </c>
      <c r="U128">
        <v>81</v>
      </c>
      <c r="V128">
        <v>1438</v>
      </c>
      <c r="W128">
        <v>60</v>
      </c>
      <c r="X128">
        <v>2771</v>
      </c>
      <c r="Y128">
        <v>73</v>
      </c>
      <c r="Z128">
        <v>2771</v>
      </c>
      <c r="AA128">
        <v>81</v>
      </c>
      <c r="AB128">
        <v>2771</v>
      </c>
      <c r="AC128">
        <v>80</v>
      </c>
      <c r="AD128">
        <v>2771</v>
      </c>
      <c r="AE128">
        <v>79</v>
      </c>
      <c r="AF128">
        <v>2771</v>
      </c>
      <c r="AG128">
        <v>62</v>
      </c>
    </row>
    <row r="129" spans="1:33" x14ac:dyDescent="0.45">
      <c r="A129" t="s">
        <v>209</v>
      </c>
      <c r="B129" t="s">
        <v>210</v>
      </c>
      <c r="C129" t="s">
        <v>193</v>
      </c>
      <c r="D129">
        <v>2101</v>
      </c>
      <c r="E129">
        <v>67</v>
      </c>
      <c r="F129">
        <v>2101</v>
      </c>
      <c r="G129">
        <v>76</v>
      </c>
      <c r="H129">
        <v>2101</v>
      </c>
      <c r="I129">
        <v>70</v>
      </c>
      <c r="J129">
        <v>2101</v>
      </c>
      <c r="K129">
        <v>73</v>
      </c>
      <c r="L129">
        <v>2101</v>
      </c>
      <c r="M129">
        <v>55</v>
      </c>
      <c r="N129">
        <v>1065</v>
      </c>
      <c r="O129">
        <v>67</v>
      </c>
      <c r="P129">
        <v>1065</v>
      </c>
      <c r="Q129">
        <v>80</v>
      </c>
      <c r="R129">
        <v>1065</v>
      </c>
      <c r="S129">
        <v>78</v>
      </c>
      <c r="T129">
        <v>1065</v>
      </c>
      <c r="U129">
        <v>78</v>
      </c>
      <c r="V129">
        <v>1065</v>
      </c>
      <c r="W129">
        <v>56</v>
      </c>
      <c r="X129">
        <v>3185</v>
      </c>
      <c r="Y129">
        <v>67</v>
      </c>
      <c r="Z129">
        <v>3185</v>
      </c>
      <c r="AA129">
        <v>77</v>
      </c>
      <c r="AB129">
        <v>3185</v>
      </c>
      <c r="AC129">
        <v>73</v>
      </c>
      <c r="AD129">
        <v>3185</v>
      </c>
      <c r="AE129">
        <v>75</v>
      </c>
      <c r="AF129">
        <v>3185</v>
      </c>
      <c r="AG129">
        <v>56</v>
      </c>
    </row>
    <row r="130" spans="1:33" x14ac:dyDescent="0.45">
      <c r="A130" t="s">
        <v>251</v>
      </c>
      <c r="B130" t="s">
        <v>252</v>
      </c>
      <c r="C130" t="s">
        <v>222</v>
      </c>
      <c r="D130">
        <v>1059</v>
      </c>
      <c r="E130">
        <v>72</v>
      </c>
      <c r="F130">
        <v>1059</v>
      </c>
      <c r="G130">
        <v>71</v>
      </c>
      <c r="H130">
        <v>1059</v>
      </c>
      <c r="I130">
        <v>72</v>
      </c>
      <c r="J130">
        <v>1059</v>
      </c>
      <c r="K130">
        <v>76</v>
      </c>
      <c r="L130">
        <v>1059</v>
      </c>
      <c r="M130">
        <v>56</v>
      </c>
      <c r="N130">
        <v>950</v>
      </c>
      <c r="O130">
        <v>68</v>
      </c>
      <c r="P130">
        <v>950</v>
      </c>
      <c r="Q130">
        <v>75</v>
      </c>
      <c r="R130">
        <v>950</v>
      </c>
      <c r="S130">
        <v>80</v>
      </c>
      <c r="T130">
        <v>950</v>
      </c>
      <c r="U130">
        <v>80</v>
      </c>
      <c r="V130">
        <v>950</v>
      </c>
      <c r="W130">
        <v>59</v>
      </c>
      <c r="X130">
        <v>2013</v>
      </c>
      <c r="Y130">
        <v>70</v>
      </c>
      <c r="Z130">
        <v>2013</v>
      </c>
      <c r="AA130">
        <v>73</v>
      </c>
      <c r="AB130">
        <v>2013</v>
      </c>
      <c r="AC130">
        <v>76</v>
      </c>
      <c r="AD130">
        <v>2013</v>
      </c>
      <c r="AE130">
        <v>78</v>
      </c>
      <c r="AF130">
        <v>2013</v>
      </c>
      <c r="AG130">
        <v>57</v>
      </c>
    </row>
    <row r="131" spans="1:33" x14ac:dyDescent="0.45">
      <c r="A131" t="s">
        <v>211</v>
      </c>
      <c r="B131" t="s">
        <v>212</v>
      </c>
      <c r="C131" t="s">
        <v>193</v>
      </c>
      <c r="D131">
        <v>1145</v>
      </c>
      <c r="E131">
        <v>70</v>
      </c>
      <c r="F131">
        <v>1145</v>
      </c>
      <c r="G131">
        <v>81</v>
      </c>
      <c r="H131">
        <v>1145</v>
      </c>
      <c r="I131">
        <v>75</v>
      </c>
      <c r="J131">
        <v>1145</v>
      </c>
      <c r="K131">
        <v>79</v>
      </c>
      <c r="L131">
        <v>1145</v>
      </c>
      <c r="M131">
        <v>60</v>
      </c>
      <c r="N131">
        <v>3231</v>
      </c>
      <c r="O131">
        <v>69</v>
      </c>
      <c r="P131">
        <v>3231</v>
      </c>
      <c r="Q131">
        <v>86</v>
      </c>
      <c r="R131">
        <v>3231</v>
      </c>
      <c r="S131">
        <v>82</v>
      </c>
      <c r="T131">
        <v>3231</v>
      </c>
      <c r="U131">
        <v>83</v>
      </c>
      <c r="V131">
        <v>3231</v>
      </c>
      <c r="W131">
        <v>63</v>
      </c>
      <c r="X131">
        <v>4396</v>
      </c>
      <c r="Y131">
        <v>69</v>
      </c>
      <c r="Z131">
        <v>4396</v>
      </c>
      <c r="AA131">
        <v>84</v>
      </c>
      <c r="AB131">
        <v>4396</v>
      </c>
      <c r="AC131">
        <v>80</v>
      </c>
      <c r="AD131">
        <v>4396</v>
      </c>
      <c r="AE131">
        <v>82</v>
      </c>
      <c r="AF131">
        <v>4396</v>
      </c>
      <c r="AG131">
        <v>62</v>
      </c>
    </row>
    <row r="132" spans="1:33" x14ac:dyDescent="0.45">
      <c r="A132" t="s">
        <v>253</v>
      </c>
      <c r="B132" t="s">
        <v>254</v>
      </c>
      <c r="C132" t="s">
        <v>222</v>
      </c>
      <c r="D132">
        <v>1220</v>
      </c>
      <c r="E132">
        <v>70</v>
      </c>
      <c r="F132">
        <v>1220</v>
      </c>
      <c r="G132">
        <v>77</v>
      </c>
      <c r="H132">
        <v>1220</v>
      </c>
      <c r="I132">
        <v>72</v>
      </c>
      <c r="J132">
        <v>1220</v>
      </c>
      <c r="K132">
        <v>74</v>
      </c>
      <c r="L132">
        <v>1220</v>
      </c>
      <c r="M132">
        <v>59</v>
      </c>
      <c r="N132">
        <v>2440</v>
      </c>
      <c r="O132">
        <v>67</v>
      </c>
      <c r="P132">
        <v>2440</v>
      </c>
      <c r="Q132">
        <v>79</v>
      </c>
      <c r="R132">
        <v>2440</v>
      </c>
      <c r="S132">
        <v>78</v>
      </c>
      <c r="T132">
        <v>2440</v>
      </c>
      <c r="U132">
        <v>79</v>
      </c>
      <c r="V132">
        <v>2440</v>
      </c>
      <c r="W132">
        <v>58</v>
      </c>
      <c r="X132">
        <v>3669</v>
      </c>
      <c r="Y132">
        <v>68</v>
      </c>
      <c r="Z132">
        <v>3669</v>
      </c>
      <c r="AA132">
        <v>78</v>
      </c>
      <c r="AB132">
        <v>3669</v>
      </c>
      <c r="AC132">
        <v>76</v>
      </c>
      <c r="AD132">
        <v>3669</v>
      </c>
      <c r="AE132">
        <v>78</v>
      </c>
      <c r="AF132">
        <v>3669</v>
      </c>
      <c r="AG132">
        <v>58</v>
      </c>
    </row>
    <row r="133" spans="1:33" x14ac:dyDescent="0.45">
      <c r="A133" t="s">
        <v>255</v>
      </c>
      <c r="B133" t="s">
        <v>256</v>
      </c>
      <c r="C133" t="s">
        <v>222</v>
      </c>
      <c r="D133">
        <v>1550</v>
      </c>
      <c r="E133">
        <v>81</v>
      </c>
      <c r="F133">
        <v>1549</v>
      </c>
      <c r="G133">
        <v>77</v>
      </c>
      <c r="H133">
        <v>1550</v>
      </c>
      <c r="I133">
        <v>80</v>
      </c>
      <c r="J133">
        <v>1550</v>
      </c>
      <c r="K133">
        <v>84</v>
      </c>
      <c r="L133">
        <v>1549</v>
      </c>
      <c r="M133">
        <v>67</v>
      </c>
      <c r="N133">
        <v>428</v>
      </c>
      <c r="O133">
        <v>80</v>
      </c>
      <c r="P133">
        <v>428</v>
      </c>
      <c r="Q133">
        <v>80</v>
      </c>
      <c r="R133">
        <v>428</v>
      </c>
      <c r="S133">
        <v>87</v>
      </c>
      <c r="T133">
        <v>428</v>
      </c>
      <c r="U133">
        <v>89</v>
      </c>
      <c r="V133">
        <v>428</v>
      </c>
      <c r="W133">
        <v>68</v>
      </c>
      <c r="X133">
        <v>1989</v>
      </c>
      <c r="Y133">
        <v>81</v>
      </c>
      <c r="Z133">
        <v>1988</v>
      </c>
      <c r="AA133">
        <v>77</v>
      </c>
      <c r="AB133">
        <v>1989</v>
      </c>
      <c r="AC133">
        <v>82</v>
      </c>
      <c r="AD133">
        <v>1989</v>
      </c>
      <c r="AE133">
        <v>85</v>
      </c>
      <c r="AF133">
        <v>1988</v>
      </c>
      <c r="AG133">
        <v>67</v>
      </c>
    </row>
    <row r="134" spans="1:33" x14ac:dyDescent="0.45">
      <c r="A134" t="s">
        <v>213</v>
      </c>
      <c r="B134" t="s">
        <v>214</v>
      </c>
      <c r="C134" t="s">
        <v>193</v>
      </c>
      <c r="D134">
        <v>1590</v>
      </c>
      <c r="E134">
        <v>70</v>
      </c>
      <c r="F134">
        <v>1590</v>
      </c>
      <c r="G134">
        <v>78</v>
      </c>
      <c r="H134">
        <v>1588</v>
      </c>
      <c r="I134">
        <v>73</v>
      </c>
      <c r="J134">
        <v>1590</v>
      </c>
      <c r="K134">
        <v>75</v>
      </c>
      <c r="L134">
        <v>1588</v>
      </c>
      <c r="M134">
        <v>58</v>
      </c>
      <c r="N134">
        <v>1459</v>
      </c>
      <c r="O134">
        <v>65</v>
      </c>
      <c r="P134">
        <v>1458</v>
      </c>
      <c r="Q134">
        <v>82</v>
      </c>
      <c r="R134">
        <v>1457</v>
      </c>
      <c r="S134">
        <v>76</v>
      </c>
      <c r="T134">
        <v>1459</v>
      </c>
      <c r="U134">
        <v>78</v>
      </c>
      <c r="V134">
        <v>1456</v>
      </c>
      <c r="W134">
        <v>57</v>
      </c>
      <c r="X134">
        <v>3064</v>
      </c>
      <c r="Y134">
        <v>67</v>
      </c>
      <c r="Z134">
        <v>3063</v>
      </c>
      <c r="AA134">
        <v>80</v>
      </c>
      <c r="AB134">
        <v>3060</v>
      </c>
      <c r="AC134">
        <v>74</v>
      </c>
      <c r="AD134">
        <v>3064</v>
      </c>
      <c r="AE134">
        <v>76</v>
      </c>
      <c r="AF134">
        <v>3059</v>
      </c>
      <c r="AG134">
        <v>58</v>
      </c>
    </row>
    <row r="135" spans="1:33" x14ac:dyDescent="0.45">
      <c r="A135" t="s">
        <v>257</v>
      </c>
      <c r="B135" t="s">
        <v>258</v>
      </c>
      <c r="C135" t="s">
        <v>222</v>
      </c>
      <c r="D135">
        <v>1485</v>
      </c>
      <c r="E135">
        <v>74</v>
      </c>
      <c r="F135">
        <v>1485</v>
      </c>
      <c r="G135">
        <v>82</v>
      </c>
      <c r="H135">
        <v>1485</v>
      </c>
      <c r="I135">
        <v>77</v>
      </c>
      <c r="J135">
        <v>1485</v>
      </c>
      <c r="K135">
        <v>78</v>
      </c>
      <c r="L135">
        <v>1485</v>
      </c>
      <c r="M135">
        <v>63</v>
      </c>
      <c r="N135">
        <v>517</v>
      </c>
      <c r="O135">
        <v>73</v>
      </c>
      <c r="P135">
        <v>517</v>
      </c>
      <c r="Q135">
        <v>88</v>
      </c>
      <c r="R135">
        <v>517</v>
      </c>
      <c r="S135">
        <v>88</v>
      </c>
      <c r="T135">
        <v>517</v>
      </c>
      <c r="U135">
        <v>87</v>
      </c>
      <c r="V135">
        <v>517</v>
      </c>
      <c r="W135">
        <v>70</v>
      </c>
      <c r="X135">
        <v>2005</v>
      </c>
      <c r="Y135">
        <v>74</v>
      </c>
      <c r="Z135">
        <v>2005</v>
      </c>
      <c r="AA135">
        <v>83</v>
      </c>
      <c r="AB135">
        <v>2005</v>
      </c>
      <c r="AC135">
        <v>80</v>
      </c>
      <c r="AD135">
        <v>2005</v>
      </c>
      <c r="AE135">
        <v>80</v>
      </c>
      <c r="AF135">
        <v>2005</v>
      </c>
      <c r="AG135">
        <v>65</v>
      </c>
    </row>
    <row r="136" spans="1:33" x14ac:dyDescent="0.45">
      <c r="A136" t="s">
        <v>215</v>
      </c>
      <c r="B136" t="s">
        <v>216</v>
      </c>
      <c r="C136" t="s">
        <v>193</v>
      </c>
      <c r="D136">
        <v>646</v>
      </c>
      <c r="E136">
        <v>72</v>
      </c>
      <c r="F136">
        <v>646</v>
      </c>
      <c r="G136">
        <v>77</v>
      </c>
      <c r="H136">
        <v>646</v>
      </c>
      <c r="I136">
        <v>72</v>
      </c>
      <c r="J136">
        <v>646</v>
      </c>
      <c r="K136">
        <v>74</v>
      </c>
      <c r="L136">
        <v>646</v>
      </c>
      <c r="M136">
        <v>58</v>
      </c>
      <c r="N136">
        <v>2348</v>
      </c>
      <c r="O136">
        <v>72</v>
      </c>
      <c r="P136">
        <v>2347</v>
      </c>
      <c r="Q136">
        <v>84</v>
      </c>
      <c r="R136">
        <v>2348</v>
      </c>
      <c r="S136">
        <v>81</v>
      </c>
      <c r="T136">
        <v>2348</v>
      </c>
      <c r="U136">
        <v>84</v>
      </c>
      <c r="V136">
        <v>2347</v>
      </c>
      <c r="W136">
        <v>63</v>
      </c>
      <c r="X136">
        <v>3009</v>
      </c>
      <c r="Y136">
        <v>72</v>
      </c>
      <c r="Z136">
        <v>3008</v>
      </c>
      <c r="AA136">
        <v>83</v>
      </c>
      <c r="AB136">
        <v>3009</v>
      </c>
      <c r="AC136">
        <v>79</v>
      </c>
      <c r="AD136">
        <v>3009</v>
      </c>
      <c r="AE136">
        <v>82</v>
      </c>
      <c r="AF136">
        <v>3008</v>
      </c>
      <c r="AG136">
        <v>62</v>
      </c>
    </row>
    <row r="137" spans="1:33" x14ac:dyDescent="0.45">
      <c r="A137" t="s">
        <v>259</v>
      </c>
      <c r="B137" t="s">
        <v>260</v>
      </c>
      <c r="C137" t="s">
        <v>222</v>
      </c>
      <c r="D137">
        <v>1316</v>
      </c>
      <c r="E137">
        <v>69</v>
      </c>
      <c r="F137">
        <v>1316</v>
      </c>
      <c r="G137">
        <v>83</v>
      </c>
      <c r="H137">
        <v>1316</v>
      </c>
      <c r="I137">
        <v>76</v>
      </c>
      <c r="J137">
        <v>1316</v>
      </c>
      <c r="K137">
        <v>77</v>
      </c>
      <c r="L137">
        <v>1316</v>
      </c>
      <c r="M137">
        <v>61</v>
      </c>
      <c r="N137">
        <v>1661</v>
      </c>
      <c r="O137">
        <v>61</v>
      </c>
      <c r="P137">
        <v>1661</v>
      </c>
      <c r="Q137">
        <v>81</v>
      </c>
      <c r="R137">
        <v>1661</v>
      </c>
      <c r="S137">
        <v>77</v>
      </c>
      <c r="T137">
        <v>1661</v>
      </c>
      <c r="U137">
        <v>74</v>
      </c>
      <c r="V137">
        <v>1661</v>
      </c>
      <c r="W137">
        <v>54</v>
      </c>
      <c r="X137">
        <v>2989</v>
      </c>
      <c r="Y137">
        <v>65</v>
      </c>
      <c r="Z137">
        <v>2989</v>
      </c>
      <c r="AA137">
        <v>81</v>
      </c>
      <c r="AB137">
        <v>2989</v>
      </c>
      <c r="AC137">
        <v>76</v>
      </c>
      <c r="AD137">
        <v>2989</v>
      </c>
      <c r="AE137">
        <v>75</v>
      </c>
      <c r="AF137">
        <v>2989</v>
      </c>
      <c r="AG137">
        <v>57</v>
      </c>
    </row>
    <row r="138" spans="1:33" x14ac:dyDescent="0.45">
      <c r="A138" t="s">
        <v>217</v>
      </c>
      <c r="B138" t="s">
        <v>218</v>
      </c>
      <c r="C138" t="s">
        <v>193</v>
      </c>
      <c r="D138">
        <v>1188</v>
      </c>
      <c r="E138">
        <v>73</v>
      </c>
      <c r="F138">
        <v>1188</v>
      </c>
      <c r="G138">
        <v>79</v>
      </c>
      <c r="H138">
        <v>1188</v>
      </c>
      <c r="I138">
        <v>72</v>
      </c>
      <c r="J138">
        <v>1188</v>
      </c>
      <c r="K138">
        <v>76</v>
      </c>
      <c r="L138">
        <v>1188</v>
      </c>
      <c r="M138">
        <v>61</v>
      </c>
      <c r="N138">
        <v>993</v>
      </c>
      <c r="O138">
        <v>68</v>
      </c>
      <c r="P138">
        <v>993</v>
      </c>
      <c r="Q138">
        <v>80</v>
      </c>
      <c r="R138">
        <v>993</v>
      </c>
      <c r="S138">
        <v>78</v>
      </c>
      <c r="T138">
        <v>993</v>
      </c>
      <c r="U138">
        <v>81</v>
      </c>
      <c r="V138">
        <v>993</v>
      </c>
      <c r="W138">
        <v>60</v>
      </c>
      <c r="X138">
        <v>2198</v>
      </c>
      <c r="Y138">
        <v>70</v>
      </c>
      <c r="Z138">
        <v>2198</v>
      </c>
      <c r="AA138">
        <v>79</v>
      </c>
      <c r="AB138">
        <v>2198</v>
      </c>
      <c r="AC138">
        <v>75</v>
      </c>
      <c r="AD138">
        <v>2198</v>
      </c>
      <c r="AE138">
        <v>78</v>
      </c>
      <c r="AF138">
        <v>2198</v>
      </c>
      <c r="AG138">
        <v>61</v>
      </c>
    </row>
    <row r="139" spans="1:33" x14ac:dyDescent="0.45">
      <c r="A139" t="s">
        <v>219</v>
      </c>
      <c r="B139" t="s">
        <v>220</v>
      </c>
      <c r="C139" t="s">
        <v>193</v>
      </c>
      <c r="D139">
        <v>402</v>
      </c>
      <c r="E139">
        <v>73</v>
      </c>
      <c r="F139">
        <v>402</v>
      </c>
      <c r="G139">
        <v>79</v>
      </c>
      <c r="H139">
        <v>402</v>
      </c>
      <c r="I139">
        <v>76</v>
      </c>
      <c r="J139">
        <v>402</v>
      </c>
      <c r="K139">
        <v>82</v>
      </c>
      <c r="L139">
        <v>402</v>
      </c>
      <c r="M139">
        <v>61</v>
      </c>
      <c r="N139">
        <v>1014</v>
      </c>
      <c r="O139">
        <v>64</v>
      </c>
      <c r="P139">
        <v>1014</v>
      </c>
      <c r="Q139">
        <v>79</v>
      </c>
      <c r="R139">
        <v>1014</v>
      </c>
      <c r="S139">
        <v>76</v>
      </c>
      <c r="T139">
        <v>1014</v>
      </c>
      <c r="U139">
        <v>79</v>
      </c>
      <c r="V139">
        <v>1014</v>
      </c>
      <c r="W139">
        <v>56</v>
      </c>
      <c r="X139">
        <v>1420</v>
      </c>
      <c r="Y139">
        <v>66</v>
      </c>
      <c r="Z139">
        <v>1420</v>
      </c>
      <c r="AA139">
        <v>79</v>
      </c>
      <c r="AB139">
        <v>1420</v>
      </c>
      <c r="AC139">
        <v>76</v>
      </c>
      <c r="AD139">
        <v>1420</v>
      </c>
      <c r="AE139">
        <v>80</v>
      </c>
      <c r="AF139">
        <v>1420</v>
      </c>
      <c r="AG139">
        <v>58</v>
      </c>
    </row>
    <row r="140" spans="1:33" x14ac:dyDescent="0.45">
      <c r="A140" t="s">
        <v>267</v>
      </c>
      <c r="B140" t="s">
        <v>268</v>
      </c>
      <c r="C140" t="s">
        <v>262</v>
      </c>
      <c r="D140">
        <v>4703</v>
      </c>
      <c r="E140">
        <v>76</v>
      </c>
      <c r="F140">
        <v>4703</v>
      </c>
      <c r="G140">
        <v>72</v>
      </c>
      <c r="H140">
        <v>4703</v>
      </c>
      <c r="I140">
        <v>72</v>
      </c>
      <c r="J140">
        <v>4703</v>
      </c>
      <c r="K140">
        <v>77</v>
      </c>
      <c r="L140">
        <v>4703</v>
      </c>
      <c r="M140">
        <v>58</v>
      </c>
      <c r="N140">
        <v>987</v>
      </c>
      <c r="O140">
        <v>61</v>
      </c>
      <c r="P140">
        <v>986</v>
      </c>
      <c r="Q140">
        <v>67</v>
      </c>
      <c r="R140">
        <v>987</v>
      </c>
      <c r="S140">
        <v>72</v>
      </c>
      <c r="T140">
        <v>987</v>
      </c>
      <c r="U140">
        <v>76</v>
      </c>
      <c r="V140">
        <v>986</v>
      </c>
      <c r="W140">
        <v>50</v>
      </c>
      <c r="X140">
        <v>5702</v>
      </c>
      <c r="Y140">
        <v>73</v>
      </c>
      <c r="Z140">
        <v>5701</v>
      </c>
      <c r="AA140">
        <v>71</v>
      </c>
      <c r="AB140">
        <v>5702</v>
      </c>
      <c r="AC140">
        <v>72</v>
      </c>
      <c r="AD140">
        <v>5702</v>
      </c>
      <c r="AE140">
        <v>77</v>
      </c>
      <c r="AF140">
        <v>5701</v>
      </c>
      <c r="AG140">
        <v>57</v>
      </c>
    </row>
    <row r="141" spans="1:33" x14ac:dyDescent="0.45">
      <c r="A141" t="s">
        <v>171</v>
      </c>
      <c r="B141" t="s">
        <v>172</v>
      </c>
      <c r="C141" t="s">
        <v>542</v>
      </c>
      <c r="D141">
        <v>5667</v>
      </c>
      <c r="E141">
        <v>67</v>
      </c>
      <c r="F141">
        <v>5665</v>
      </c>
      <c r="G141">
        <v>72</v>
      </c>
      <c r="H141">
        <v>5667</v>
      </c>
      <c r="I141">
        <v>67</v>
      </c>
      <c r="J141">
        <v>5667</v>
      </c>
      <c r="K141">
        <v>70</v>
      </c>
      <c r="L141">
        <v>5665</v>
      </c>
      <c r="M141">
        <v>53</v>
      </c>
      <c r="N141">
        <v>662</v>
      </c>
      <c r="O141">
        <v>61</v>
      </c>
      <c r="P141">
        <v>662</v>
      </c>
      <c r="Q141">
        <v>70</v>
      </c>
      <c r="R141">
        <v>662</v>
      </c>
      <c r="S141">
        <v>70</v>
      </c>
      <c r="T141">
        <v>662</v>
      </c>
      <c r="U141">
        <v>70</v>
      </c>
      <c r="V141">
        <v>662</v>
      </c>
      <c r="W141">
        <v>51</v>
      </c>
      <c r="X141">
        <v>6342</v>
      </c>
      <c r="Y141">
        <v>66</v>
      </c>
      <c r="Z141">
        <v>6340</v>
      </c>
      <c r="AA141">
        <v>72</v>
      </c>
      <c r="AB141">
        <v>6342</v>
      </c>
      <c r="AC141">
        <v>67</v>
      </c>
      <c r="AD141">
        <v>6342</v>
      </c>
      <c r="AE141">
        <v>70</v>
      </c>
      <c r="AF141">
        <v>6340</v>
      </c>
      <c r="AG141">
        <v>53</v>
      </c>
    </row>
    <row r="142" spans="1:33" x14ac:dyDescent="0.45">
      <c r="A142" t="s">
        <v>57</v>
      </c>
      <c r="B142" t="s">
        <v>58</v>
      </c>
      <c r="C142" t="s">
        <v>44</v>
      </c>
      <c r="D142">
        <v>4836</v>
      </c>
      <c r="E142">
        <v>69</v>
      </c>
      <c r="F142">
        <v>4835</v>
      </c>
      <c r="G142">
        <v>70</v>
      </c>
      <c r="H142">
        <v>4836</v>
      </c>
      <c r="I142">
        <v>67</v>
      </c>
      <c r="J142">
        <v>4836</v>
      </c>
      <c r="K142">
        <v>70</v>
      </c>
      <c r="L142">
        <v>4835</v>
      </c>
      <c r="M142">
        <v>51</v>
      </c>
      <c r="N142">
        <v>115</v>
      </c>
      <c r="O142">
        <v>55</v>
      </c>
      <c r="P142">
        <v>115</v>
      </c>
      <c r="Q142">
        <v>57</v>
      </c>
      <c r="R142">
        <v>115</v>
      </c>
      <c r="S142">
        <v>71</v>
      </c>
      <c r="T142">
        <v>115</v>
      </c>
      <c r="U142">
        <v>66</v>
      </c>
      <c r="V142">
        <v>115</v>
      </c>
      <c r="W142">
        <v>47</v>
      </c>
      <c r="X142">
        <v>4959</v>
      </c>
      <c r="Y142">
        <v>68</v>
      </c>
      <c r="Z142">
        <v>4958</v>
      </c>
      <c r="AA142">
        <v>70</v>
      </c>
      <c r="AB142">
        <v>4959</v>
      </c>
      <c r="AC142">
        <v>67</v>
      </c>
      <c r="AD142">
        <v>4959</v>
      </c>
      <c r="AE142">
        <v>70</v>
      </c>
      <c r="AF142">
        <v>4958</v>
      </c>
      <c r="AG142">
        <v>51</v>
      </c>
    </row>
    <row r="143" spans="1:33" x14ac:dyDescent="0.45">
      <c r="A143" t="s">
        <v>125</v>
      </c>
      <c r="B143" t="s">
        <v>126</v>
      </c>
      <c r="C143" t="s">
        <v>122</v>
      </c>
      <c r="D143">
        <v>7912</v>
      </c>
      <c r="E143">
        <v>66</v>
      </c>
      <c r="F143">
        <v>7910</v>
      </c>
      <c r="G143">
        <v>75</v>
      </c>
      <c r="H143">
        <v>7912</v>
      </c>
      <c r="I143">
        <v>70</v>
      </c>
      <c r="J143">
        <v>7912</v>
      </c>
      <c r="K143">
        <v>72</v>
      </c>
      <c r="L143">
        <v>7910</v>
      </c>
      <c r="M143">
        <v>54</v>
      </c>
      <c r="N143">
        <v>151</v>
      </c>
      <c r="O143">
        <v>50</v>
      </c>
      <c r="P143">
        <v>151</v>
      </c>
      <c r="Q143">
        <v>70</v>
      </c>
      <c r="R143">
        <v>151</v>
      </c>
      <c r="S143">
        <v>74</v>
      </c>
      <c r="T143">
        <v>151</v>
      </c>
      <c r="U143">
        <v>69</v>
      </c>
      <c r="V143">
        <v>151</v>
      </c>
      <c r="W143">
        <v>44</v>
      </c>
      <c r="X143">
        <v>8074</v>
      </c>
      <c r="Y143">
        <v>66</v>
      </c>
      <c r="Z143">
        <v>8072</v>
      </c>
      <c r="AA143">
        <v>75</v>
      </c>
      <c r="AB143">
        <v>8074</v>
      </c>
      <c r="AC143">
        <v>70</v>
      </c>
      <c r="AD143">
        <v>8074</v>
      </c>
      <c r="AE143">
        <v>72</v>
      </c>
      <c r="AF143">
        <v>8072</v>
      </c>
      <c r="AG143">
        <v>53</v>
      </c>
    </row>
    <row r="144" spans="1:33" x14ac:dyDescent="0.45">
      <c r="A144" t="s">
        <v>310</v>
      </c>
      <c r="B144" t="s">
        <v>311</v>
      </c>
      <c r="C144" t="s">
        <v>301</v>
      </c>
      <c r="D144">
        <v>7252</v>
      </c>
      <c r="E144">
        <v>72</v>
      </c>
      <c r="F144">
        <v>7251</v>
      </c>
      <c r="G144">
        <v>71</v>
      </c>
      <c r="H144">
        <v>7252</v>
      </c>
      <c r="I144">
        <v>69</v>
      </c>
      <c r="J144">
        <v>7252</v>
      </c>
      <c r="K144">
        <v>71</v>
      </c>
      <c r="L144">
        <v>7251</v>
      </c>
      <c r="M144">
        <v>54</v>
      </c>
      <c r="N144">
        <v>209</v>
      </c>
      <c r="O144">
        <v>57</v>
      </c>
      <c r="P144">
        <v>209</v>
      </c>
      <c r="Q144">
        <v>61</v>
      </c>
      <c r="R144">
        <v>209</v>
      </c>
      <c r="S144">
        <v>73</v>
      </c>
      <c r="T144">
        <v>209</v>
      </c>
      <c r="U144">
        <v>66</v>
      </c>
      <c r="V144">
        <v>209</v>
      </c>
      <c r="W144">
        <v>48</v>
      </c>
      <c r="X144">
        <v>7472</v>
      </c>
      <c r="Y144">
        <v>71</v>
      </c>
      <c r="Z144">
        <v>7471</v>
      </c>
      <c r="AA144">
        <v>70</v>
      </c>
      <c r="AB144">
        <v>7472</v>
      </c>
      <c r="AC144">
        <v>69</v>
      </c>
      <c r="AD144">
        <v>7472</v>
      </c>
      <c r="AE144">
        <v>71</v>
      </c>
      <c r="AF144">
        <v>7471</v>
      </c>
      <c r="AG144">
        <v>54</v>
      </c>
    </row>
    <row r="145" spans="1:33" x14ac:dyDescent="0.45">
      <c r="A145" t="s">
        <v>312</v>
      </c>
      <c r="B145" t="s">
        <v>313</v>
      </c>
      <c r="C145" t="s">
        <v>301</v>
      </c>
      <c r="D145">
        <v>3964</v>
      </c>
      <c r="E145">
        <v>67</v>
      </c>
      <c r="F145">
        <v>3960</v>
      </c>
      <c r="G145">
        <v>60</v>
      </c>
      <c r="H145">
        <v>3963</v>
      </c>
      <c r="I145">
        <v>63</v>
      </c>
      <c r="J145">
        <v>3964</v>
      </c>
      <c r="K145">
        <v>67</v>
      </c>
      <c r="L145">
        <v>3959</v>
      </c>
      <c r="M145">
        <v>45</v>
      </c>
      <c r="N145">
        <v>87</v>
      </c>
      <c r="O145">
        <v>57</v>
      </c>
      <c r="P145">
        <v>87</v>
      </c>
      <c r="Q145">
        <v>57</v>
      </c>
      <c r="R145">
        <v>87</v>
      </c>
      <c r="S145">
        <v>69</v>
      </c>
      <c r="T145">
        <v>87</v>
      </c>
      <c r="U145">
        <v>62</v>
      </c>
      <c r="V145">
        <v>87</v>
      </c>
      <c r="W145">
        <v>38</v>
      </c>
      <c r="X145">
        <v>4053</v>
      </c>
      <c r="Y145">
        <v>67</v>
      </c>
      <c r="Z145">
        <v>4049</v>
      </c>
      <c r="AA145">
        <v>60</v>
      </c>
      <c r="AB145">
        <v>4052</v>
      </c>
      <c r="AC145">
        <v>63</v>
      </c>
      <c r="AD145">
        <v>4053</v>
      </c>
      <c r="AE145">
        <v>67</v>
      </c>
      <c r="AF145">
        <v>4048</v>
      </c>
      <c r="AG145">
        <v>45</v>
      </c>
    </row>
    <row r="146" spans="1:33" x14ac:dyDescent="0.45">
      <c r="A146" t="s">
        <v>269</v>
      </c>
      <c r="B146" t="s">
        <v>270</v>
      </c>
      <c r="C146" t="s">
        <v>262</v>
      </c>
      <c r="D146">
        <v>4747</v>
      </c>
      <c r="E146">
        <v>67</v>
      </c>
      <c r="F146">
        <v>4747</v>
      </c>
      <c r="G146">
        <v>74</v>
      </c>
      <c r="H146">
        <v>4747</v>
      </c>
      <c r="I146">
        <v>66</v>
      </c>
      <c r="J146">
        <v>4747</v>
      </c>
      <c r="K146">
        <v>68</v>
      </c>
      <c r="L146">
        <v>4747</v>
      </c>
      <c r="M146">
        <v>52</v>
      </c>
      <c r="N146">
        <v>282</v>
      </c>
      <c r="O146">
        <v>52</v>
      </c>
      <c r="P146">
        <v>282</v>
      </c>
      <c r="Q146">
        <v>70</v>
      </c>
      <c r="R146">
        <v>282</v>
      </c>
      <c r="S146">
        <v>61</v>
      </c>
      <c r="T146">
        <v>282</v>
      </c>
      <c r="U146">
        <v>62</v>
      </c>
      <c r="V146">
        <v>282</v>
      </c>
      <c r="W146">
        <v>41</v>
      </c>
      <c r="X146">
        <v>5034</v>
      </c>
      <c r="Y146">
        <v>66</v>
      </c>
      <c r="Z146">
        <v>5034</v>
      </c>
      <c r="AA146">
        <v>74</v>
      </c>
      <c r="AB146">
        <v>5034</v>
      </c>
      <c r="AC146">
        <v>66</v>
      </c>
      <c r="AD146">
        <v>5034</v>
      </c>
      <c r="AE146">
        <v>67</v>
      </c>
      <c r="AF146">
        <v>5034</v>
      </c>
      <c r="AG146">
        <v>52</v>
      </c>
    </row>
    <row r="147" spans="1:33" x14ac:dyDescent="0.45">
      <c r="A147" t="s">
        <v>175</v>
      </c>
      <c r="B147" t="s">
        <v>176</v>
      </c>
      <c r="C147" t="s">
        <v>542</v>
      </c>
      <c r="D147">
        <v>14213</v>
      </c>
      <c r="E147">
        <v>67</v>
      </c>
      <c r="F147">
        <v>14207</v>
      </c>
      <c r="G147">
        <v>76</v>
      </c>
      <c r="H147">
        <v>14211</v>
      </c>
      <c r="I147">
        <v>71</v>
      </c>
      <c r="J147">
        <v>14212</v>
      </c>
      <c r="K147">
        <v>74</v>
      </c>
      <c r="L147">
        <v>14207</v>
      </c>
      <c r="M147">
        <v>56</v>
      </c>
      <c r="N147">
        <v>967</v>
      </c>
      <c r="O147">
        <v>67</v>
      </c>
      <c r="P147">
        <v>967</v>
      </c>
      <c r="Q147">
        <v>82</v>
      </c>
      <c r="R147">
        <v>967</v>
      </c>
      <c r="S147">
        <v>77</v>
      </c>
      <c r="T147">
        <v>967</v>
      </c>
      <c r="U147">
        <v>80</v>
      </c>
      <c r="V147">
        <v>967</v>
      </c>
      <c r="W147">
        <v>60</v>
      </c>
      <c r="X147">
        <v>15218</v>
      </c>
      <c r="Y147">
        <v>67</v>
      </c>
      <c r="Z147">
        <v>15212</v>
      </c>
      <c r="AA147">
        <v>76</v>
      </c>
      <c r="AB147">
        <v>15216</v>
      </c>
      <c r="AC147">
        <v>71</v>
      </c>
      <c r="AD147">
        <v>15217</v>
      </c>
      <c r="AE147">
        <v>74</v>
      </c>
      <c r="AF147">
        <v>15212</v>
      </c>
      <c r="AG147">
        <v>56</v>
      </c>
    </row>
    <row r="148" spans="1:33" x14ac:dyDescent="0.45">
      <c r="A148" t="s">
        <v>314</v>
      </c>
      <c r="B148" t="s">
        <v>315</v>
      </c>
      <c r="C148" t="s">
        <v>301</v>
      </c>
      <c r="D148">
        <v>5706</v>
      </c>
      <c r="E148">
        <v>71</v>
      </c>
      <c r="F148">
        <v>5704</v>
      </c>
      <c r="G148">
        <v>70</v>
      </c>
      <c r="H148">
        <v>5706</v>
      </c>
      <c r="I148">
        <v>70</v>
      </c>
      <c r="J148">
        <v>5706</v>
      </c>
      <c r="K148">
        <v>73</v>
      </c>
      <c r="L148">
        <v>5704</v>
      </c>
      <c r="M148">
        <v>54</v>
      </c>
      <c r="N148">
        <v>392</v>
      </c>
      <c r="O148">
        <v>55</v>
      </c>
      <c r="P148">
        <v>392</v>
      </c>
      <c r="Q148">
        <v>63</v>
      </c>
      <c r="R148">
        <v>392</v>
      </c>
      <c r="S148">
        <v>73</v>
      </c>
      <c r="T148">
        <v>392</v>
      </c>
      <c r="U148">
        <v>72</v>
      </c>
      <c r="V148">
        <v>392</v>
      </c>
      <c r="W148">
        <v>46</v>
      </c>
      <c r="X148">
        <v>6107</v>
      </c>
      <c r="Y148">
        <v>70</v>
      </c>
      <c r="Z148">
        <v>6105</v>
      </c>
      <c r="AA148">
        <v>70</v>
      </c>
      <c r="AB148">
        <v>6107</v>
      </c>
      <c r="AC148">
        <v>70</v>
      </c>
      <c r="AD148">
        <v>6107</v>
      </c>
      <c r="AE148">
        <v>73</v>
      </c>
      <c r="AF148">
        <v>6105</v>
      </c>
      <c r="AG148">
        <v>54</v>
      </c>
    </row>
    <row r="149" spans="1:33" x14ac:dyDescent="0.45">
      <c r="A149" t="s">
        <v>271</v>
      </c>
      <c r="B149" t="s">
        <v>272</v>
      </c>
      <c r="C149" t="s">
        <v>262</v>
      </c>
      <c r="D149">
        <v>13264</v>
      </c>
      <c r="E149">
        <v>72</v>
      </c>
      <c r="F149">
        <v>13263</v>
      </c>
      <c r="G149">
        <v>80</v>
      </c>
      <c r="H149">
        <v>13263</v>
      </c>
      <c r="I149">
        <v>71</v>
      </c>
      <c r="J149">
        <v>13264</v>
      </c>
      <c r="K149">
        <v>74</v>
      </c>
      <c r="L149">
        <v>13262</v>
      </c>
      <c r="M149">
        <v>59</v>
      </c>
      <c r="N149">
        <v>765</v>
      </c>
      <c r="O149">
        <v>68</v>
      </c>
      <c r="P149">
        <v>765</v>
      </c>
      <c r="Q149">
        <v>81</v>
      </c>
      <c r="R149">
        <v>765</v>
      </c>
      <c r="S149">
        <v>76</v>
      </c>
      <c r="T149">
        <v>765</v>
      </c>
      <c r="U149">
        <v>78</v>
      </c>
      <c r="V149">
        <v>765</v>
      </c>
      <c r="W149">
        <v>59</v>
      </c>
      <c r="X149">
        <v>14045</v>
      </c>
      <c r="Y149">
        <v>71</v>
      </c>
      <c r="Z149">
        <v>14044</v>
      </c>
      <c r="AA149">
        <v>80</v>
      </c>
      <c r="AB149">
        <v>14044</v>
      </c>
      <c r="AC149">
        <v>72</v>
      </c>
      <c r="AD149">
        <v>14045</v>
      </c>
      <c r="AE149">
        <v>74</v>
      </c>
      <c r="AF149">
        <v>14043</v>
      </c>
      <c r="AG149">
        <v>59</v>
      </c>
    </row>
    <row r="150" spans="1:33" x14ac:dyDescent="0.45">
      <c r="A150" t="s">
        <v>177</v>
      </c>
      <c r="B150" t="s">
        <v>178</v>
      </c>
      <c r="C150" t="s">
        <v>542</v>
      </c>
      <c r="D150">
        <v>10874</v>
      </c>
      <c r="E150">
        <v>73</v>
      </c>
      <c r="F150">
        <v>10874</v>
      </c>
      <c r="G150">
        <v>79</v>
      </c>
      <c r="H150">
        <v>10874</v>
      </c>
      <c r="I150">
        <v>72</v>
      </c>
      <c r="J150">
        <v>10874</v>
      </c>
      <c r="K150">
        <v>76</v>
      </c>
      <c r="L150">
        <v>10874</v>
      </c>
      <c r="M150">
        <v>59</v>
      </c>
      <c r="N150">
        <v>1802</v>
      </c>
      <c r="O150">
        <v>69</v>
      </c>
      <c r="P150">
        <v>1802</v>
      </c>
      <c r="Q150">
        <v>80</v>
      </c>
      <c r="R150">
        <v>1802</v>
      </c>
      <c r="S150">
        <v>79</v>
      </c>
      <c r="T150">
        <v>1802</v>
      </c>
      <c r="U150">
        <v>80</v>
      </c>
      <c r="V150">
        <v>1802</v>
      </c>
      <c r="W150">
        <v>61</v>
      </c>
      <c r="X150">
        <v>12706</v>
      </c>
      <c r="Y150">
        <v>72</v>
      </c>
      <c r="Z150">
        <v>12706</v>
      </c>
      <c r="AA150">
        <v>79</v>
      </c>
      <c r="AB150">
        <v>12706</v>
      </c>
      <c r="AC150">
        <v>73</v>
      </c>
      <c r="AD150">
        <v>12706</v>
      </c>
      <c r="AE150">
        <v>77</v>
      </c>
      <c r="AF150">
        <v>12706</v>
      </c>
      <c r="AG150">
        <v>59</v>
      </c>
    </row>
    <row r="151" spans="1:33" x14ac:dyDescent="0.45">
      <c r="A151" t="s">
        <v>275</v>
      </c>
      <c r="B151" t="s">
        <v>276</v>
      </c>
      <c r="C151" t="s">
        <v>262</v>
      </c>
      <c r="D151">
        <v>14466</v>
      </c>
      <c r="E151">
        <v>70</v>
      </c>
      <c r="F151">
        <v>14465</v>
      </c>
      <c r="G151">
        <v>80</v>
      </c>
      <c r="H151">
        <v>14466</v>
      </c>
      <c r="I151">
        <v>71</v>
      </c>
      <c r="J151">
        <v>14466</v>
      </c>
      <c r="K151">
        <v>73</v>
      </c>
      <c r="L151">
        <v>14465</v>
      </c>
      <c r="M151">
        <v>58</v>
      </c>
      <c r="N151">
        <v>1593</v>
      </c>
      <c r="O151">
        <v>66</v>
      </c>
      <c r="P151">
        <v>1593</v>
      </c>
      <c r="Q151">
        <v>80</v>
      </c>
      <c r="R151">
        <v>1593</v>
      </c>
      <c r="S151">
        <v>77</v>
      </c>
      <c r="T151">
        <v>1593</v>
      </c>
      <c r="U151">
        <v>77</v>
      </c>
      <c r="V151">
        <v>1593</v>
      </c>
      <c r="W151">
        <v>60</v>
      </c>
      <c r="X151">
        <v>16077</v>
      </c>
      <c r="Y151">
        <v>70</v>
      </c>
      <c r="Z151">
        <v>16076</v>
      </c>
      <c r="AA151">
        <v>80</v>
      </c>
      <c r="AB151">
        <v>16077</v>
      </c>
      <c r="AC151">
        <v>72</v>
      </c>
      <c r="AD151">
        <v>16077</v>
      </c>
      <c r="AE151">
        <v>73</v>
      </c>
      <c r="AF151">
        <v>16076</v>
      </c>
      <c r="AG151">
        <v>59</v>
      </c>
    </row>
    <row r="152" spans="1:33" x14ac:dyDescent="0.45">
      <c r="A152" t="s">
        <v>63</v>
      </c>
      <c r="B152" t="s">
        <v>64</v>
      </c>
      <c r="C152" t="s">
        <v>44</v>
      </c>
      <c r="D152">
        <v>11669</v>
      </c>
      <c r="E152">
        <v>67</v>
      </c>
      <c r="F152">
        <v>11666</v>
      </c>
      <c r="G152">
        <v>78</v>
      </c>
      <c r="H152">
        <v>11668</v>
      </c>
      <c r="I152">
        <v>70</v>
      </c>
      <c r="J152">
        <v>11668</v>
      </c>
      <c r="K152">
        <v>73</v>
      </c>
      <c r="L152">
        <v>11666</v>
      </c>
      <c r="M152">
        <v>55</v>
      </c>
      <c r="N152">
        <v>1554</v>
      </c>
      <c r="O152">
        <v>55</v>
      </c>
      <c r="P152">
        <v>1554</v>
      </c>
      <c r="Q152">
        <v>77</v>
      </c>
      <c r="R152">
        <v>1554</v>
      </c>
      <c r="S152">
        <v>69</v>
      </c>
      <c r="T152">
        <v>1554</v>
      </c>
      <c r="U152">
        <v>72</v>
      </c>
      <c r="V152">
        <v>1554</v>
      </c>
      <c r="W152">
        <v>47</v>
      </c>
      <c r="X152">
        <v>13232</v>
      </c>
      <c r="Y152">
        <v>65</v>
      </c>
      <c r="Z152">
        <v>13229</v>
      </c>
      <c r="AA152">
        <v>77</v>
      </c>
      <c r="AB152">
        <v>13231</v>
      </c>
      <c r="AC152">
        <v>70</v>
      </c>
      <c r="AD152">
        <v>13231</v>
      </c>
      <c r="AE152">
        <v>73</v>
      </c>
      <c r="AF152">
        <v>13229</v>
      </c>
      <c r="AG152">
        <v>54</v>
      </c>
    </row>
    <row r="153" spans="1:33" x14ac:dyDescent="0.45">
      <c r="A153" t="s">
        <v>129</v>
      </c>
      <c r="B153" t="s">
        <v>130</v>
      </c>
      <c r="C153" t="s">
        <v>122</v>
      </c>
      <c r="D153">
        <v>6690</v>
      </c>
      <c r="E153">
        <v>66</v>
      </c>
      <c r="F153">
        <v>6690</v>
      </c>
      <c r="G153">
        <v>74</v>
      </c>
      <c r="H153">
        <v>6690</v>
      </c>
      <c r="I153">
        <v>68</v>
      </c>
      <c r="J153">
        <v>6690</v>
      </c>
      <c r="K153">
        <v>72</v>
      </c>
      <c r="L153">
        <v>6690</v>
      </c>
      <c r="M153">
        <v>53</v>
      </c>
      <c r="N153">
        <v>455</v>
      </c>
      <c r="O153">
        <v>59</v>
      </c>
      <c r="P153">
        <v>455</v>
      </c>
      <c r="Q153">
        <v>74</v>
      </c>
      <c r="R153">
        <v>455</v>
      </c>
      <c r="S153">
        <v>73</v>
      </c>
      <c r="T153">
        <v>455</v>
      </c>
      <c r="U153">
        <v>77</v>
      </c>
      <c r="V153">
        <v>455</v>
      </c>
      <c r="W153">
        <v>51</v>
      </c>
      <c r="X153">
        <v>7158</v>
      </c>
      <c r="Y153">
        <v>65</v>
      </c>
      <c r="Z153">
        <v>7158</v>
      </c>
      <c r="AA153">
        <v>74</v>
      </c>
      <c r="AB153">
        <v>7158</v>
      </c>
      <c r="AC153">
        <v>68</v>
      </c>
      <c r="AD153">
        <v>7158</v>
      </c>
      <c r="AE153">
        <v>72</v>
      </c>
      <c r="AF153">
        <v>7158</v>
      </c>
      <c r="AG153">
        <v>53</v>
      </c>
    </row>
    <row r="154" spans="1:33" x14ac:dyDescent="0.45">
      <c r="A154" t="s">
        <v>131</v>
      </c>
      <c r="B154" t="s">
        <v>132</v>
      </c>
      <c r="C154" t="s">
        <v>122</v>
      </c>
      <c r="D154">
        <v>6788</v>
      </c>
      <c r="E154">
        <v>65</v>
      </c>
      <c r="F154">
        <v>6787</v>
      </c>
      <c r="G154">
        <v>73</v>
      </c>
      <c r="H154">
        <v>6788</v>
      </c>
      <c r="I154">
        <v>66</v>
      </c>
      <c r="J154">
        <v>6788</v>
      </c>
      <c r="K154">
        <v>71</v>
      </c>
      <c r="L154">
        <v>6787</v>
      </c>
      <c r="M154">
        <v>51</v>
      </c>
      <c r="N154">
        <v>546</v>
      </c>
      <c r="O154">
        <v>55</v>
      </c>
      <c r="P154">
        <v>546</v>
      </c>
      <c r="Q154">
        <v>71</v>
      </c>
      <c r="R154">
        <v>546</v>
      </c>
      <c r="S154">
        <v>71</v>
      </c>
      <c r="T154">
        <v>546</v>
      </c>
      <c r="U154">
        <v>66</v>
      </c>
      <c r="V154">
        <v>546</v>
      </c>
      <c r="W154">
        <v>47</v>
      </c>
      <c r="X154">
        <v>7349</v>
      </c>
      <c r="Y154">
        <v>64</v>
      </c>
      <c r="Z154">
        <v>7348</v>
      </c>
      <c r="AA154">
        <v>73</v>
      </c>
      <c r="AB154">
        <v>7349</v>
      </c>
      <c r="AC154">
        <v>67</v>
      </c>
      <c r="AD154">
        <v>7349</v>
      </c>
      <c r="AE154">
        <v>71</v>
      </c>
      <c r="AF154">
        <v>7348</v>
      </c>
      <c r="AG154">
        <v>51</v>
      </c>
    </row>
    <row r="155" spans="1:33" x14ac:dyDescent="0.45">
      <c r="A155" t="s">
        <v>181</v>
      </c>
      <c r="B155" t="s">
        <v>182</v>
      </c>
      <c r="C155" t="s">
        <v>542</v>
      </c>
      <c r="D155">
        <v>7622</v>
      </c>
      <c r="E155">
        <v>65</v>
      </c>
      <c r="F155">
        <v>7621</v>
      </c>
      <c r="G155">
        <v>77</v>
      </c>
      <c r="H155">
        <v>7621</v>
      </c>
      <c r="I155">
        <v>62</v>
      </c>
      <c r="J155">
        <v>7621</v>
      </c>
      <c r="K155">
        <v>67</v>
      </c>
      <c r="L155">
        <v>7620</v>
      </c>
      <c r="M155">
        <v>51</v>
      </c>
      <c r="N155">
        <v>662</v>
      </c>
      <c r="O155">
        <v>51</v>
      </c>
      <c r="P155">
        <v>662</v>
      </c>
      <c r="Q155">
        <v>73</v>
      </c>
      <c r="R155">
        <v>662</v>
      </c>
      <c r="S155">
        <v>62</v>
      </c>
      <c r="T155">
        <v>662</v>
      </c>
      <c r="U155">
        <v>64</v>
      </c>
      <c r="V155">
        <v>662</v>
      </c>
      <c r="W155">
        <v>41</v>
      </c>
      <c r="X155">
        <v>8299</v>
      </c>
      <c r="Y155">
        <v>64</v>
      </c>
      <c r="Z155">
        <v>8298</v>
      </c>
      <c r="AA155">
        <v>77</v>
      </c>
      <c r="AB155">
        <v>8298</v>
      </c>
      <c r="AC155">
        <v>62</v>
      </c>
      <c r="AD155">
        <v>8298</v>
      </c>
      <c r="AE155">
        <v>66</v>
      </c>
      <c r="AF155">
        <v>8297</v>
      </c>
      <c r="AG155">
        <v>50</v>
      </c>
    </row>
    <row r="156" spans="1:33" x14ac:dyDescent="0.45">
      <c r="A156" t="s">
        <v>133</v>
      </c>
      <c r="B156" t="s">
        <v>134</v>
      </c>
      <c r="C156" t="s">
        <v>122</v>
      </c>
      <c r="D156">
        <v>7405</v>
      </c>
      <c r="E156">
        <v>65</v>
      </c>
      <c r="F156">
        <v>7402</v>
      </c>
      <c r="G156">
        <v>72</v>
      </c>
      <c r="H156">
        <v>7404</v>
      </c>
      <c r="I156">
        <v>66</v>
      </c>
      <c r="J156">
        <v>7405</v>
      </c>
      <c r="K156">
        <v>70</v>
      </c>
      <c r="L156">
        <v>7401</v>
      </c>
      <c r="M156">
        <v>50</v>
      </c>
      <c r="N156">
        <v>998</v>
      </c>
      <c r="O156">
        <v>52</v>
      </c>
      <c r="P156">
        <v>998</v>
      </c>
      <c r="Q156">
        <v>73</v>
      </c>
      <c r="R156">
        <v>998</v>
      </c>
      <c r="S156">
        <v>67</v>
      </c>
      <c r="T156">
        <v>998</v>
      </c>
      <c r="U156">
        <v>71</v>
      </c>
      <c r="V156">
        <v>998</v>
      </c>
      <c r="W156">
        <v>43</v>
      </c>
      <c r="X156">
        <v>8423</v>
      </c>
      <c r="Y156">
        <v>63</v>
      </c>
      <c r="Z156">
        <v>8420</v>
      </c>
      <c r="AA156">
        <v>72</v>
      </c>
      <c r="AB156">
        <v>8422</v>
      </c>
      <c r="AC156">
        <v>66</v>
      </c>
      <c r="AD156">
        <v>8423</v>
      </c>
      <c r="AE156">
        <v>70</v>
      </c>
      <c r="AF156">
        <v>8419</v>
      </c>
      <c r="AG156">
        <v>49</v>
      </c>
    </row>
    <row r="157" spans="1:33" x14ac:dyDescent="0.45">
      <c r="A157" t="s">
        <v>111</v>
      </c>
      <c r="B157" t="s">
        <v>112</v>
      </c>
      <c r="C157" t="s">
        <v>492</v>
      </c>
      <c r="D157">
        <v>5670</v>
      </c>
      <c r="E157">
        <v>66</v>
      </c>
      <c r="F157">
        <v>5670</v>
      </c>
      <c r="G157">
        <v>73</v>
      </c>
      <c r="H157">
        <v>5670</v>
      </c>
      <c r="I157">
        <v>66</v>
      </c>
      <c r="J157">
        <v>5670</v>
      </c>
      <c r="K157">
        <v>69</v>
      </c>
      <c r="L157">
        <v>5670</v>
      </c>
      <c r="M157">
        <v>52</v>
      </c>
      <c r="N157">
        <v>196</v>
      </c>
      <c r="O157">
        <v>51</v>
      </c>
      <c r="P157">
        <v>196</v>
      </c>
      <c r="Q157">
        <v>67</v>
      </c>
      <c r="R157">
        <v>196</v>
      </c>
      <c r="S157">
        <v>65</v>
      </c>
      <c r="T157">
        <v>196</v>
      </c>
      <c r="U157">
        <v>63</v>
      </c>
      <c r="V157">
        <v>196</v>
      </c>
      <c r="W157">
        <v>39</v>
      </c>
      <c r="X157">
        <v>5878</v>
      </c>
      <c r="Y157">
        <v>65</v>
      </c>
      <c r="Z157">
        <v>5878</v>
      </c>
      <c r="AA157">
        <v>73</v>
      </c>
      <c r="AB157">
        <v>5878</v>
      </c>
      <c r="AC157">
        <v>66</v>
      </c>
      <c r="AD157">
        <v>5878</v>
      </c>
      <c r="AE157">
        <v>68</v>
      </c>
      <c r="AF157">
        <v>5878</v>
      </c>
      <c r="AG157">
        <v>51</v>
      </c>
    </row>
    <row r="158" spans="1:33" x14ac:dyDescent="0.45">
      <c r="A158" t="s">
        <v>137</v>
      </c>
      <c r="B158" t="s">
        <v>138</v>
      </c>
      <c r="C158" t="s">
        <v>122</v>
      </c>
      <c r="D158">
        <v>7988</v>
      </c>
      <c r="E158">
        <v>66</v>
      </c>
      <c r="F158">
        <v>7986</v>
      </c>
      <c r="G158">
        <v>75</v>
      </c>
      <c r="H158">
        <v>7988</v>
      </c>
      <c r="I158">
        <v>70</v>
      </c>
      <c r="J158">
        <v>7986</v>
      </c>
      <c r="K158">
        <v>73</v>
      </c>
      <c r="L158">
        <v>7986</v>
      </c>
      <c r="M158">
        <v>54</v>
      </c>
      <c r="N158">
        <v>414</v>
      </c>
      <c r="O158">
        <v>57</v>
      </c>
      <c r="P158">
        <v>414</v>
      </c>
      <c r="Q158">
        <v>71</v>
      </c>
      <c r="R158">
        <v>414</v>
      </c>
      <c r="S158">
        <v>71</v>
      </c>
      <c r="T158">
        <v>414</v>
      </c>
      <c r="U158">
        <v>71</v>
      </c>
      <c r="V158">
        <v>414</v>
      </c>
      <c r="W158">
        <v>50</v>
      </c>
      <c r="X158">
        <v>8412</v>
      </c>
      <c r="Y158">
        <v>65</v>
      </c>
      <c r="Z158">
        <v>8410</v>
      </c>
      <c r="AA158">
        <v>75</v>
      </c>
      <c r="AB158">
        <v>8412</v>
      </c>
      <c r="AC158">
        <v>70</v>
      </c>
      <c r="AD158">
        <v>8410</v>
      </c>
      <c r="AE158">
        <v>73</v>
      </c>
      <c r="AF158">
        <v>8410</v>
      </c>
      <c r="AG158">
        <v>54</v>
      </c>
    </row>
    <row r="159" spans="1:33" x14ac:dyDescent="0.45">
      <c r="A159" t="s">
        <v>281</v>
      </c>
      <c r="B159" t="s">
        <v>282</v>
      </c>
      <c r="C159" t="s">
        <v>262</v>
      </c>
      <c r="D159">
        <v>5910</v>
      </c>
      <c r="E159">
        <v>70</v>
      </c>
      <c r="F159">
        <v>5908</v>
      </c>
      <c r="G159">
        <v>69</v>
      </c>
      <c r="H159">
        <v>5909</v>
      </c>
      <c r="I159">
        <v>69</v>
      </c>
      <c r="J159">
        <v>5909</v>
      </c>
      <c r="K159">
        <v>72</v>
      </c>
      <c r="L159">
        <v>5908</v>
      </c>
      <c r="M159">
        <v>53</v>
      </c>
      <c r="N159">
        <v>752</v>
      </c>
      <c r="O159">
        <v>58</v>
      </c>
      <c r="P159">
        <v>752</v>
      </c>
      <c r="Q159">
        <v>65</v>
      </c>
      <c r="R159">
        <v>751</v>
      </c>
      <c r="S159">
        <v>70</v>
      </c>
      <c r="T159">
        <v>752</v>
      </c>
      <c r="U159">
        <v>71</v>
      </c>
      <c r="V159">
        <v>751</v>
      </c>
      <c r="W159">
        <v>44</v>
      </c>
      <c r="X159">
        <v>6694</v>
      </c>
      <c r="Y159">
        <v>68</v>
      </c>
      <c r="Z159">
        <v>6692</v>
      </c>
      <c r="AA159">
        <v>69</v>
      </c>
      <c r="AB159">
        <v>6692</v>
      </c>
      <c r="AC159">
        <v>69</v>
      </c>
      <c r="AD159">
        <v>6693</v>
      </c>
      <c r="AE159">
        <v>72</v>
      </c>
      <c r="AF159">
        <v>6691</v>
      </c>
      <c r="AG159">
        <v>52</v>
      </c>
    </row>
    <row r="160" spans="1:33" x14ac:dyDescent="0.45">
      <c r="A160" t="s">
        <v>323</v>
      </c>
      <c r="B160" t="s">
        <v>324</v>
      </c>
      <c r="C160" t="s">
        <v>301</v>
      </c>
      <c r="D160">
        <v>5219</v>
      </c>
      <c r="E160">
        <v>67</v>
      </c>
      <c r="F160">
        <v>5219</v>
      </c>
      <c r="G160">
        <v>74</v>
      </c>
      <c r="H160">
        <v>5219</v>
      </c>
      <c r="I160">
        <v>68</v>
      </c>
      <c r="J160">
        <v>5219</v>
      </c>
      <c r="K160">
        <v>71</v>
      </c>
      <c r="L160">
        <v>5219</v>
      </c>
      <c r="M160">
        <v>53</v>
      </c>
      <c r="N160">
        <v>251</v>
      </c>
      <c r="O160">
        <v>56</v>
      </c>
      <c r="P160">
        <v>251</v>
      </c>
      <c r="Q160">
        <v>71</v>
      </c>
      <c r="R160">
        <v>251</v>
      </c>
      <c r="S160">
        <v>71</v>
      </c>
      <c r="T160">
        <v>251</v>
      </c>
      <c r="U160">
        <v>69</v>
      </c>
      <c r="V160">
        <v>251</v>
      </c>
      <c r="W160">
        <v>48</v>
      </c>
      <c r="X160">
        <v>5481</v>
      </c>
      <c r="Y160">
        <v>67</v>
      </c>
      <c r="Z160">
        <v>5481</v>
      </c>
      <c r="AA160">
        <v>74</v>
      </c>
      <c r="AB160">
        <v>5481</v>
      </c>
      <c r="AC160">
        <v>68</v>
      </c>
      <c r="AD160">
        <v>5481</v>
      </c>
      <c r="AE160">
        <v>71</v>
      </c>
      <c r="AF160">
        <v>5481</v>
      </c>
      <c r="AG160">
        <v>52</v>
      </c>
    </row>
    <row r="161" spans="1:33" x14ac:dyDescent="0.45">
      <c r="A161" t="s">
        <v>155</v>
      </c>
      <c r="B161" t="s">
        <v>156</v>
      </c>
      <c r="C161" t="s">
        <v>339</v>
      </c>
      <c r="D161">
        <v>8579</v>
      </c>
      <c r="E161">
        <v>67</v>
      </c>
      <c r="F161">
        <v>8579</v>
      </c>
      <c r="G161">
        <v>74</v>
      </c>
      <c r="H161">
        <v>8579</v>
      </c>
      <c r="I161">
        <v>69</v>
      </c>
      <c r="J161">
        <v>8579</v>
      </c>
      <c r="K161">
        <v>72</v>
      </c>
      <c r="L161">
        <v>8579</v>
      </c>
      <c r="M161">
        <v>53</v>
      </c>
      <c r="N161">
        <v>438</v>
      </c>
      <c r="O161">
        <v>55</v>
      </c>
      <c r="P161">
        <v>438</v>
      </c>
      <c r="Q161">
        <v>76</v>
      </c>
      <c r="R161">
        <v>438</v>
      </c>
      <c r="S161">
        <v>72</v>
      </c>
      <c r="T161">
        <v>438</v>
      </c>
      <c r="U161">
        <v>74</v>
      </c>
      <c r="V161">
        <v>438</v>
      </c>
      <c r="W161">
        <v>48</v>
      </c>
      <c r="X161">
        <v>9028</v>
      </c>
      <c r="Y161">
        <v>67</v>
      </c>
      <c r="Z161">
        <v>9028</v>
      </c>
      <c r="AA161">
        <v>74</v>
      </c>
      <c r="AB161">
        <v>9028</v>
      </c>
      <c r="AC161">
        <v>69</v>
      </c>
      <c r="AD161">
        <v>9028</v>
      </c>
      <c r="AE161">
        <v>72</v>
      </c>
      <c r="AF161">
        <v>9028</v>
      </c>
      <c r="AG161">
        <v>53</v>
      </c>
    </row>
    <row r="162" spans="1:33" x14ac:dyDescent="0.45">
      <c r="A162" t="s">
        <v>186</v>
      </c>
      <c r="B162" t="s">
        <v>187</v>
      </c>
      <c r="C162" t="s">
        <v>542</v>
      </c>
      <c r="D162">
        <v>6965</v>
      </c>
      <c r="E162">
        <v>64</v>
      </c>
      <c r="F162">
        <v>6964</v>
      </c>
      <c r="G162">
        <v>71</v>
      </c>
      <c r="H162">
        <v>6965</v>
      </c>
      <c r="I162">
        <v>64</v>
      </c>
      <c r="J162">
        <v>6965</v>
      </c>
      <c r="K162">
        <v>68</v>
      </c>
      <c r="L162">
        <v>6964</v>
      </c>
      <c r="M162">
        <v>49</v>
      </c>
      <c r="N162">
        <v>512</v>
      </c>
      <c r="O162">
        <v>52</v>
      </c>
      <c r="P162">
        <v>512</v>
      </c>
      <c r="Q162">
        <v>70</v>
      </c>
      <c r="R162">
        <v>512</v>
      </c>
      <c r="S162">
        <v>67</v>
      </c>
      <c r="T162">
        <v>512</v>
      </c>
      <c r="U162">
        <v>66</v>
      </c>
      <c r="V162">
        <v>512</v>
      </c>
      <c r="W162">
        <v>44</v>
      </c>
      <c r="X162">
        <v>7483</v>
      </c>
      <c r="Y162">
        <v>63</v>
      </c>
      <c r="Z162">
        <v>7482</v>
      </c>
      <c r="AA162">
        <v>71</v>
      </c>
      <c r="AB162">
        <v>7483</v>
      </c>
      <c r="AC162">
        <v>64</v>
      </c>
      <c r="AD162">
        <v>7483</v>
      </c>
      <c r="AE162">
        <v>68</v>
      </c>
      <c r="AF162">
        <v>7482</v>
      </c>
      <c r="AG162">
        <v>49</v>
      </c>
    </row>
    <row r="163" spans="1:33" x14ac:dyDescent="0.45">
      <c r="A163" t="s">
        <v>290</v>
      </c>
      <c r="B163" t="s">
        <v>291</v>
      </c>
      <c r="C163" t="s">
        <v>262</v>
      </c>
      <c r="D163">
        <v>9855</v>
      </c>
      <c r="E163">
        <v>74</v>
      </c>
      <c r="F163">
        <v>9854</v>
      </c>
      <c r="G163">
        <v>77</v>
      </c>
      <c r="H163">
        <v>9855</v>
      </c>
      <c r="I163">
        <v>74</v>
      </c>
      <c r="J163">
        <v>9855</v>
      </c>
      <c r="K163">
        <v>77</v>
      </c>
      <c r="L163">
        <v>9854</v>
      </c>
      <c r="M163">
        <v>60</v>
      </c>
      <c r="N163">
        <v>1242</v>
      </c>
      <c r="O163">
        <v>67</v>
      </c>
      <c r="P163">
        <v>1242</v>
      </c>
      <c r="Q163">
        <v>74</v>
      </c>
      <c r="R163">
        <v>1242</v>
      </c>
      <c r="S163">
        <v>76</v>
      </c>
      <c r="T163">
        <v>1242</v>
      </c>
      <c r="U163">
        <v>78</v>
      </c>
      <c r="V163">
        <v>1242</v>
      </c>
      <c r="W163">
        <v>56</v>
      </c>
      <c r="X163">
        <v>11123</v>
      </c>
      <c r="Y163">
        <v>73</v>
      </c>
      <c r="Z163">
        <v>11122</v>
      </c>
      <c r="AA163">
        <v>76</v>
      </c>
      <c r="AB163">
        <v>11123</v>
      </c>
      <c r="AC163">
        <v>74</v>
      </c>
      <c r="AD163">
        <v>11123</v>
      </c>
      <c r="AE163">
        <v>77</v>
      </c>
      <c r="AF163">
        <v>11122</v>
      </c>
      <c r="AG163">
        <v>60</v>
      </c>
    </row>
    <row r="164" spans="1:33" x14ac:dyDescent="0.45">
      <c r="A164" t="s">
        <v>163</v>
      </c>
      <c r="B164" t="s">
        <v>164</v>
      </c>
      <c r="C164" t="s">
        <v>339</v>
      </c>
      <c r="D164">
        <v>5313</v>
      </c>
      <c r="E164">
        <v>69</v>
      </c>
      <c r="F164">
        <v>5313</v>
      </c>
      <c r="G164">
        <v>77</v>
      </c>
      <c r="H164">
        <v>5313</v>
      </c>
      <c r="I164">
        <v>70</v>
      </c>
      <c r="J164">
        <v>5313</v>
      </c>
      <c r="K164">
        <v>74</v>
      </c>
      <c r="L164">
        <v>5313</v>
      </c>
      <c r="M164">
        <v>57</v>
      </c>
      <c r="N164">
        <v>484</v>
      </c>
      <c r="O164">
        <v>64</v>
      </c>
      <c r="P164">
        <v>484</v>
      </c>
      <c r="Q164">
        <v>78</v>
      </c>
      <c r="R164">
        <v>484</v>
      </c>
      <c r="S164">
        <v>78</v>
      </c>
      <c r="T164">
        <v>484</v>
      </c>
      <c r="U164">
        <v>78</v>
      </c>
      <c r="V164">
        <v>484</v>
      </c>
      <c r="W164">
        <v>58</v>
      </c>
      <c r="X164">
        <v>5807</v>
      </c>
      <c r="Y164">
        <v>69</v>
      </c>
      <c r="Z164">
        <v>5807</v>
      </c>
      <c r="AA164">
        <v>77</v>
      </c>
      <c r="AB164">
        <v>5807</v>
      </c>
      <c r="AC164">
        <v>71</v>
      </c>
      <c r="AD164">
        <v>5807</v>
      </c>
      <c r="AE164">
        <v>75</v>
      </c>
      <c r="AF164">
        <v>5807</v>
      </c>
      <c r="AG164">
        <v>57</v>
      </c>
    </row>
    <row r="165" spans="1:33" x14ac:dyDescent="0.45">
      <c r="A165" t="s">
        <v>294</v>
      </c>
      <c r="B165" t="s">
        <v>295</v>
      </c>
      <c r="C165" t="s">
        <v>262</v>
      </c>
      <c r="D165">
        <v>7425</v>
      </c>
      <c r="E165">
        <v>66</v>
      </c>
      <c r="F165">
        <v>7425</v>
      </c>
      <c r="G165">
        <v>61</v>
      </c>
      <c r="H165">
        <v>7425</v>
      </c>
      <c r="I165">
        <v>63</v>
      </c>
      <c r="J165">
        <v>7425</v>
      </c>
      <c r="K165">
        <v>68</v>
      </c>
      <c r="L165">
        <v>7425</v>
      </c>
      <c r="M165">
        <v>45</v>
      </c>
      <c r="N165">
        <v>788</v>
      </c>
      <c r="O165">
        <v>55</v>
      </c>
      <c r="P165">
        <v>788</v>
      </c>
      <c r="Q165">
        <v>64</v>
      </c>
      <c r="R165">
        <v>788</v>
      </c>
      <c r="S165">
        <v>66</v>
      </c>
      <c r="T165">
        <v>788</v>
      </c>
      <c r="U165">
        <v>67</v>
      </c>
      <c r="V165">
        <v>788</v>
      </c>
      <c r="W165">
        <v>43</v>
      </c>
      <c r="X165">
        <v>8239</v>
      </c>
      <c r="Y165">
        <v>65</v>
      </c>
      <c r="Z165">
        <v>8239</v>
      </c>
      <c r="AA165">
        <v>61</v>
      </c>
      <c r="AB165">
        <v>8239</v>
      </c>
      <c r="AC165">
        <v>63</v>
      </c>
      <c r="AD165">
        <v>8239</v>
      </c>
      <c r="AE165">
        <v>68</v>
      </c>
      <c r="AF165">
        <v>8239</v>
      </c>
      <c r="AG165">
        <v>45</v>
      </c>
    </row>
    <row r="166" spans="1:33" x14ac:dyDescent="0.45">
      <c r="A166" t="s">
        <v>167</v>
      </c>
      <c r="B166" t="s">
        <v>168</v>
      </c>
      <c r="C166" t="s">
        <v>339</v>
      </c>
      <c r="D166">
        <v>5576</v>
      </c>
      <c r="E166">
        <v>65</v>
      </c>
      <c r="F166">
        <v>5574</v>
      </c>
      <c r="G166">
        <v>70</v>
      </c>
      <c r="H166">
        <v>5576</v>
      </c>
      <c r="I166">
        <v>64</v>
      </c>
      <c r="J166">
        <v>5576</v>
      </c>
      <c r="K166">
        <v>67</v>
      </c>
      <c r="L166">
        <v>5574</v>
      </c>
      <c r="M166">
        <v>49</v>
      </c>
      <c r="N166">
        <v>362</v>
      </c>
      <c r="O166">
        <v>53</v>
      </c>
      <c r="P166">
        <v>362</v>
      </c>
      <c r="Q166">
        <v>69</v>
      </c>
      <c r="R166">
        <v>362</v>
      </c>
      <c r="S166">
        <v>64</v>
      </c>
      <c r="T166">
        <v>362</v>
      </c>
      <c r="U166">
        <v>68</v>
      </c>
      <c r="V166">
        <v>362</v>
      </c>
      <c r="W166">
        <v>44</v>
      </c>
      <c r="X166">
        <v>5944</v>
      </c>
      <c r="Y166">
        <v>64</v>
      </c>
      <c r="Z166">
        <v>5942</v>
      </c>
      <c r="AA166">
        <v>70</v>
      </c>
      <c r="AB166">
        <v>5944</v>
      </c>
      <c r="AC166">
        <v>64</v>
      </c>
      <c r="AD166">
        <v>5944</v>
      </c>
      <c r="AE166">
        <v>67</v>
      </c>
      <c r="AF166">
        <v>5942</v>
      </c>
      <c r="AG166">
        <v>48</v>
      </c>
    </row>
    <row r="168" spans="1:33" x14ac:dyDescent="0.45">
      <c r="A168">
        <v>0</v>
      </c>
      <c r="B168" t="s">
        <v>20</v>
      </c>
      <c r="C168" t="s">
        <v>20</v>
      </c>
      <c r="D168">
        <v>26140</v>
      </c>
      <c r="E168">
        <v>69</v>
      </c>
      <c r="F168">
        <v>26140</v>
      </c>
      <c r="G168">
        <v>78</v>
      </c>
      <c r="H168">
        <v>26140</v>
      </c>
      <c r="I168">
        <v>73</v>
      </c>
      <c r="J168">
        <v>26140</v>
      </c>
      <c r="K168">
        <v>74</v>
      </c>
      <c r="L168">
        <v>26140</v>
      </c>
      <c r="M168">
        <v>57</v>
      </c>
      <c r="N168">
        <v>1680</v>
      </c>
      <c r="O168">
        <v>59</v>
      </c>
      <c r="P168">
        <v>1670</v>
      </c>
      <c r="Q168">
        <v>74</v>
      </c>
      <c r="R168">
        <v>1680</v>
      </c>
      <c r="S168">
        <v>74</v>
      </c>
      <c r="T168">
        <v>1680</v>
      </c>
      <c r="U168">
        <v>74</v>
      </c>
      <c r="V168">
        <v>1670</v>
      </c>
      <c r="W168">
        <v>53</v>
      </c>
      <c r="X168">
        <v>27870</v>
      </c>
      <c r="Y168">
        <v>68</v>
      </c>
      <c r="Z168">
        <v>27870</v>
      </c>
      <c r="AA168">
        <v>78</v>
      </c>
      <c r="AB168">
        <v>27870</v>
      </c>
      <c r="AC168">
        <v>73</v>
      </c>
      <c r="AD168">
        <v>27870</v>
      </c>
      <c r="AE168">
        <v>74</v>
      </c>
      <c r="AF168">
        <v>27870</v>
      </c>
      <c r="AG168">
        <v>57</v>
      </c>
    </row>
    <row r="169" spans="1:33" x14ac:dyDescent="0.45">
      <c r="A169">
        <v>0</v>
      </c>
      <c r="B169" t="s">
        <v>44</v>
      </c>
      <c r="C169" t="s">
        <v>44</v>
      </c>
      <c r="D169">
        <v>69170</v>
      </c>
      <c r="E169">
        <v>67</v>
      </c>
      <c r="F169">
        <v>69160</v>
      </c>
      <c r="G169">
        <v>74</v>
      </c>
      <c r="H169">
        <v>69170</v>
      </c>
      <c r="I169">
        <v>71</v>
      </c>
      <c r="J169">
        <v>69170</v>
      </c>
      <c r="K169">
        <v>74</v>
      </c>
      <c r="L169">
        <v>69160</v>
      </c>
      <c r="M169">
        <v>54</v>
      </c>
      <c r="N169">
        <v>11030</v>
      </c>
      <c r="O169">
        <v>56</v>
      </c>
      <c r="P169">
        <v>11030</v>
      </c>
      <c r="Q169">
        <v>72</v>
      </c>
      <c r="R169">
        <v>11030</v>
      </c>
      <c r="S169">
        <v>71</v>
      </c>
      <c r="T169">
        <v>11030</v>
      </c>
      <c r="U169">
        <v>74</v>
      </c>
      <c r="V169">
        <v>11030</v>
      </c>
      <c r="W169">
        <v>48</v>
      </c>
      <c r="X169">
        <v>80320</v>
      </c>
      <c r="Y169">
        <v>66</v>
      </c>
      <c r="Z169">
        <v>80300</v>
      </c>
      <c r="AA169">
        <v>73</v>
      </c>
      <c r="AB169">
        <v>80320</v>
      </c>
      <c r="AC169">
        <v>71</v>
      </c>
      <c r="AD169">
        <v>80320</v>
      </c>
      <c r="AE169">
        <v>74</v>
      </c>
      <c r="AF169">
        <v>80300</v>
      </c>
      <c r="AG169">
        <v>53</v>
      </c>
    </row>
    <row r="170" spans="1:33" x14ac:dyDescent="0.45">
      <c r="A170">
        <v>0</v>
      </c>
      <c r="B170" t="s">
        <v>492</v>
      </c>
      <c r="C170" t="s">
        <v>492</v>
      </c>
      <c r="D170">
        <v>49900</v>
      </c>
      <c r="E170">
        <v>64</v>
      </c>
      <c r="F170">
        <v>49890</v>
      </c>
      <c r="G170">
        <v>73</v>
      </c>
      <c r="H170">
        <v>49900</v>
      </c>
      <c r="I170">
        <v>68</v>
      </c>
      <c r="J170">
        <v>49900</v>
      </c>
      <c r="K170">
        <v>70</v>
      </c>
      <c r="L170">
        <v>49890</v>
      </c>
      <c r="M170">
        <v>51</v>
      </c>
      <c r="N170">
        <v>9590</v>
      </c>
      <c r="O170">
        <v>50</v>
      </c>
      <c r="P170">
        <v>9580</v>
      </c>
      <c r="Q170">
        <v>69</v>
      </c>
      <c r="R170">
        <v>9590</v>
      </c>
      <c r="S170">
        <v>64</v>
      </c>
      <c r="T170">
        <v>9590</v>
      </c>
      <c r="U170">
        <v>67</v>
      </c>
      <c r="V170">
        <v>9580</v>
      </c>
      <c r="W170">
        <v>42</v>
      </c>
      <c r="X170">
        <v>59580</v>
      </c>
      <c r="Y170">
        <v>62</v>
      </c>
      <c r="Z170">
        <v>59570</v>
      </c>
      <c r="AA170">
        <v>73</v>
      </c>
      <c r="AB170">
        <v>59580</v>
      </c>
      <c r="AC170">
        <v>67</v>
      </c>
      <c r="AD170">
        <v>59580</v>
      </c>
      <c r="AE170">
        <v>70</v>
      </c>
      <c r="AF170">
        <v>59570</v>
      </c>
      <c r="AG170">
        <v>50</v>
      </c>
    </row>
    <row r="171" spans="1:33" x14ac:dyDescent="0.45">
      <c r="A171">
        <v>0</v>
      </c>
      <c r="B171" t="s">
        <v>122</v>
      </c>
      <c r="C171" t="s">
        <v>122</v>
      </c>
      <c r="D171">
        <v>43580</v>
      </c>
      <c r="E171">
        <v>65</v>
      </c>
      <c r="F171">
        <v>43570</v>
      </c>
      <c r="G171">
        <v>74</v>
      </c>
      <c r="H171">
        <v>43580</v>
      </c>
      <c r="I171">
        <v>68</v>
      </c>
      <c r="J171">
        <v>43580</v>
      </c>
      <c r="K171">
        <v>71</v>
      </c>
      <c r="L171">
        <v>43570</v>
      </c>
      <c r="M171">
        <v>52</v>
      </c>
      <c r="N171">
        <v>6100</v>
      </c>
      <c r="O171">
        <v>56</v>
      </c>
      <c r="P171">
        <v>6100</v>
      </c>
      <c r="Q171">
        <v>74</v>
      </c>
      <c r="R171">
        <v>6100</v>
      </c>
      <c r="S171">
        <v>71</v>
      </c>
      <c r="T171">
        <v>6100</v>
      </c>
      <c r="U171">
        <v>72</v>
      </c>
      <c r="V171">
        <v>6100</v>
      </c>
      <c r="W171">
        <v>48</v>
      </c>
      <c r="X171">
        <v>49780</v>
      </c>
      <c r="Y171">
        <v>64</v>
      </c>
      <c r="Z171">
        <v>49770</v>
      </c>
      <c r="AA171">
        <v>74</v>
      </c>
      <c r="AB171">
        <v>49780</v>
      </c>
      <c r="AC171">
        <v>68</v>
      </c>
      <c r="AD171">
        <v>49780</v>
      </c>
      <c r="AE171">
        <v>71</v>
      </c>
      <c r="AF171">
        <v>49770</v>
      </c>
      <c r="AG171">
        <v>52</v>
      </c>
    </row>
    <row r="172" spans="1:33" x14ac:dyDescent="0.45">
      <c r="A172">
        <v>0</v>
      </c>
      <c r="B172" t="s">
        <v>339</v>
      </c>
      <c r="C172" t="s">
        <v>339</v>
      </c>
      <c r="D172">
        <v>51870</v>
      </c>
      <c r="E172">
        <v>66</v>
      </c>
      <c r="F172">
        <v>51860</v>
      </c>
      <c r="G172">
        <v>73</v>
      </c>
      <c r="H172">
        <v>51860</v>
      </c>
      <c r="I172">
        <v>67</v>
      </c>
      <c r="J172">
        <v>51870</v>
      </c>
      <c r="K172">
        <v>72</v>
      </c>
      <c r="L172">
        <v>51860</v>
      </c>
      <c r="M172">
        <v>52</v>
      </c>
      <c r="N172">
        <v>13420</v>
      </c>
      <c r="O172">
        <v>56</v>
      </c>
      <c r="P172">
        <v>13420</v>
      </c>
      <c r="Q172">
        <v>71</v>
      </c>
      <c r="R172">
        <v>13420</v>
      </c>
      <c r="S172">
        <v>69</v>
      </c>
      <c r="T172">
        <v>13420</v>
      </c>
      <c r="U172">
        <v>73</v>
      </c>
      <c r="V172">
        <v>13420</v>
      </c>
      <c r="W172">
        <v>47</v>
      </c>
      <c r="X172">
        <v>65440</v>
      </c>
      <c r="Y172">
        <v>64</v>
      </c>
      <c r="Z172">
        <v>65430</v>
      </c>
      <c r="AA172">
        <v>73</v>
      </c>
      <c r="AB172">
        <v>65430</v>
      </c>
      <c r="AC172">
        <v>68</v>
      </c>
      <c r="AD172">
        <v>65440</v>
      </c>
      <c r="AE172">
        <v>72</v>
      </c>
      <c r="AF172">
        <v>65430</v>
      </c>
      <c r="AG172">
        <v>51</v>
      </c>
    </row>
    <row r="173" spans="1:33" x14ac:dyDescent="0.45">
      <c r="A173">
        <v>0</v>
      </c>
      <c r="B173" t="s">
        <v>341</v>
      </c>
      <c r="C173" t="s">
        <v>542</v>
      </c>
      <c r="D173">
        <v>56170</v>
      </c>
      <c r="E173">
        <v>67</v>
      </c>
      <c r="F173">
        <v>56160</v>
      </c>
      <c r="G173">
        <v>75</v>
      </c>
      <c r="H173">
        <v>56170</v>
      </c>
      <c r="I173">
        <v>68</v>
      </c>
      <c r="J173">
        <v>56170</v>
      </c>
      <c r="K173">
        <v>71</v>
      </c>
      <c r="L173">
        <v>56160</v>
      </c>
      <c r="M173">
        <v>53</v>
      </c>
      <c r="N173">
        <v>8210</v>
      </c>
      <c r="O173">
        <v>58</v>
      </c>
      <c r="P173">
        <v>8210</v>
      </c>
      <c r="Q173">
        <v>74</v>
      </c>
      <c r="R173">
        <v>8210</v>
      </c>
      <c r="S173">
        <v>69</v>
      </c>
      <c r="T173">
        <v>8210</v>
      </c>
      <c r="U173">
        <v>72</v>
      </c>
      <c r="V173">
        <v>8210</v>
      </c>
      <c r="W173">
        <v>49</v>
      </c>
      <c r="X173">
        <v>64540</v>
      </c>
      <c r="Y173">
        <v>66</v>
      </c>
      <c r="Z173">
        <v>64530</v>
      </c>
      <c r="AA173">
        <v>75</v>
      </c>
      <c r="AB173">
        <v>64540</v>
      </c>
      <c r="AC173">
        <v>68</v>
      </c>
      <c r="AD173">
        <v>64540</v>
      </c>
      <c r="AE173">
        <v>71</v>
      </c>
      <c r="AF173">
        <v>64530</v>
      </c>
      <c r="AG173">
        <v>53</v>
      </c>
    </row>
    <row r="174" spans="1:33" x14ac:dyDescent="0.45">
      <c r="A174">
        <v>0</v>
      </c>
      <c r="B174" t="s">
        <v>544</v>
      </c>
      <c r="C174" t="s">
        <v>544</v>
      </c>
      <c r="D174">
        <v>45090</v>
      </c>
      <c r="E174">
        <v>72</v>
      </c>
      <c r="F174">
        <v>45080</v>
      </c>
      <c r="G174">
        <v>78</v>
      </c>
      <c r="H174">
        <v>45090</v>
      </c>
      <c r="I174">
        <v>74</v>
      </c>
      <c r="J174">
        <v>45090</v>
      </c>
      <c r="K174">
        <v>77</v>
      </c>
      <c r="L174">
        <v>45080</v>
      </c>
      <c r="M174">
        <v>60</v>
      </c>
      <c r="N174">
        <v>43070</v>
      </c>
      <c r="O174">
        <v>66</v>
      </c>
      <c r="P174">
        <v>43060</v>
      </c>
      <c r="Q174">
        <v>80</v>
      </c>
      <c r="R174">
        <v>43060</v>
      </c>
      <c r="S174">
        <v>79</v>
      </c>
      <c r="T174">
        <v>43070</v>
      </c>
      <c r="U174">
        <v>80</v>
      </c>
      <c r="V174">
        <v>43060</v>
      </c>
      <c r="W174">
        <v>58</v>
      </c>
      <c r="X174">
        <v>88470</v>
      </c>
      <c r="Y174">
        <v>69</v>
      </c>
      <c r="Z174">
        <v>88460</v>
      </c>
      <c r="AA174">
        <v>79</v>
      </c>
      <c r="AB174">
        <v>88470</v>
      </c>
      <c r="AC174">
        <v>77</v>
      </c>
      <c r="AD174">
        <v>88470</v>
      </c>
      <c r="AE174">
        <v>79</v>
      </c>
      <c r="AF174">
        <v>88450</v>
      </c>
      <c r="AG174">
        <v>59</v>
      </c>
    </row>
    <row r="175" spans="1:33" x14ac:dyDescent="0.45">
      <c r="A175">
        <v>0</v>
      </c>
      <c r="B175" t="s">
        <v>193</v>
      </c>
      <c r="C175" t="s">
        <v>193</v>
      </c>
      <c r="D175">
        <v>13270</v>
      </c>
      <c r="E175">
        <v>72</v>
      </c>
      <c r="F175">
        <v>13270</v>
      </c>
      <c r="G175">
        <v>79</v>
      </c>
      <c r="H175">
        <v>13260</v>
      </c>
      <c r="I175">
        <v>74</v>
      </c>
      <c r="J175">
        <v>13270</v>
      </c>
      <c r="K175">
        <v>76</v>
      </c>
      <c r="L175">
        <v>13260</v>
      </c>
      <c r="M175">
        <v>60</v>
      </c>
      <c r="N175">
        <v>17410</v>
      </c>
      <c r="O175">
        <v>68</v>
      </c>
      <c r="P175">
        <v>17410</v>
      </c>
      <c r="Q175">
        <v>82</v>
      </c>
      <c r="R175">
        <v>17410</v>
      </c>
      <c r="S175">
        <v>79</v>
      </c>
      <c r="T175">
        <v>17410</v>
      </c>
      <c r="U175">
        <v>81</v>
      </c>
      <c r="V175">
        <v>17400</v>
      </c>
      <c r="W175">
        <v>60</v>
      </c>
      <c r="X175">
        <v>30810</v>
      </c>
      <c r="Y175">
        <v>70</v>
      </c>
      <c r="Z175">
        <v>30800</v>
      </c>
      <c r="AA175">
        <v>81</v>
      </c>
      <c r="AB175">
        <v>30800</v>
      </c>
      <c r="AC175">
        <v>77</v>
      </c>
      <c r="AD175">
        <v>30810</v>
      </c>
      <c r="AE175">
        <v>79</v>
      </c>
      <c r="AF175">
        <v>30800</v>
      </c>
      <c r="AG175">
        <v>60</v>
      </c>
    </row>
    <row r="176" spans="1:33" x14ac:dyDescent="0.45">
      <c r="A176">
        <v>0</v>
      </c>
      <c r="B176" t="s">
        <v>222</v>
      </c>
      <c r="C176" t="s">
        <v>222</v>
      </c>
      <c r="D176">
        <v>31820</v>
      </c>
      <c r="E176">
        <v>72</v>
      </c>
      <c r="F176">
        <v>31810</v>
      </c>
      <c r="G176">
        <v>78</v>
      </c>
      <c r="H176">
        <v>31820</v>
      </c>
      <c r="I176">
        <v>75</v>
      </c>
      <c r="J176">
        <v>31820</v>
      </c>
      <c r="K176">
        <v>78</v>
      </c>
      <c r="L176">
        <v>31810</v>
      </c>
      <c r="M176">
        <v>60</v>
      </c>
      <c r="N176">
        <v>25660</v>
      </c>
      <c r="O176">
        <v>66</v>
      </c>
      <c r="P176">
        <v>25660</v>
      </c>
      <c r="Q176">
        <v>78</v>
      </c>
      <c r="R176">
        <v>25660</v>
      </c>
      <c r="S176">
        <v>79</v>
      </c>
      <c r="T176">
        <v>25660</v>
      </c>
      <c r="U176">
        <v>80</v>
      </c>
      <c r="V176">
        <v>25660</v>
      </c>
      <c r="W176">
        <v>58</v>
      </c>
      <c r="X176">
        <v>57660</v>
      </c>
      <c r="Y176">
        <v>69</v>
      </c>
      <c r="Z176">
        <v>57660</v>
      </c>
      <c r="AA176">
        <v>78</v>
      </c>
      <c r="AB176">
        <v>57670</v>
      </c>
      <c r="AC176">
        <v>76</v>
      </c>
      <c r="AD176">
        <v>57670</v>
      </c>
      <c r="AE176">
        <v>78</v>
      </c>
      <c r="AF176">
        <v>57660</v>
      </c>
      <c r="AG176">
        <v>59</v>
      </c>
    </row>
    <row r="177" spans="1:33" x14ac:dyDescent="0.45">
      <c r="A177">
        <v>0</v>
      </c>
      <c r="B177" t="s">
        <v>262</v>
      </c>
      <c r="C177" t="s">
        <v>262</v>
      </c>
      <c r="D177">
        <v>79600</v>
      </c>
      <c r="E177">
        <v>70</v>
      </c>
      <c r="F177">
        <v>79590</v>
      </c>
      <c r="G177">
        <v>75</v>
      </c>
      <c r="H177">
        <v>79590</v>
      </c>
      <c r="I177">
        <v>70</v>
      </c>
      <c r="J177">
        <v>79590</v>
      </c>
      <c r="K177">
        <v>72</v>
      </c>
      <c r="L177">
        <v>79590</v>
      </c>
      <c r="M177">
        <v>56</v>
      </c>
      <c r="N177">
        <v>11120</v>
      </c>
      <c r="O177">
        <v>63</v>
      </c>
      <c r="P177">
        <v>11110</v>
      </c>
      <c r="Q177">
        <v>76</v>
      </c>
      <c r="R177">
        <v>11120</v>
      </c>
      <c r="S177">
        <v>75</v>
      </c>
      <c r="T177">
        <v>11120</v>
      </c>
      <c r="U177">
        <v>76</v>
      </c>
      <c r="V177">
        <v>11110</v>
      </c>
      <c r="W177">
        <v>54</v>
      </c>
      <c r="X177">
        <v>90890</v>
      </c>
      <c r="Y177">
        <v>69</v>
      </c>
      <c r="Z177">
        <v>90880</v>
      </c>
      <c r="AA177">
        <v>75</v>
      </c>
      <c r="AB177">
        <v>90890</v>
      </c>
      <c r="AC177">
        <v>70</v>
      </c>
      <c r="AD177">
        <v>90890</v>
      </c>
      <c r="AE177">
        <v>73</v>
      </c>
      <c r="AF177">
        <v>90880</v>
      </c>
      <c r="AG177">
        <v>55</v>
      </c>
    </row>
    <row r="178" spans="1:33" x14ac:dyDescent="0.45">
      <c r="A178">
        <v>0</v>
      </c>
      <c r="B178" t="s">
        <v>301</v>
      </c>
      <c r="C178" t="s">
        <v>301</v>
      </c>
      <c r="D178">
        <v>50840</v>
      </c>
      <c r="E178">
        <v>69</v>
      </c>
      <c r="F178">
        <v>50830</v>
      </c>
      <c r="G178">
        <v>71</v>
      </c>
      <c r="H178">
        <v>50840</v>
      </c>
      <c r="I178">
        <v>68</v>
      </c>
      <c r="J178">
        <v>50840</v>
      </c>
      <c r="K178">
        <v>71</v>
      </c>
      <c r="L178">
        <v>50830</v>
      </c>
      <c r="M178">
        <v>53</v>
      </c>
      <c r="N178">
        <v>3340</v>
      </c>
      <c r="O178">
        <v>58</v>
      </c>
      <c r="P178">
        <v>3340</v>
      </c>
      <c r="Q178">
        <v>67</v>
      </c>
      <c r="R178">
        <v>3340</v>
      </c>
      <c r="S178">
        <v>72</v>
      </c>
      <c r="T178">
        <v>3340</v>
      </c>
      <c r="U178">
        <v>71</v>
      </c>
      <c r="V178">
        <v>3340</v>
      </c>
      <c r="W178">
        <v>47</v>
      </c>
      <c r="X178">
        <v>54280</v>
      </c>
      <c r="Y178">
        <v>68</v>
      </c>
      <c r="Z178">
        <v>54270</v>
      </c>
      <c r="AA178">
        <v>71</v>
      </c>
      <c r="AB178">
        <v>54280</v>
      </c>
      <c r="AC178">
        <v>68</v>
      </c>
      <c r="AD178">
        <v>54280</v>
      </c>
      <c r="AE178">
        <v>71</v>
      </c>
      <c r="AF178">
        <v>54270</v>
      </c>
      <c r="AG178">
        <v>52</v>
      </c>
    </row>
    <row r="179" spans="1:33" x14ac:dyDescent="0.45">
      <c r="A179">
        <v>0</v>
      </c>
      <c r="B179" t="s">
        <v>436</v>
      </c>
      <c r="C179" t="s">
        <v>380</v>
      </c>
      <c r="D179">
        <v>472351</v>
      </c>
      <c r="E179">
        <v>68</v>
      </c>
      <c r="F179">
        <v>472279</v>
      </c>
      <c r="G179">
        <v>74</v>
      </c>
      <c r="H179">
        <v>472336</v>
      </c>
      <c r="I179">
        <v>69</v>
      </c>
      <c r="J179">
        <v>472340</v>
      </c>
      <c r="K179">
        <v>72</v>
      </c>
      <c r="L179">
        <v>472267</v>
      </c>
      <c r="M179">
        <v>54</v>
      </c>
      <c r="N179">
        <v>107550</v>
      </c>
      <c r="O179">
        <v>61</v>
      </c>
      <c r="P179">
        <v>107530</v>
      </c>
      <c r="Q179">
        <v>75</v>
      </c>
      <c r="R179">
        <v>107546</v>
      </c>
      <c r="S179">
        <v>74</v>
      </c>
      <c r="T179">
        <v>107550</v>
      </c>
      <c r="U179">
        <v>75</v>
      </c>
      <c r="V179">
        <v>107525</v>
      </c>
      <c r="W179">
        <v>52</v>
      </c>
      <c r="X179">
        <v>581171</v>
      </c>
      <c r="Y179">
        <v>66</v>
      </c>
      <c r="Z179">
        <v>581075</v>
      </c>
      <c r="AA179">
        <v>74</v>
      </c>
      <c r="AB179">
        <v>581152</v>
      </c>
      <c r="AC179">
        <v>70</v>
      </c>
      <c r="AD179">
        <v>581160</v>
      </c>
      <c r="AE179">
        <v>73</v>
      </c>
      <c r="AF179">
        <v>581058</v>
      </c>
      <c r="AG179">
        <v>54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82"/>
  <sheetViews>
    <sheetView workbookViewId="0">
      <pane ySplit="8" topLeftCell="A9" activePane="bottomLeft" state="frozen"/>
      <selection pane="bottomLeft"/>
    </sheetView>
  </sheetViews>
  <sheetFormatPr defaultColWidth="9.140625" defaultRowHeight="11.25" x14ac:dyDescent="0.2"/>
  <cols>
    <col min="1" max="1" width="9.7109375" style="114" customWidth="1"/>
    <col min="2" max="2" width="19.7109375" style="131" bestFit="1" customWidth="1"/>
    <col min="3" max="3" width="22.140625" style="112" bestFit="1" customWidth="1"/>
    <col min="4" max="5" width="17.7109375" style="114" customWidth="1"/>
    <col min="6" max="6" width="2.7109375" style="114" customWidth="1"/>
    <col min="7" max="8" width="17.7109375" style="114" customWidth="1"/>
    <col min="9" max="9" width="2.7109375" style="114" customWidth="1"/>
    <col min="10" max="11" width="17.7109375" style="114" customWidth="1"/>
    <col min="12" max="12" width="15.28515625" style="114" customWidth="1"/>
    <col min="13" max="13" width="9.140625" style="114"/>
    <col min="14" max="14" width="9.85546875" style="114" hidden="1" customWidth="1"/>
    <col min="15" max="15" width="22.140625" style="114" hidden="1" customWidth="1"/>
    <col min="16" max="16384" width="9.140625" style="114"/>
  </cols>
  <sheetData>
    <row r="1" spans="1:15" s="245" customFormat="1" ht="15" customHeight="1" x14ac:dyDescent="0.3">
      <c r="A1" s="260" t="s">
        <v>520</v>
      </c>
      <c r="B1" s="261"/>
      <c r="C1" s="262"/>
      <c r="O1" s="293" t="s">
        <v>13</v>
      </c>
    </row>
    <row r="2" spans="1:15" s="245" customFormat="1" ht="15" customHeight="1" x14ac:dyDescent="0.3">
      <c r="A2" s="263" t="s">
        <v>456</v>
      </c>
      <c r="B2" s="261"/>
      <c r="C2" s="262"/>
      <c r="O2" s="293" t="s">
        <v>16</v>
      </c>
    </row>
    <row r="3" spans="1:15" s="245" customFormat="1" ht="15" customHeight="1" thickBot="1" x14ac:dyDescent="0.35">
      <c r="A3" s="258" t="s">
        <v>457</v>
      </c>
      <c r="B3" s="261"/>
      <c r="C3" s="264"/>
      <c r="O3" s="293" t="s">
        <v>15</v>
      </c>
    </row>
    <row r="4" spans="1:15" ht="15.75" customHeight="1" thickBot="1" x14ac:dyDescent="0.45">
      <c r="D4" s="205"/>
      <c r="H4" s="382" t="s">
        <v>336</v>
      </c>
      <c r="I4" s="383"/>
      <c r="J4" s="383"/>
      <c r="K4" s="384"/>
      <c r="O4" s="293" t="s">
        <v>14</v>
      </c>
    </row>
    <row r="5" spans="1:15" ht="15" customHeight="1" thickBot="1" x14ac:dyDescent="0.45">
      <c r="C5" s="158"/>
      <c r="H5" s="57" t="s">
        <v>498</v>
      </c>
      <c r="I5" s="355" t="s">
        <v>493</v>
      </c>
      <c r="J5" s="356"/>
      <c r="K5" s="357"/>
      <c r="O5" s="293" t="s">
        <v>493</v>
      </c>
    </row>
    <row r="6" spans="1:15" ht="12.75" customHeight="1" x14ac:dyDescent="0.35">
      <c r="A6" s="160"/>
      <c r="B6" s="161"/>
      <c r="C6" s="162"/>
      <c r="F6" s="113"/>
      <c r="I6" s="113"/>
      <c r="O6" s="304"/>
    </row>
    <row r="7" spans="1:15" ht="25.5" customHeight="1" x14ac:dyDescent="0.2">
      <c r="A7" s="367" t="s">
        <v>361</v>
      </c>
      <c r="B7" s="367" t="s">
        <v>374</v>
      </c>
      <c r="C7" s="163"/>
      <c r="D7" s="359" t="s">
        <v>508</v>
      </c>
      <c r="E7" s="359"/>
      <c r="F7" s="369"/>
      <c r="G7" s="359" t="s">
        <v>515</v>
      </c>
      <c r="H7" s="359"/>
      <c r="I7" s="369"/>
      <c r="J7" s="359" t="s">
        <v>516</v>
      </c>
      <c r="K7" s="359"/>
      <c r="O7" s="304"/>
    </row>
    <row r="8" spans="1:15" ht="37.5" customHeight="1" x14ac:dyDescent="0.2">
      <c r="A8" s="351"/>
      <c r="B8" s="351"/>
      <c r="C8" s="164"/>
      <c r="D8" s="192" t="s">
        <v>430</v>
      </c>
      <c r="E8" s="192" t="s">
        <v>514</v>
      </c>
      <c r="F8" s="369"/>
      <c r="G8" s="192" t="s">
        <v>430</v>
      </c>
      <c r="H8" s="192" t="s">
        <v>514</v>
      </c>
      <c r="I8" s="369"/>
      <c r="J8" s="192" t="s">
        <v>430</v>
      </c>
      <c r="K8" s="192" t="s">
        <v>514</v>
      </c>
      <c r="O8" s="304"/>
    </row>
    <row r="9" spans="1:15" s="115" customFormat="1" ht="15" customHeight="1" x14ac:dyDescent="0.3">
      <c r="A9" s="12" t="s">
        <v>18</v>
      </c>
      <c r="B9" s="331" t="s">
        <v>436</v>
      </c>
      <c r="C9" s="331"/>
      <c r="D9" s="298">
        <f ca="1">VLOOKUP(TRIM($B9),INDIRECT($O$9),3+$O$10,FALSE)</f>
        <v>472267</v>
      </c>
      <c r="E9" s="298">
        <f ca="1">VLOOKUP(TRIM($B9),INDIRECT($O$9),4+$O$10,FALSE)</f>
        <v>54</v>
      </c>
      <c r="F9" s="304"/>
      <c r="G9" s="298">
        <f ca="1">VLOOKUP(TRIM($B9),INDIRECT($O$9),13+$O$10,FALSE)</f>
        <v>107525</v>
      </c>
      <c r="H9" s="298">
        <f ca="1">VLOOKUP(TRIM($B9),INDIRECT($O$9),14+$O$10,FALSE)</f>
        <v>52</v>
      </c>
      <c r="I9" s="304"/>
      <c r="J9" s="298">
        <f ca="1">VLOOKUP(TRIM($B9),INDIRECT($O$9),23+$O$10,FALSE)</f>
        <v>581058</v>
      </c>
      <c r="K9" s="298">
        <f ca="1">VLOOKUP(TRIM($B9),INDIRECT($O$9),24+$O$10,FALSE)</f>
        <v>54</v>
      </c>
      <c r="O9" s="295" t="s">
        <v>578</v>
      </c>
    </row>
    <row r="10" spans="1:15" ht="15" customHeight="1" x14ac:dyDescent="0.3">
      <c r="A10" s="13"/>
      <c r="B10" s="68"/>
      <c r="C10" s="187"/>
      <c r="D10" s="306"/>
      <c r="E10" s="307"/>
      <c r="F10" s="304"/>
      <c r="G10" s="306"/>
      <c r="H10" s="307"/>
      <c r="I10" s="304"/>
      <c r="J10" s="306"/>
      <c r="K10" s="307"/>
      <c r="O10" s="297">
        <f>IF(I5="Reading",0,IF(I5="Writing",2,IF(I5="Mathematics",4,IF(I5="Grammar, punctuation and spelling",6,IF(I5="Reading, writing and mathematics",8)))))</f>
        <v>8</v>
      </c>
    </row>
    <row r="11" spans="1:15" ht="15" customHeight="1" x14ac:dyDescent="0.3">
      <c r="A11" s="12" t="s">
        <v>19</v>
      </c>
      <c r="B11" s="333" t="s">
        <v>20</v>
      </c>
      <c r="C11" s="333"/>
      <c r="D11" s="298">
        <f t="shared" ref="D11:D21" ca="1" si="0">VLOOKUP(TRIM($B11),INDIRECT($O$9),3+$O$10,FALSE)</f>
        <v>26140</v>
      </c>
      <c r="E11" s="298">
        <f t="shared" ref="E11:E21" ca="1" si="1">VLOOKUP(TRIM($B11),INDIRECT($O$9),4+$O$10,FALSE)</f>
        <v>57</v>
      </c>
      <c r="F11" s="304"/>
      <c r="G11" s="298">
        <f t="shared" ref="G11:G21" ca="1" si="2">VLOOKUP(TRIM($B11),INDIRECT($O$9),13+$O$10,FALSE)</f>
        <v>1670</v>
      </c>
      <c r="H11" s="298">
        <f t="shared" ref="H11:H21" ca="1" si="3">VLOOKUP(TRIM($B11),INDIRECT($O$9),14+$O$10,FALSE)</f>
        <v>53</v>
      </c>
      <c r="I11" s="304"/>
      <c r="J11" s="298">
        <f t="shared" ref="J11:J21" ca="1" si="4">VLOOKUP(TRIM($B11),INDIRECT($O$9),23+$O$10,FALSE)</f>
        <v>27870</v>
      </c>
      <c r="K11" s="298">
        <f t="shared" ref="K11:K21" ca="1" si="5">VLOOKUP(TRIM($B11),INDIRECT($O$9),24+$O$10,FALSE)</f>
        <v>57</v>
      </c>
      <c r="O11" s="111"/>
    </row>
    <row r="12" spans="1:15" ht="15" customHeight="1" x14ac:dyDescent="0.3">
      <c r="A12" s="12" t="s">
        <v>43</v>
      </c>
      <c r="B12" s="333" t="s">
        <v>44</v>
      </c>
      <c r="C12" s="333"/>
      <c r="D12" s="298">
        <f t="shared" ca="1" si="0"/>
        <v>69160</v>
      </c>
      <c r="E12" s="298">
        <f t="shared" ca="1" si="1"/>
        <v>54</v>
      </c>
      <c r="F12" s="304"/>
      <c r="G12" s="298">
        <f t="shared" ca="1" si="2"/>
        <v>11030</v>
      </c>
      <c r="H12" s="298">
        <f t="shared" ca="1" si="3"/>
        <v>48</v>
      </c>
      <c r="I12" s="304"/>
      <c r="J12" s="298">
        <f t="shared" ca="1" si="4"/>
        <v>80300</v>
      </c>
      <c r="K12" s="298">
        <f t="shared" ca="1" si="5"/>
        <v>53</v>
      </c>
      <c r="O12" s="111"/>
    </row>
    <row r="13" spans="1:15" ht="15" customHeight="1" x14ac:dyDescent="0.3">
      <c r="A13" s="12" t="s">
        <v>90</v>
      </c>
      <c r="B13" s="333" t="s">
        <v>375</v>
      </c>
      <c r="C13" s="333"/>
      <c r="D13" s="298">
        <f t="shared" ca="1" si="0"/>
        <v>49890</v>
      </c>
      <c r="E13" s="298">
        <f t="shared" ca="1" si="1"/>
        <v>51</v>
      </c>
      <c r="F13" s="304"/>
      <c r="G13" s="298">
        <f t="shared" ca="1" si="2"/>
        <v>9580</v>
      </c>
      <c r="H13" s="298">
        <f t="shared" ca="1" si="3"/>
        <v>42</v>
      </c>
      <c r="I13" s="304"/>
      <c r="J13" s="298">
        <f t="shared" ca="1" si="4"/>
        <v>59570</v>
      </c>
      <c r="K13" s="298">
        <f t="shared" ca="1" si="5"/>
        <v>50</v>
      </c>
      <c r="O13" s="111"/>
    </row>
    <row r="14" spans="1:15" ht="15" customHeight="1" x14ac:dyDescent="0.3">
      <c r="A14" s="12" t="s">
        <v>121</v>
      </c>
      <c r="B14" s="333" t="s">
        <v>122</v>
      </c>
      <c r="C14" s="333"/>
      <c r="D14" s="298">
        <f t="shared" ca="1" si="0"/>
        <v>43570</v>
      </c>
      <c r="E14" s="298">
        <f t="shared" ca="1" si="1"/>
        <v>52</v>
      </c>
      <c r="F14" s="304"/>
      <c r="G14" s="298">
        <f t="shared" ca="1" si="2"/>
        <v>6100</v>
      </c>
      <c r="H14" s="298">
        <f t="shared" ca="1" si="3"/>
        <v>48</v>
      </c>
      <c r="I14" s="304"/>
      <c r="J14" s="298">
        <f t="shared" ca="1" si="4"/>
        <v>49770</v>
      </c>
      <c r="K14" s="298">
        <f t="shared" ca="1" si="5"/>
        <v>52</v>
      </c>
    </row>
    <row r="15" spans="1:15" ht="15" customHeight="1" x14ac:dyDescent="0.3">
      <c r="A15" s="12" t="s">
        <v>338</v>
      </c>
      <c r="B15" s="333" t="s">
        <v>339</v>
      </c>
      <c r="C15" s="333"/>
      <c r="D15" s="298">
        <f t="shared" ca="1" si="0"/>
        <v>51860</v>
      </c>
      <c r="E15" s="298">
        <f t="shared" ca="1" si="1"/>
        <v>52</v>
      </c>
      <c r="F15" s="304"/>
      <c r="G15" s="298">
        <f t="shared" ca="1" si="2"/>
        <v>13420</v>
      </c>
      <c r="H15" s="298">
        <f t="shared" ca="1" si="3"/>
        <v>47</v>
      </c>
      <c r="I15" s="304"/>
      <c r="J15" s="298">
        <f t="shared" ca="1" si="4"/>
        <v>65430</v>
      </c>
      <c r="K15" s="298">
        <f t="shared" ca="1" si="5"/>
        <v>51</v>
      </c>
    </row>
    <row r="16" spans="1:15" ht="15" customHeight="1" x14ac:dyDescent="0.3">
      <c r="A16" s="12" t="s">
        <v>340</v>
      </c>
      <c r="B16" s="333" t="s">
        <v>341</v>
      </c>
      <c r="C16" s="333"/>
      <c r="D16" s="298">
        <f t="shared" ca="1" si="0"/>
        <v>56160</v>
      </c>
      <c r="E16" s="298">
        <f t="shared" ca="1" si="1"/>
        <v>53</v>
      </c>
      <c r="F16" s="304"/>
      <c r="G16" s="298">
        <f t="shared" ca="1" si="2"/>
        <v>8210</v>
      </c>
      <c r="H16" s="298">
        <f t="shared" ca="1" si="3"/>
        <v>49</v>
      </c>
      <c r="I16" s="304"/>
      <c r="J16" s="298">
        <f t="shared" ca="1" si="4"/>
        <v>64530</v>
      </c>
      <c r="K16" s="298">
        <f t="shared" ca="1" si="5"/>
        <v>53</v>
      </c>
    </row>
    <row r="17" spans="1:11" ht="15" customHeight="1" x14ac:dyDescent="0.3">
      <c r="A17" s="12" t="s">
        <v>190</v>
      </c>
      <c r="B17" s="334" t="s">
        <v>191</v>
      </c>
      <c r="C17" s="334"/>
      <c r="D17" s="298">
        <f t="shared" ca="1" si="0"/>
        <v>45080</v>
      </c>
      <c r="E17" s="298">
        <f t="shared" ca="1" si="1"/>
        <v>60</v>
      </c>
      <c r="F17" s="304"/>
      <c r="G17" s="298">
        <f t="shared" ca="1" si="2"/>
        <v>43060</v>
      </c>
      <c r="H17" s="298">
        <f t="shared" ca="1" si="3"/>
        <v>58</v>
      </c>
      <c r="I17" s="304"/>
      <c r="J17" s="298">
        <f t="shared" ca="1" si="4"/>
        <v>88450</v>
      </c>
      <c r="K17" s="298">
        <f t="shared" ca="1" si="5"/>
        <v>59</v>
      </c>
    </row>
    <row r="18" spans="1:11" ht="15" customHeight="1" x14ac:dyDescent="0.3">
      <c r="A18" s="13" t="s">
        <v>192</v>
      </c>
      <c r="B18" s="335" t="s">
        <v>193</v>
      </c>
      <c r="C18" s="335"/>
      <c r="D18" s="298">
        <f t="shared" ca="1" si="0"/>
        <v>13260</v>
      </c>
      <c r="E18" s="298">
        <f t="shared" ca="1" si="1"/>
        <v>60</v>
      </c>
      <c r="F18" s="304"/>
      <c r="G18" s="298">
        <f t="shared" ca="1" si="2"/>
        <v>17400</v>
      </c>
      <c r="H18" s="298">
        <f t="shared" ca="1" si="3"/>
        <v>60</v>
      </c>
      <c r="I18" s="304"/>
      <c r="J18" s="298">
        <f t="shared" ca="1" si="4"/>
        <v>30800</v>
      </c>
      <c r="K18" s="298">
        <f t="shared" ca="1" si="5"/>
        <v>60</v>
      </c>
    </row>
    <row r="19" spans="1:11" ht="15" customHeight="1" x14ac:dyDescent="0.3">
      <c r="A19" s="13" t="s">
        <v>221</v>
      </c>
      <c r="B19" s="335" t="s">
        <v>222</v>
      </c>
      <c r="C19" s="335"/>
      <c r="D19" s="298">
        <f t="shared" ca="1" si="0"/>
        <v>31810</v>
      </c>
      <c r="E19" s="298">
        <f t="shared" ca="1" si="1"/>
        <v>60</v>
      </c>
      <c r="F19" s="304"/>
      <c r="G19" s="298">
        <f t="shared" ca="1" si="2"/>
        <v>25660</v>
      </c>
      <c r="H19" s="298">
        <f t="shared" ca="1" si="3"/>
        <v>58</v>
      </c>
      <c r="I19" s="304"/>
      <c r="J19" s="298">
        <f t="shared" ca="1" si="4"/>
        <v>57660</v>
      </c>
      <c r="K19" s="298">
        <f t="shared" ca="1" si="5"/>
        <v>59</v>
      </c>
    </row>
    <row r="20" spans="1:11" ht="15" customHeight="1" x14ac:dyDescent="0.3">
      <c r="A20" s="12" t="s">
        <v>261</v>
      </c>
      <c r="B20" s="333" t="s">
        <v>262</v>
      </c>
      <c r="C20" s="333"/>
      <c r="D20" s="298">
        <f t="shared" ca="1" si="0"/>
        <v>79590</v>
      </c>
      <c r="E20" s="298">
        <f t="shared" ca="1" si="1"/>
        <v>56</v>
      </c>
      <c r="F20" s="304"/>
      <c r="G20" s="298">
        <f t="shared" ca="1" si="2"/>
        <v>11110</v>
      </c>
      <c r="H20" s="298">
        <f t="shared" ca="1" si="3"/>
        <v>54</v>
      </c>
      <c r="I20" s="304"/>
      <c r="J20" s="298">
        <f t="shared" ca="1" si="4"/>
        <v>90880</v>
      </c>
      <c r="K20" s="298">
        <f t="shared" ca="1" si="5"/>
        <v>55</v>
      </c>
    </row>
    <row r="21" spans="1:11" ht="15" customHeight="1" x14ac:dyDescent="0.3">
      <c r="A21" s="12" t="s">
        <v>300</v>
      </c>
      <c r="B21" s="333" t="s">
        <v>301</v>
      </c>
      <c r="C21" s="333"/>
      <c r="D21" s="298">
        <f t="shared" ca="1" si="0"/>
        <v>50830</v>
      </c>
      <c r="E21" s="298">
        <f t="shared" ca="1" si="1"/>
        <v>53</v>
      </c>
      <c r="F21" s="304"/>
      <c r="G21" s="298">
        <f t="shared" ca="1" si="2"/>
        <v>3340</v>
      </c>
      <c r="H21" s="298">
        <f t="shared" ca="1" si="3"/>
        <v>47</v>
      </c>
      <c r="I21" s="304"/>
      <c r="J21" s="298">
        <f t="shared" ca="1" si="4"/>
        <v>54270</v>
      </c>
      <c r="K21" s="298">
        <f t="shared" ca="1" si="5"/>
        <v>52</v>
      </c>
    </row>
    <row r="22" spans="1:11" ht="15" customHeight="1" x14ac:dyDescent="0.3">
      <c r="A22" s="12"/>
      <c r="B22" s="12"/>
      <c r="C22" s="188"/>
      <c r="D22" s="306"/>
      <c r="E22" s="307"/>
      <c r="F22" s="304"/>
      <c r="G22" s="306"/>
      <c r="H22" s="307"/>
      <c r="I22" s="304"/>
      <c r="J22" s="306"/>
      <c r="K22" s="307"/>
    </row>
    <row r="23" spans="1:11" ht="15" customHeight="1" x14ac:dyDescent="0.3">
      <c r="A23" s="49" t="s">
        <v>21</v>
      </c>
      <c r="B23" s="67" t="s">
        <v>20</v>
      </c>
      <c r="C23" s="50" t="s">
        <v>22</v>
      </c>
      <c r="D23" s="301">
        <f ca="1">VLOOKUP(TRIM($C23),INDIRECT($O$9),3+$O$10,FALSE)</f>
        <v>5252</v>
      </c>
      <c r="E23" s="301">
        <f ca="1">VLOOKUP(TRIM($C23),INDIRECT($O$9),4+$O$10,FALSE)</f>
        <v>59</v>
      </c>
      <c r="F23" s="304"/>
      <c r="G23" s="301">
        <f ca="1">VLOOKUP(TRIM($C23),INDIRECT($O$9),13+$O$10,FALSE)</f>
        <v>111</v>
      </c>
      <c r="H23" s="301">
        <f ca="1">VLOOKUP(TRIM($C23),INDIRECT($O$9),14+$O$10,FALSE)</f>
        <v>70</v>
      </c>
      <c r="I23" s="304"/>
      <c r="J23" s="301">
        <f ca="1">VLOOKUP(TRIM($C23),INDIRECT($O$9),23+$O$10,FALSE)</f>
        <v>5370</v>
      </c>
      <c r="K23" s="301">
        <f ca="1">VLOOKUP(TRIM($C23),INDIRECT($O$9),24+$O$10,FALSE)</f>
        <v>59</v>
      </c>
    </row>
    <row r="24" spans="1:11" s="115" customFormat="1" ht="15" customHeight="1" x14ac:dyDescent="0.3">
      <c r="A24" s="49" t="s">
        <v>23</v>
      </c>
      <c r="B24" s="67" t="s">
        <v>20</v>
      </c>
      <c r="C24" s="50" t="s">
        <v>24</v>
      </c>
      <c r="D24" s="301">
        <f t="shared" ref="D24:D87" ca="1" si="6">VLOOKUP(TRIM($C24),INDIRECT($O$9),3+$O$10,FALSE)</f>
        <v>1176</v>
      </c>
      <c r="E24" s="301">
        <f t="shared" ref="E24:E87" ca="1" si="7">VLOOKUP(TRIM($C24),INDIRECT($O$9),4+$O$10,FALSE)</f>
        <v>56</v>
      </c>
      <c r="F24" s="304"/>
      <c r="G24" s="301">
        <f t="shared" ref="G24:G87" ca="1" si="8">VLOOKUP(TRIM($C24),INDIRECT($O$9),13+$O$10,FALSE)</f>
        <v>53</v>
      </c>
      <c r="H24" s="301">
        <f t="shared" ref="H24:H87" ca="1" si="9">VLOOKUP(TRIM($C24),INDIRECT($O$9),14+$O$10,FALSE)</f>
        <v>60</v>
      </c>
      <c r="I24" s="304"/>
      <c r="J24" s="301">
        <f t="shared" ref="J24:J87" ca="1" si="10">VLOOKUP(TRIM($C24),INDIRECT($O$9),23+$O$10,FALSE)</f>
        <v>1229</v>
      </c>
      <c r="K24" s="301">
        <f t="shared" ref="K24:K87" ca="1" si="11">VLOOKUP(TRIM($C24),INDIRECT($O$9),24+$O$10,FALSE)</f>
        <v>56</v>
      </c>
    </row>
    <row r="25" spans="1:11" ht="15" customHeight="1" x14ac:dyDescent="0.3">
      <c r="A25" s="49" t="s">
        <v>378</v>
      </c>
      <c r="B25" s="67" t="s">
        <v>20</v>
      </c>
      <c r="C25" s="50" t="s">
        <v>25</v>
      </c>
      <c r="D25" s="301">
        <f ca="1">VLOOKUP(TRIM($C25),INDIRECT($O$9),3+$O$10,FALSE)</f>
        <v>1880</v>
      </c>
      <c r="E25" s="301">
        <f t="shared" ca="1" si="7"/>
        <v>61</v>
      </c>
      <c r="F25" s="304"/>
      <c r="G25" s="301">
        <f t="shared" ca="1" si="8"/>
        <v>95</v>
      </c>
      <c r="H25" s="301">
        <f t="shared" ca="1" si="9"/>
        <v>62</v>
      </c>
      <c r="I25" s="304"/>
      <c r="J25" s="301">
        <f t="shared" ca="1" si="10"/>
        <v>1976</v>
      </c>
      <c r="K25" s="301">
        <f t="shared" ca="1" si="11"/>
        <v>61</v>
      </c>
    </row>
    <row r="26" spans="1:11" ht="15" customHeight="1" x14ac:dyDescent="0.3">
      <c r="A26" s="49" t="s">
        <v>26</v>
      </c>
      <c r="B26" s="67" t="s">
        <v>20</v>
      </c>
      <c r="C26" s="50" t="s">
        <v>27</v>
      </c>
      <c r="D26" s="301">
        <f t="shared" ca="1" si="6"/>
        <v>1053</v>
      </c>
      <c r="E26" s="301">
        <f t="shared" ca="1" si="7"/>
        <v>53</v>
      </c>
      <c r="F26" s="304"/>
      <c r="G26" s="301">
        <f t="shared" ca="1" si="8"/>
        <v>41</v>
      </c>
      <c r="H26" s="301">
        <f t="shared" ca="1" si="9"/>
        <v>54</v>
      </c>
      <c r="I26" s="304"/>
      <c r="J26" s="301">
        <f t="shared" ca="1" si="10"/>
        <v>1094</v>
      </c>
      <c r="K26" s="301">
        <f t="shared" ca="1" si="11"/>
        <v>53</v>
      </c>
    </row>
    <row r="27" spans="1:11" ht="15" customHeight="1" x14ac:dyDescent="0.3">
      <c r="A27" s="49" t="s">
        <v>28</v>
      </c>
      <c r="B27" s="67" t="s">
        <v>20</v>
      </c>
      <c r="C27" s="50" t="s">
        <v>29</v>
      </c>
      <c r="D27" s="301">
        <f t="shared" ca="1" si="6"/>
        <v>1484</v>
      </c>
      <c r="E27" s="301">
        <f t="shared" ca="1" si="7"/>
        <v>51</v>
      </c>
      <c r="F27" s="304"/>
      <c r="G27" s="301">
        <f t="shared" ca="1" si="8"/>
        <v>255</v>
      </c>
      <c r="H27" s="301">
        <f t="shared" ca="1" si="9"/>
        <v>42</v>
      </c>
      <c r="I27" s="304"/>
      <c r="J27" s="301">
        <f t="shared" ca="1" si="10"/>
        <v>1741</v>
      </c>
      <c r="K27" s="301">
        <f t="shared" ca="1" si="11"/>
        <v>49</v>
      </c>
    </row>
    <row r="28" spans="1:11" ht="15" customHeight="1" x14ac:dyDescent="0.3">
      <c r="A28" s="49" t="s">
        <v>30</v>
      </c>
      <c r="B28" s="67" t="s">
        <v>20</v>
      </c>
      <c r="C28" s="50" t="s">
        <v>31</v>
      </c>
      <c r="D28" s="301">
        <f t="shared" ca="1" si="6"/>
        <v>1990</v>
      </c>
      <c r="E28" s="301">
        <f t="shared" ca="1" si="7"/>
        <v>59</v>
      </c>
      <c r="F28" s="304"/>
      <c r="G28" s="301">
        <f t="shared" ca="1" si="8"/>
        <v>584</v>
      </c>
      <c r="H28" s="301">
        <f t="shared" ca="1" si="9"/>
        <v>49</v>
      </c>
      <c r="I28" s="304"/>
      <c r="J28" s="301">
        <f t="shared" ca="1" si="10"/>
        <v>2587</v>
      </c>
      <c r="K28" s="301">
        <f t="shared" ca="1" si="11"/>
        <v>57</v>
      </c>
    </row>
    <row r="29" spans="1:11" ht="15" customHeight="1" x14ac:dyDescent="0.3">
      <c r="A29" s="49" t="s">
        <v>32</v>
      </c>
      <c r="B29" s="67" t="s">
        <v>20</v>
      </c>
      <c r="C29" s="50" t="s">
        <v>33</v>
      </c>
      <c r="D29" s="301">
        <f t="shared" ca="1" si="6"/>
        <v>2152</v>
      </c>
      <c r="E29" s="301">
        <f t="shared" ca="1" si="7"/>
        <v>57</v>
      </c>
      <c r="F29" s="304"/>
      <c r="G29" s="301">
        <f t="shared" ca="1" si="8"/>
        <v>87</v>
      </c>
      <c r="H29" s="301">
        <f t="shared" ca="1" si="9"/>
        <v>53</v>
      </c>
      <c r="I29" s="304"/>
      <c r="J29" s="301">
        <f t="shared" ca="1" si="10"/>
        <v>2241</v>
      </c>
      <c r="K29" s="301">
        <f t="shared" ca="1" si="11"/>
        <v>56</v>
      </c>
    </row>
    <row r="30" spans="1:11" ht="15" customHeight="1" x14ac:dyDescent="0.3">
      <c r="A30" s="49" t="s">
        <v>379</v>
      </c>
      <c r="B30" s="67" t="s">
        <v>20</v>
      </c>
      <c r="C30" s="50" t="s">
        <v>34</v>
      </c>
      <c r="D30" s="301">
        <f t="shared" ca="1" si="6"/>
        <v>3264</v>
      </c>
      <c r="E30" s="301">
        <f t="shared" ca="1" si="7"/>
        <v>56</v>
      </c>
      <c r="F30" s="304"/>
      <c r="G30" s="301">
        <f t="shared" ca="1" si="8"/>
        <v>56</v>
      </c>
      <c r="H30" s="301">
        <f t="shared" ca="1" si="9"/>
        <v>39</v>
      </c>
      <c r="I30" s="304"/>
      <c r="J30" s="301">
        <f t="shared" ca="1" si="10"/>
        <v>3322</v>
      </c>
      <c r="K30" s="301">
        <f t="shared" ca="1" si="11"/>
        <v>56</v>
      </c>
    </row>
    <row r="31" spans="1:11" ht="15" customHeight="1" x14ac:dyDescent="0.3">
      <c r="A31" s="49" t="s">
        <v>35</v>
      </c>
      <c r="B31" s="67" t="s">
        <v>20</v>
      </c>
      <c r="C31" s="50" t="s">
        <v>36</v>
      </c>
      <c r="D31" s="301">
        <f t="shared" ca="1" si="6"/>
        <v>1515</v>
      </c>
      <c r="E31" s="301">
        <f t="shared" ca="1" si="7"/>
        <v>60</v>
      </c>
      <c r="F31" s="304"/>
      <c r="G31" s="301">
        <f t="shared" ca="1" si="8"/>
        <v>26</v>
      </c>
      <c r="H31" s="301">
        <f t="shared" ca="1" si="9"/>
        <v>65</v>
      </c>
      <c r="I31" s="304"/>
      <c r="J31" s="301">
        <f t="shared" ca="1" si="10"/>
        <v>1541</v>
      </c>
      <c r="K31" s="301">
        <f t="shared" ca="1" si="11"/>
        <v>60</v>
      </c>
    </row>
    <row r="32" spans="1:11" ht="15" customHeight="1" x14ac:dyDescent="0.3">
      <c r="A32" s="49" t="s">
        <v>37</v>
      </c>
      <c r="B32" s="67" t="s">
        <v>20</v>
      </c>
      <c r="C32" s="50" t="s">
        <v>38</v>
      </c>
      <c r="D32" s="301">
        <f t="shared" ca="1" si="6"/>
        <v>1443</v>
      </c>
      <c r="E32" s="301">
        <f t="shared" ca="1" si="7"/>
        <v>57</v>
      </c>
      <c r="F32" s="304"/>
      <c r="G32" s="301">
        <f t="shared" ca="1" si="8"/>
        <v>78</v>
      </c>
      <c r="H32" s="301">
        <f t="shared" ca="1" si="9"/>
        <v>67</v>
      </c>
      <c r="I32" s="304"/>
      <c r="J32" s="301">
        <f t="shared" ca="1" si="10"/>
        <v>1534</v>
      </c>
      <c r="K32" s="301">
        <f t="shared" ca="1" si="11"/>
        <v>57</v>
      </c>
    </row>
    <row r="33" spans="1:11" ht="15" customHeight="1" x14ac:dyDescent="0.3">
      <c r="A33" s="49" t="s">
        <v>39</v>
      </c>
      <c r="B33" s="67" t="s">
        <v>20</v>
      </c>
      <c r="C33" s="50" t="s">
        <v>40</v>
      </c>
      <c r="D33" s="301">
        <f t="shared" ca="1" si="6"/>
        <v>2101</v>
      </c>
      <c r="E33" s="301">
        <f t="shared" ca="1" si="7"/>
        <v>54</v>
      </c>
      <c r="F33" s="304"/>
      <c r="G33" s="301">
        <f t="shared" ca="1" si="8"/>
        <v>146</v>
      </c>
      <c r="H33" s="301">
        <f t="shared" ca="1" si="9"/>
        <v>49</v>
      </c>
      <c r="I33" s="304"/>
      <c r="J33" s="301">
        <f t="shared" ca="1" si="10"/>
        <v>2253</v>
      </c>
      <c r="K33" s="301">
        <f t="shared" ca="1" si="11"/>
        <v>54</v>
      </c>
    </row>
    <row r="34" spans="1:11" ht="15" customHeight="1" x14ac:dyDescent="0.3">
      <c r="A34" s="49" t="s">
        <v>41</v>
      </c>
      <c r="B34" s="67" t="s">
        <v>20</v>
      </c>
      <c r="C34" s="50" t="s">
        <v>42</v>
      </c>
      <c r="D34" s="301">
        <f t="shared" ca="1" si="6"/>
        <v>2833</v>
      </c>
      <c r="E34" s="301">
        <f t="shared" ca="1" si="7"/>
        <v>61</v>
      </c>
      <c r="F34" s="304"/>
      <c r="G34" s="301">
        <f t="shared" ca="1" si="8"/>
        <v>142</v>
      </c>
      <c r="H34" s="301">
        <f t="shared" ca="1" si="9"/>
        <v>61</v>
      </c>
      <c r="I34" s="304"/>
      <c r="J34" s="301">
        <f t="shared" ca="1" si="10"/>
        <v>2977</v>
      </c>
      <c r="K34" s="301">
        <f t="shared" ca="1" si="11"/>
        <v>61</v>
      </c>
    </row>
    <row r="35" spans="1:11" ht="15" customHeight="1" x14ac:dyDescent="0.3">
      <c r="A35" s="49" t="s">
        <v>45</v>
      </c>
      <c r="B35" s="67" t="s">
        <v>44</v>
      </c>
      <c r="C35" s="50" t="s">
        <v>46</v>
      </c>
      <c r="D35" s="301">
        <f t="shared" ca="1" si="6"/>
        <v>1267</v>
      </c>
      <c r="E35" s="301">
        <f t="shared" ca="1" si="7"/>
        <v>53</v>
      </c>
      <c r="F35" s="304"/>
      <c r="G35" s="301">
        <f t="shared" ca="1" si="8"/>
        <v>829</v>
      </c>
      <c r="H35" s="301">
        <f t="shared" ca="1" si="9"/>
        <v>49</v>
      </c>
      <c r="I35" s="304"/>
      <c r="J35" s="301">
        <f t="shared" ca="1" si="10"/>
        <v>2100</v>
      </c>
      <c r="K35" s="301">
        <f t="shared" ca="1" si="11"/>
        <v>51</v>
      </c>
    </row>
    <row r="36" spans="1:11" ht="15" customHeight="1" x14ac:dyDescent="0.3">
      <c r="A36" s="49" t="s">
        <v>47</v>
      </c>
      <c r="B36" s="67" t="s">
        <v>44</v>
      </c>
      <c r="C36" s="50" t="s">
        <v>48</v>
      </c>
      <c r="D36" s="301">
        <f t="shared" ca="1" si="6"/>
        <v>1584</v>
      </c>
      <c r="E36" s="301">
        <f t="shared" ca="1" si="7"/>
        <v>48</v>
      </c>
      <c r="F36" s="304"/>
      <c r="G36" s="301">
        <f t="shared" ca="1" si="8"/>
        <v>81</v>
      </c>
      <c r="H36" s="301">
        <f t="shared" ca="1" si="9"/>
        <v>59</v>
      </c>
      <c r="I36" s="304"/>
      <c r="J36" s="301">
        <f t="shared" ca="1" si="10"/>
        <v>1669</v>
      </c>
      <c r="K36" s="301">
        <f t="shared" ca="1" si="11"/>
        <v>48</v>
      </c>
    </row>
    <row r="37" spans="1:11" ht="15" customHeight="1" x14ac:dyDescent="0.3">
      <c r="A37" s="49" t="s">
        <v>49</v>
      </c>
      <c r="B37" s="67" t="s">
        <v>44</v>
      </c>
      <c r="C37" s="50" t="s">
        <v>50</v>
      </c>
      <c r="D37" s="301">
        <f t="shared" ca="1" si="6"/>
        <v>2621</v>
      </c>
      <c r="E37" s="301">
        <f t="shared" ca="1" si="7"/>
        <v>57</v>
      </c>
      <c r="F37" s="304"/>
      <c r="G37" s="301">
        <f t="shared" ca="1" si="8"/>
        <v>912</v>
      </c>
      <c r="H37" s="301">
        <f t="shared" ca="1" si="9"/>
        <v>54</v>
      </c>
      <c r="I37" s="304"/>
      <c r="J37" s="301">
        <f t="shared" ca="1" si="10"/>
        <v>3540</v>
      </c>
      <c r="K37" s="301">
        <f t="shared" ca="1" si="11"/>
        <v>56</v>
      </c>
    </row>
    <row r="38" spans="1:11" ht="15" customHeight="1" x14ac:dyDescent="0.3">
      <c r="A38" s="49" t="s">
        <v>51</v>
      </c>
      <c r="B38" s="67" t="s">
        <v>44</v>
      </c>
      <c r="C38" s="50" t="s">
        <v>52</v>
      </c>
      <c r="D38" s="301">
        <f t="shared" ca="1" si="6"/>
        <v>1857</v>
      </c>
      <c r="E38" s="301">
        <f t="shared" ca="1" si="7"/>
        <v>56</v>
      </c>
      <c r="F38" s="304"/>
      <c r="G38" s="301">
        <f t="shared" ca="1" si="8"/>
        <v>376</v>
      </c>
      <c r="H38" s="301">
        <f t="shared" ca="1" si="9"/>
        <v>48</v>
      </c>
      <c r="I38" s="304"/>
      <c r="J38" s="301">
        <f t="shared" ca="1" si="10"/>
        <v>2240</v>
      </c>
      <c r="K38" s="301">
        <f t="shared" ca="1" si="11"/>
        <v>55</v>
      </c>
    </row>
    <row r="39" spans="1:11" ht="15" customHeight="1" x14ac:dyDescent="0.3">
      <c r="A39" s="49" t="s">
        <v>53</v>
      </c>
      <c r="B39" s="67" t="s">
        <v>44</v>
      </c>
      <c r="C39" s="50" t="s">
        <v>54</v>
      </c>
      <c r="D39" s="301">
        <f t="shared" ca="1" si="6"/>
        <v>3674</v>
      </c>
      <c r="E39" s="301">
        <f t="shared" ca="1" si="7"/>
        <v>53</v>
      </c>
      <c r="F39" s="304"/>
      <c r="G39" s="301">
        <f t="shared" ca="1" si="8"/>
        <v>178</v>
      </c>
      <c r="H39" s="301">
        <f t="shared" ca="1" si="9"/>
        <v>39</v>
      </c>
      <c r="I39" s="304"/>
      <c r="J39" s="301">
        <f t="shared" ca="1" si="10"/>
        <v>3860</v>
      </c>
      <c r="K39" s="301">
        <f t="shared" ca="1" si="11"/>
        <v>52</v>
      </c>
    </row>
    <row r="40" spans="1:11" ht="15" customHeight="1" x14ac:dyDescent="0.3">
      <c r="A40" s="49" t="s">
        <v>55</v>
      </c>
      <c r="B40" s="67" t="s">
        <v>44</v>
      </c>
      <c r="C40" s="50" t="s">
        <v>56</v>
      </c>
      <c r="D40" s="301">
        <f t="shared" ca="1" si="6"/>
        <v>3501</v>
      </c>
      <c r="E40" s="301">
        <f t="shared" ca="1" si="7"/>
        <v>53</v>
      </c>
      <c r="F40" s="304"/>
      <c r="G40" s="301">
        <f t="shared" ca="1" si="8"/>
        <v>132</v>
      </c>
      <c r="H40" s="301">
        <f t="shared" ca="1" si="9"/>
        <v>48</v>
      </c>
      <c r="I40" s="304"/>
      <c r="J40" s="301">
        <f t="shared" ca="1" si="10"/>
        <v>3633</v>
      </c>
      <c r="K40" s="301">
        <f t="shared" ca="1" si="11"/>
        <v>53</v>
      </c>
    </row>
    <row r="41" spans="1:11" ht="15" customHeight="1" x14ac:dyDescent="0.3">
      <c r="A41" s="49" t="s">
        <v>57</v>
      </c>
      <c r="B41" s="67" t="s">
        <v>44</v>
      </c>
      <c r="C41" s="50" t="s">
        <v>58</v>
      </c>
      <c r="D41" s="301">
        <f t="shared" ca="1" si="6"/>
        <v>4835</v>
      </c>
      <c r="E41" s="301">
        <f t="shared" ca="1" si="7"/>
        <v>51</v>
      </c>
      <c r="F41" s="304"/>
      <c r="G41" s="301">
        <f t="shared" ca="1" si="8"/>
        <v>115</v>
      </c>
      <c r="H41" s="301">
        <f t="shared" ca="1" si="9"/>
        <v>47</v>
      </c>
      <c r="I41" s="304"/>
      <c r="J41" s="301">
        <f t="shared" ca="1" si="10"/>
        <v>4958</v>
      </c>
      <c r="K41" s="301">
        <f t="shared" ca="1" si="11"/>
        <v>51</v>
      </c>
    </row>
    <row r="42" spans="1:11" ht="15" customHeight="1" x14ac:dyDescent="0.3">
      <c r="A42" s="49" t="s">
        <v>59</v>
      </c>
      <c r="B42" s="67" t="s">
        <v>44</v>
      </c>
      <c r="C42" s="50" t="s">
        <v>60</v>
      </c>
      <c r="D42" s="301">
        <f t="shared" ca="1" si="6"/>
        <v>1462</v>
      </c>
      <c r="E42" s="301">
        <f t="shared" ca="1" si="7"/>
        <v>47</v>
      </c>
      <c r="F42" s="304"/>
      <c r="G42" s="301">
        <f t="shared" ca="1" si="8"/>
        <v>15</v>
      </c>
      <c r="H42" s="301">
        <f t="shared" ca="1" si="9"/>
        <v>53</v>
      </c>
      <c r="I42" s="304"/>
      <c r="J42" s="301">
        <f t="shared" ca="1" si="10"/>
        <v>1477</v>
      </c>
      <c r="K42" s="301">
        <f t="shared" ca="1" si="11"/>
        <v>47</v>
      </c>
    </row>
    <row r="43" spans="1:11" ht="15" customHeight="1" x14ac:dyDescent="0.3">
      <c r="A43" s="49" t="s">
        <v>61</v>
      </c>
      <c r="B43" s="67" t="s">
        <v>44</v>
      </c>
      <c r="C43" s="50" t="s">
        <v>62</v>
      </c>
      <c r="D43" s="301">
        <f t="shared" ca="1" si="6"/>
        <v>1729</v>
      </c>
      <c r="E43" s="301">
        <f t="shared" ca="1" si="7"/>
        <v>48</v>
      </c>
      <c r="F43" s="304"/>
      <c r="G43" s="301">
        <f t="shared" ca="1" si="8"/>
        <v>51</v>
      </c>
      <c r="H43" s="301">
        <f t="shared" ca="1" si="9"/>
        <v>63</v>
      </c>
      <c r="I43" s="304"/>
      <c r="J43" s="301">
        <f t="shared" ca="1" si="10"/>
        <v>1781</v>
      </c>
      <c r="K43" s="301">
        <f t="shared" ca="1" si="11"/>
        <v>48</v>
      </c>
    </row>
    <row r="44" spans="1:11" ht="15" customHeight="1" x14ac:dyDescent="0.3">
      <c r="A44" s="49" t="s">
        <v>63</v>
      </c>
      <c r="B44" s="67" t="s">
        <v>44</v>
      </c>
      <c r="C44" s="50" t="s">
        <v>64</v>
      </c>
      <c r="D44" s="301">
        <f t="shared" ca="1" si="6"/>
        <v>11666</v>
      </c>
      <c r="E44" s="301">
        <f t="shared" ca="1" si="7"/>
        <v>55</v>
      </c>
      <c r="F44" s="304"/>
      <c r="G44" s="301">
        <f t="shared" ca="1" si="8"/>
        <v>1554</v>
      </c>
      <c r="H44" s="301">
        <f t="shared" ca="1" si="9"/>
        <v>47</v>
      </c>
      <c r="I44" s="304"/>
      <c r="J44" s="301">
        <f t="shared" ca="1" si="10"/>
        <v>13229</v>
      </c>
      <c r="K44" s="301">
        <f t="shared" ca="1" si="11"/>
        <v>54</v>
      </c>
    </row>
    <row r="45" spans="1:11" ht="15" customHeight="1" x14ac:dyDescent="0.3">
      <c r="A45" s="49" t="s">
        <v>65</v>
      </c>
      <c r="B45" s="67" t="s">
        <v>44</v>
      </c>
      <c r="C45" s="50" t="s">
        <v>66</v>
      </c>
      <c r="D45" s="301">
        <f t="shared" ca="1" si="6"/>
        <v>4072</v>
      </c>
      <c r="E45" s="301">
        <f t="shared" ca="1" si="7"/>
        <v>46</v>
      </c>
      <c r="F45" s="304"/>
      <c r="G45" s="301">
        <f t="shared" ca="1" si="8"/>
        <v>582</v>
      </c>
      <c r="H45" s="301">
        <f t="shared" ca="1" si="9"/>
        <v>41</v>
      </c>
      <c r="I45" s="304"/>
      <c r="J45" s="301">
        <f t="shared" ca="1" si="10"/>
        <v>4660</v>
      </c>
      <c r="K45" s="301">
        <f t="shared" ca="1" si="11"/>
        <v>46</v>
      </c>
    </row>
    <row r="46" spans="1:11" ht="15" customHeight="1" x14ac:dyDescent="0.3">
      <c r="A46" s="49" t="s">
        <v>67</v>
      </c>
      <c r="B46" s="67" t="s">
        <v>44</v>
      </c>
      <c r="C46" s="50" t="s">
        <v>68</v>
      </c>
      <c r="D46" s="301">
        <f t="shared" ca="1" si="6"/>
        <v>3542</v>
      </c>
      <c r="E46" s="301">
        <f t="shared" ca="1" si="7"/>
        <v>55</v>
      </c>
      <c r="F46" s="304"/>
      <c r="G46" s="301">
        <f t="shared" ca="1" si="8"/>
        <v>2272</v>
      </c>
      <c r="H46" s="301">
        <f t="shared" ca="1" si="9"/>
        <v>48</v>
      </c>
      <c r="I46" s="304"/>
      <c r="J46" s="301">
        <f t="shared" ca="1" si="10"/>
        <v>5835</v>
      </c>
      <c r="K46" s="301">
        <f t="shared" ca="1" si="11"/>
        <v>52</v>
      </c>
    </row>
    <row r="47" spans="1:11" ht="15" customHeight="1" x14ac:dyDescent="0.3">
      <c r="A47" s="49" t="s">
        <v>69</v>
      </c>
      <c r="B47" s="67" t="s">
        <v>44</v>
      </c>
      <c r="C47" s="50" t="s">
        <v>70</v>
      </c>
      <c r="D47" s="301">
        <f t="shared" ca="1" si="6"/>
        <v>2112</v>
      </c>
      <c r="E47" s="301">
        <f t="shared" ca="1" si="7"/>
        <v>52</v>
      </c>
      <c r="F47" s="304"/>
      <c r="G47" s="301">
        <f t="shared" ca="1" si="8"/>
        <v>1130</v>
      </c>
      <c r="H47" s="301">
        <f t="shared" ca="1" si="9"/>
        <v>37</v>
      </c>
      <c r="I47" s="304"/>
      <c r="J47" s="301">
        <f t="shared" ca="1" si="10"/>
        <v>3249</v>
      </c>
      <c r="K47" s="301">
        <f t="shared" ca="1" si="11"/>
        <v>47</v>
      </c>
    </row>
    <row r="48" spans="1:11" ht="15" customHeight="1" x14ac:dyDescent="0.3">
      <c r="A48" s="49" t="s">
        <v>71</v>
      </c>
      <c r="B48" s="67" t="s">
        <v>44</v>
      </c>
      <c r="C48" s="50" t="s">
        <v>72</v>
      </c>
      <c r="D48" s="301">
        <f t="shared" ca="1" si="6"/>
        <v>1916</v>
      </c>
      <c r="E48" s="301">
        <f t="shared" ca="1" si="7"/>
        <v>54</v>
      </c>
      <c r="F48" s="304"/>
      <c r="G48" s="301">
        <f t="shared" ca="1" si="8"/>
        <v>758</v>
      </c>
      <c r="H48" s="301">
        <f t="shared" ca="1" si="9"/>
        <v>45</v>
      </c>
      <c r="I48" s="304"/>
      <c r="J48" s="301">
        <f t="shared" ca="1" si="10"/>
        <v>2680</v>
      </c>
      <c r="K48" s="301">
        <f t="shared" ca="1" si="11"/>
        <v>51</v>
      </c>
    </row>
    <row r="49" spans="1:11" ht="15" customHeight="1" x14ac:dyDescent="0.3">
      <c r="A49" s="49" t="s">
        <v>73</v>
      </c>
      <c r="B49" s="67" t="s">
        <v>44</v>
      </c>
      <c r="C49" s="50" t="s">
        <v>74</v>
      </c>
      <c r="D49" s="301">
        <f t="shared" ca="1" si="6"/>
        <v>2235</v>
      </c>
      <c r="E49" s="301">
        <f t="shared" ca="1" si="7"/>
        <v>58</v>
      </c>
      <c r="F49" s="304"/>
      <c r="G49" s="301">
        <f t="shared" ca="1" si="8"/>
        <v>399</v>
      </c>
      <c r="H49" s="301">
        <f t="shared" ca="1" si="9"/>
        <v>51</v>
      </c>
      <c r="I49" s="304"/>
      <c r="J49" s="301">
        <f t="shared" ca="1" si="10"/>
        <v>2637</v>
      </c>
      <c r="K49" s="301">
        <f t="shared" ca="1" si="11"/>
        <v>57</v>
      </c>
    </row>
    <row r="50" spans="1:11" s="115" customFormat="1" ht="15" customHeight="1" x14ac:dyDescent="0.3">
      <c r="A50" s="49" t="s">
        <v>75</v>
      </c>
      <c r="B50" s="67" t="s">
        <v>44</v>
      </c>
      <c r="C50" s="50" t="s">
        <v>76</v>
      </c>
      <c r="D50" s="301">
        <f t="shared" ca="1" si="6"/>
        <v>2672</v>
      </c>
      <c r="E50" s="301">
        <f t="shared" ca="1" si="7"/>
        <v>56</v>
      </c>
      <c r="F50" s="304"/>
      <c r="G50" s="301">
        <f t="shared" ca="1" si="8"/>
        <v>97</v>
      </c>
      <c r="H50" s="301">
        <f t="shared" ca="1" si="9"/>
        <v>43</v>
      </c>
      <c r="I50" s="304"/>
      <c r="J50" s="301">
        <f t="shared" ca="1" si="10"/>
        <v>2769</v>
      </c>
      <c r="K50" s="301">
        <f t="shared" ca="1" si="11"/>
        <v>56</v>
      </c>
    </row>
    <row r="51" spans="1:11" ht="15" customHeight="1" x14ac:dyDescent="0.2">
      <c r="A51" s="49" t="s">
        <v>77</v>
      </c>
      <c r="B51" s="67" t="s">
        <v>44</v>
      </c>
      <c r="C51" s="50" t="s">
        <v>376</v>
      </c>
      <c r="D51" s="301">
        <f t="shared" ca="1" si="6"/>
        <v>1917</v>
      </c>
      <c r="E51" s="301">
        <f t="shared" ca="1" si="7"/>
        <v>53</v>
      </c>
      <c r="F51" s="304"/>
      <c r="G51" s="301">
        <f t="shared" ca="1" si="8"/>
        <v>42</v>
      </c>
      <c r="H51" s="301">
        <f t="shared" ca="1" si="9"/>
        <v>43</v>
      </c>
      <c r="I51" s="304"/>
      <c r="J51" s="301">
        <f t="shared" ca="1" si="10"/>
        <v>1960</v>
      </c>
      <c r="K51" s="301">
        <f t="shared" ca="1" si="11"/>
        <v>53</v>
      </c>
    </row>
    <row r="52" spans="1:11" ht="15" customHeight="1" x14ac:dyDescent="0.2">
      <c r="A52" s="49" t="s">
        <v>78</v>
      </c>
      <c r="B52" s="67" t="s">
        <v>44</v>
      </c>
      <c r="C52" s="50" t="s">
        <v>79</v>
      </c>
      <c r="D52" s="301">
        <f t="shared" ca="1" si="6"/>
        <v>2897</v>
      </c>
      <c r="E52" s="301">
        <f t="shared" ca="1" si="7"/>
        <v>58</v>
      </c>
      <c r="F52" s="304"/>
      <c r="G52" s="301">
        <f t="shared" ca="1" si="8"/>
        <v>257</v>
      </c>
      <c r="H52" s="301">
        <f t="shared" ca="1" si="9"/>
        <v>53</v>
      </c>
      <c r="I52" s="304"/>
      <c r="J52" s="301">
        <f t="shared" ca="1" si="10"/>
        <v>3165</v>
      </c>
      <c r="K52" s="301">
        <f t="shared" ca="1" si="11"/>
        <v>58</v>
      </c>
    </row>
    <row r="53" spans="1:11" ht="15" customHeight="1" x14ac:dyDescent="0.2">
      <c r="A53" s="49" t="s">
        <v>80</v>
      </c>
      <c r="B53" s="67" t="s">
        <v>44</v>
      </c>
      <c r="C53" s="50" t="s">
        <v>81</v>
      </c>
      <c r="D53" s="301">
        <f t="shared" ca="1" si="6"/>
        <v>2238</v>
      </c>
      <c r="E53" s="301">
        <f t="shared" ca="1" si="7"/>
        <v>55</v>
      </c>
      <c r="F53" s="304"/>
      <c r="G53" s="301">
        <f t="shared" ca="1" si="8"/>
        <v>363</v>
      </c>
      <c r="H53" s="301">
        <f t="shared" ca="1" si="9"/>
        <v>52</v>
      </c>
      <c r="I53" s="304"/>
      <c r="J53" s="301">
        <f t="shared" ca="1" si="10"/>
        <v>2601</v>
      </c>
      <c r="K53" s="301">
        <f t="shared" ca="1" si="11"/>
        <v>55</v>
      </c>
    </row>
    <row r="54" spans="1:11" ht="15" customHeight="1" x14ac:dyDescent="0.2">
      <c r="A54" s="49" t="s">
        <v>82</v>
      </c>
      <c r="B54" s="67" t="s">
        <v>44</v>
      </c>
      <c r="C54" s="50" t="s">
        <v>83</v>
      </c>
      <c r="D54" s="301">
        <f t="shared" ca="1" si="6"/>
        <v>2207</v>
      </c>
      <c r="E54" s="301">
        <f t="shared" ca="1" si="7"/>
        <v>67</v>
      </c>
      <c r="F54" s="304"/>
      <c r="G54" s="301">
        <f t="shared" ca="1" si="8"/>
        <v>490</v>
      </c>
      <c r="H54" s="301">
        <f t="shared" ca="1" si="9"/>
        <v>65</v>
      </c>
      <c r="I54" s="304"/>
      <c r="J54" s="301">
        <f t="shared" ca="1" si="10"/>
        <v>2701</v>
      </c>
      <c r="K54" s="301">
        <f t="shared" ca="1" si="11"/>
        <v>66</v>
      </c>
    </row>
    <row r="55" spans="1:11" ht="15" customHeight="1" x14ac:dyDescent="0.2">
      <c r="A55" s="49" t="s">
        <v>84</v>
      </c>
      <c r="B55" s="67" t="s">
        <v>44</v>
      </c>
      <c r="C55" s="50" t="s">
        <v>85</v>
      </c>
      <c r="D55" s="301">
        <f t="shared" ca="1" si="6"/>
        <v>2246</v>
      </c>
      <c r="E55" s="301">
        <f t="shared" ca="1" si="7"/>
        <v>61</v>
      </c>
      <c r="F55" s="304"/>
      <c r="G55" s="301">
        <f t="shared" ca="1" si="8"/>
        <v>135</v>
      </c>
      <c r="H55" s="301">
        <f t="shared" ca="1" si="9"/>
        <v>54</v>
      </c>
      <c r="I55" s="304"/>
      <c r="J55" s="301">
        <f t="shared" ca="1" si="10"/>
        <v>2384</v>
      </c>
      <c r="K55" s="301">
        <f t="shared" ca="1" si="11"/>
        <v>61</v>
      </c>
    </row>
    <row r="56" spans="1:11" ht="15" customHeight="1" x14ac:dyDescent="0.2">
      <c r="A56" s="49" t="s">
        <v>86</v>
      </c>
      <c r="B56" s="67" t="s">
        <v>44</v>
      </c>
      <c r="C56" s="50" t="s">
        <v>87</v>
      </c>
      <c r="D56" s="301">
        <f t="shared" ca="1" si="6"/>
        <v>3444</v>
      </c>
      <c r="E56" s="301">
        <f t="shared" ca="1" si="7"/>
        <v>58</v>
      </c>
      <c r="F56" s="304"/>
      <c r="G56" s="301">
        <f t="shared" ca="1" si="8"/>
        <v>130</v>
      </c>
      <c r="H56" s="301">
        <f t="shared" ca="1" si="9"/>
        <v>43</v>
      </c>
      <c r="I56" s="304"/>
      <c r="J56" s="301">
        <f t="shared" ca="1" si="10"/>
        <v>3575</v>
      </c>
      <c r="K56" s="301">
        <f t="shared" ca="1" si="11"/>
        <v>57</v>
      </c>
    </row>
    <row r="57" spans="1:11" ht="15" customHeight="1" x14ac:dyDescent="0.2">
      <c r="A57" s="49" t="s">
        <v>88</v>
      </c>
      <c r="B57" s="67" t="s">
        <v>44</v>
      </c>
      <c r="C57" s="50" t="s">
        <v>89</v>
      </c>
      <c r="D57" s="301">
        <f t="shared" ca="1" si="6"/>
        <v>3462</v>
      </c>
      <c r="E57" s="301">
        <f t="shared" ca="1" si="7"/>
        <v>49</v>
      </c>
      <c r="F57" s="304"/>
      <c r="G57" s="301">
        <f t="shared" ca="1" si="8"/>
        <v>132</v>
      </c>
      <c r="H57" s="301">
        <f t="shared" ca="1" si="9"/>
        <v>54</v>
      </c>
      <c r="I57" s="304"/>
      <c r="J57" s="301">
        <f t="shared" ca="1" si="10"/>
        <v>3599</v>
      </c>
      <c r="K57" s="301">
        <f t="shared" ca="1" si="11"/>
        <v>49</v>
      </c>
    </row>
    <row r="58" spans="1:11" ht="15" customHeight="1" x14ac:dyDescent="0.2">
      <c r="A58" s="49" t="s">
        <v>91</v>
      </c>
      <c r="B58" s="67" t="s">
        <v>375</v>
      </c>
      <c r="C58" s="50" t="s">
        <v>92</v>
      </c>
      <c r="D58" s="301">
        <f t="shared" ca="1" si="6"/>
        <v>2467</v>
      </c>
      <c r="E58" s="301">
        <f t="shared" ca="1" si="7"/>
        <v>53</v>
      </c>
      <c r="F58" s="304"/>
      <c r="G58" s="301">
        <f t="shared" ca="1" si="8"/>
        <v>112</v>
      </c>
      <c r="H58" s="301">
        <f t="shared" ca="1" si="9"/>
        <v>44</v>
      </c>
      <c r="I58" s="304"/>
      <c r="J58" s="301">
        <f t="shared" ca="1" si="10"/>
        <v>2581</v>
      </c>
      <c r="K58" s="301">
        <f t="shared" ca="1" si="11"/>
        <v>53</v>
      </c>
    </row>
    <row r="59" spans="1:11" ht="15" customHeight="1" x14ac:dyDescent="0.2">
      <c r="A59" s="49" t="s">
        <v>93</v>
      </c>
      <c r="B59" s="67" t="s">
        <v>375</v>
      </c>
      <c r="C59" s="50" t="s">
        <v>94</v>
      </c>
      <c r="D59" s="301">
        <f t="shared" ca="1" si="6"/>
        <v>4154</v>
      </c>
      <c r="E59" s="301">
        <f t="shared" ca="1" si="7"/>
        <v>49</v>
      </c>
      <c r="F59" s="304"/>
      <c r="G59" s="301">
        <f t="shared" ca="1" si="8"/>
        <v>3125</v>
      </c>
      <c r="H59" s="301">
        <f t="shared" ca="1" si="9"/>
        <v>43</v>
      </c>
      <c r="I59" s="304"/>
      <c r="J59" s="301">
        <f t="shared" ca="1" si="10"/>
        <v>7280</v>
      </c>
      <c r="K59" s="301">
        <f t="shared" ca="1" si="11"/>
        <v>47</v>
      </c>
    </row>
    <row r="60" spans="1:11" ht="15" customHeight="1" x14ac:dyDescent="0.2">
      <c r="A60" s="49" t="s">
        <v>95</v>
      </c>
      <c r="B60" s="67" t="s">
        <v>375</v>
      </c>
      <c r="C60" s="50" t="s">
        <v>96</v>
      </c>
      <c r="D60" s="301">
        <f t="shared" ca="1" si="6"/>
        <v>2222</v>
      </c>
      <c r="E60" s="301">
        <f t="shared" ca="1" si="7"/>
        <v>49</v>
      </c>
      <c r="F60" s="304"/>
      <c r="G60" s="301">
        <f t="shared" ca="1" si="8"/>
        <v>420</v>
      </c>
      <c r="H60" s="301">
        <f t="shared" ca="1" si="9"/>
        <v>37</v>
      </c>
      <c r="I60" s="304"/>
      <c r="J60" s="301">
        <f t="shared" ca="1" si="10"/>
        <v>2642</v>
      </c>
      <c r="K60" s="301">
        <f t="shared" ca="1" si="11"/>
        <v>47</v>
      </c>
    </row>
    <row r="61" spans="1:11" ht="15" customHeight="1" x14ac:dyDescent="0.2">
      <c r="A61" s="49" t="s">
        <v>97</v>
      </c>
      <c r="B61" s="67" t="s">
        <v>375</v>
      </c>
      <c r="C61" s="50" t="s">
        <v>98</v>
      </c>
      <c r="D61" s="301">
        <f t="shared" ca="1" si="6"/>
        <v>3154</v>
      </c>
      <c r="E61" s="301">
        <f t="shared" ca="1" si="7"/>
        <v>47</v>
      </c>
      <c r="F61" s="304"/>
      <c r="G61" s="301">
        <f t="shared" ca="1" si="8"/>
        <v>255</v>
      </c>
      <c r="H61" s="301">
        <f t="shared" ca="1" si="9"/>
        <v>34</v>
      </c>
      <c r="I61" s="304"/>
      <c r="J61" s="301">
        <f t="shared" ca="1" si="10"/>
        <v>3409</v>
      </c>
      <c r="K61" s="301">
        <f t="shared" ca="1" si="11"/>
        <v>46</v>
      </c>
    </row>
    <row r="62" spans="1:11" ht="15" customHeight="1" x14ac:dyDescent="0.2">
      <c r="A62" s="49" t="s">
        <v>99</v>
      </c>
      <c r="B62" s="67" t="s">
        <v>375</v>
      </c>
      <c r="C62" s="50" t="s">
        <v>100</v>
      </c>
      <c r="D62" s="301">
        <f t="shared" ca="1" si="6"/>
        <v>3363</v>
      </c>
      <c r="E62" s="301">
        <f t="shared" ca="1" si="7"/>
        <v>53</v>
      </c>
      <c r="F62" s="304"/>
      <c r="G62" s="301">
        <f t="shared" ca="1" si="8"/>
        <v>108</v>
      </c>
      <c r="H62" s="301">
        <f t="shared" ca="1" si="9"/>
        <v>47</v>
      </c>
      <c r="I62" s="304"/>
      <c r="J62" s="301">
        <f t="shared" ca="1" si="10"/>
        <v>3473</v>
      </c>
      <c r="K62" s="301">
        <f t="shared" ca="1" si="11"/>
        <v>53</v>
      </c>
    </row>
    <row r="63" spans="1:11" ht="15" customHeight="1" x14ac:dyDescent="0.2">
      <c r="A63" s="49" t="s">
        <v>101</v>
      </c>
      <c r="B63" s="67" t="s">
        <v>375</v>
      </c>
      <c r="C63" s="51" t="s">
        <v>102</v>
      </c>
      <c r="D63" s="301">
        <f t="shared" ca="1" si="6"/>
        <v>2492</v>
      </c>
      <c r="E63" s="301">
        <f t="shared" ca="1" si="7"/>
        <v>53</v>
      </c>
      <c r="F63" s="304"/>
      <c r="G63" s="301">
        <f t="shared" ca="1" si="8"/>
        <v>340</v>
      </c>
      <c r="H63" s="301">
        <f t="shared" ca="1" si="9"/>
        <v>57</v>
      </c>
      <c r="I63" s="304"/>
      <c r="J63" s="301">
        <f t="shared" ca="1" si="10"/>
        <v>2833</v>
      </c>
      <c r="K63" s="301">
        <f t="shared" ca="1" si="11"/>
        <v>53</v>
      </c>
    </row>
    <row r="64" spans="1:11" ht="15" customHeight="1" x14ac:dyDescent="0.2">
      <c r="A64" s="49" t="s">
        <v>103</v>
      </c>
      <c r="B64" s="67" t="s">
        <v>375</v>
      </c>
      <c r="C64" s="50" t="s">
        <v>104</v>
      </c>
      <c r="D64" s="301">
        <f t="shared" ca="1" si="6"/>
        <v>3671</v>
      </c>
      <c r="E64" s="301">
        <f t="shared" ca="1" si="7"/>
        <v>51</v>
      </c>
      <c r="F64" s="304"/>
      <c r="G64" s="301">
        <f t="shared" ca="1" si="8"/>
        <v>1396</v>
      </c>
      <c r="H64" s="301">
        <f t="shared" ca="1" si="9"/>
        <v>44</v>
      </c>
      <c r="I64" s="304"/>
      <c r="J64" s="301">
        <f t="shared" ca="1" si="10"/>
        <v>5100</v>
      </c>
      <c r="K64" s="301">
        <f t="shared" ca="1" si="11"/>
        <v>49</v>
      </c>
    </row>
    <row r="65" spans="1:11" ht="15" customHeight="1" x14ac:dyDescent="0.2">
      <c r="A65" s="49" t="s">
        <v>105</v>
      </c>
      <c r="B65" s="67" t="s">
        <v>375</v>
      </c>
      <c r="C65" s="50" t="s">
        <v>106</v>
      </c>
      <c r="D65" s="301">
        <f t="shared" ca="1" si="6"/>
        <v>6819</v>
      </c>
      <c r="E65" s="301">
        <f t="shared" ca="1" si="7"/>
        <v>50</v>
      </c>
      <c r="F65" s="304"/>
      <c r="G65" s="301">
        <f t="shared" ca="1" si="8"/>
        <v>1471</v>
      </c>
      <c r="H65" s="301">
        <f t="shared" ca="1" si="9"/>
        <v>39</v>
      </c>
      <c r="I65" s="304"/>
      <c r="J65" s="301">
        <f t="shared" ca="1" si="10"/>
        <v>8304</v>
      </c>
      <c r="K65" s="301">
        <f t="shared" ca="1" si="11"/>
        <v>48</v>
      </c>
    </row>
    <row r="66" spans="1:11" ht="15" customHeight="1" x14ac:dyDescent="0.2">
      <c r="A66" s="49" t="s">
        <v>107</v>
      </c>
      <c r="B66" s="67" t="s">
        <v>375</v>
      </c>
      <c r="C66" s="50" t="s">
        <v>108</v>
      </c>
      <c r="D66" s="301">
        <f t="shared" ca="1" si="6"/>
        <v>1803</v>
      </c>
      <c r="E66" s="301">
        <f t="shared" ca="1" si="7"/>
        <v>51</v>
      </c>
      <c r="F66" s="304"/>
      <c r="G66" s="301">
        <f t="shared" ca="1" si="8"/>
        <v>66</v>
      </c>
      <c r="H66" s="301">
        <f t="shared" ca="1" si="9"/>
        <v>45</v>
      </c>
      <c r="I66" s="304"/>
      <c r="J66" s="301">
        <f t="shared" ca="1" si="10"/>
        <v>1869</v>
      </c>
      <c r="K66" s="301">
        <f t="shared" ca="1" si="11"/>
        <v>51</v>
      </c>
    </row>
    <row r="67" spans="1:11" ht="15" customHeight="1" x14ac:dyDescent="0.2">
      <c r="A67" s="49" t="s">
        <v>109</v>
      </c>
      <c r="B67" s="67" t="s">
        <v>375</v>
      </c>
      <c r="C67" s="50" t="s">
        <v>110</v>
      </c>
      <c r="D67" s="301">
        <f t="shared" ca="1" si="6"/>
        <v>1713</v>
      </c>
      <c r="E67" s="301">
        <f t="shared" ca="1" si="7"/>
        <v>49</v>
      </c>
      <c r="F67" s="304"/>
      <c r="G67" s="301">
        <f t="shared" ca="1" si="8"/>
        <v>179</v>
      </c>
      <c r="H67" s="301">
        <f t="shared" ca="1" si="9"/>
        <v>37</v>
      </c>
      <c r="I67" s="304"/>
      <c r="J67" s="301">
        <f t="shared" ca="1" si="10"/>
        <v>1894</v>
      </c>
      <c r="K67" s="301">
        <f t="shared" ca="1" si="11"/>
        <v>48</v>
      </c>
    </row>
    <row r="68" spans="1:11" s="115" customFormat="1" ht="15" customHeight="1" x14ac:dyDescent="0.2">
      <c r="A68" s="49" t="s">
        <v>111</v>
      </c>
      <c r="B68" s="67" t="s">
        <v>375</v>
      </c>
      <c r="C68" s="50" t="s">
        <v>112</v>
      </c>
      <c r="D68" s="301">
        <f t="shared" ca="1" si="6"/>
        <v>5670</v>
      </c>
      <c r="E68" s="301">
        <f t="shared" ca="1" si="7"/>
        <v>52</v>
      </c>
      <c r="F68" s="304"/>
      <c r="G68" s="301">
        <f t="shared" ca="1" si="8"/>
        <v>196</v>
      </c>
      <c r="H68" s="301">
        <f t="shared" ca="1" si="9"/>
        <v>39</v>
      </c>
      <c r="I68" s="304"/>
      <c r="J68" s="301">
        <f t="shared" ca="1" si="10"/>
        <v>5878</v>
      </c>
      <c r="K68" s="301">
        <f t="shared" ca="1" si="11"/>
        <v>51</v>
      </c>
    </row>
    <row r="69" spans="1:11" ht="15" customHeight="1" x14ac:dyDescent="0.2">
      <c r="A69" s="49" t="s">
        <v>113</v>
      </c>
      <c r="B69" s="67" t="s">
        <v>375</v>
      </c>
      <c r="C69" s="50" t="s">
        <v>114</v>
      </c>
      <c r="D69" s="301">
        <f t="shared" ca="1" si="6"/>
        <v>2722</v>
      </c>
      <c r="E69" s="301">
        <f t="shared" ca="1" si="7"/>
        <v>56</v>
      </c>
      <c r="F69" s="304"/>
      <c r="G69" s="301">
        <f t="shared" ca="1" si="8"/>
        <v>332</v>
      </c>
      <c r="H69" s="301">
        <f t="shared" ca="1" si="9"/>
        <v>41</v>
      </c>
      <c r="I69" s="304"/>
      <c r="J69" s="301">
        <f t="shared" ca="1" si="10"/>
        <v>3057</v>
      </c>
      <c r="K69" s="301">
        <f t="shared" ca="1" si="11"/>
        <v>54</v>
      </c>
    </row>
    <row r="70" spans="1:11" ht="15" customHeight="1" x14ac:dyDescent="0.2">
      <c r="A70" s="49" t="s">
        <v>115</v>
      </c>
      <c r="B70" s="67" t="s">
        <v>375</v>
      </c>
      <c r="C70" s="50" t="s">
        <v>116</v>
      </c>
      <c r="D70" s="301">
        <f t="shared" ca="1" si="6"/>
        <v>4621</v>
      </c>
      <c r="E70" s="301">
        <f t="shared" ca="1" si="7"/>
        <v>55</v>
      </c>
      <c r="F70" s="304"/>
      <c r="G70" s="301">
        <f t="shared" ca="1" si="8"/>
        <v>1187</v>
      </c>
      <c r="H70" s="301">
        <f t="shared" ca="1" si="9"/>
        <v>42</v>
      </c>
      <c r="I70" s="304"/>
      <c r="J70" s="301">
        <f t="shared" ca="1" si="10"/>
        <v>5824</v>
      </c>
      <c r="K70" s="301">
        <f t="shared" ca="1" si="11"/>
        <v>52</v>
      </c>
    </row>
    <row r="71" spans="1:11" ht="15" customHeight="1" x14ac:dyDescent="0.2">
      <c r="A71" s="49" t="s">
        <v>117</v>
      </c>
      <c r="B71" s="67" t="s">
        <v>375</v>
      </c>
      <c r="C71" s="50" t="s">
        <v>118</v>
      </c>
      <c r="D71" s="301">
        <f t="shared" ca="1" si="6"/>
        <v>3299</v>
      </c>
      <c r="E71" s="301">
        <f t="shared" ca="1" si="7"/>
        <v>51</v>
      </c>
      <c r="F71" s="304"/>
      <c r="G71" s="301">
        <f t="shared" ca="1" si="8"/>
        <v>300</v>
      </c>
      <c r="H71" s="301">
        <f t="shared" ca="1" si="9"/>
        <v>39</v>
      </c>
      <c r="I71" s="304"/>
      <c r="J71" s="301">
        <f t="shared" ca="1" si="10"/>
        <v>3603</v>
      </c>
      <c r="K71" s="301">
        <f t="shared" ca="1" si="11"/>
        <v>50</v>
      </c>
    </row>
    <row r="72" spans="1:11" ht="15" customHeight="1" x14ac:dyDescent="0.2">
      <c r="A72" s="49" t="s">
        <v>119</v>
      </c>
      <c r="B72" s="67" t="s">
        <v>375</v>
      </c>
      <c r="C72" s="50" t="s">
        <v>120</v>
      </c>
      <c r="D72" s="301">
        <f t="shared" ca="1" si="6"/>
        <v>1720</v>
      </c>
      <c r="E72" s="301">
        <f t="shared" ca="1" si="7"/>
        <v>52</v>
      </c>
      <c r="F72" s="304"/>
      <c r="G72" s="301">
        <f t="shared" ca="1" si="8"/>
        <v>97</v>
      </c>
      <c r="H72" s="301">
        <f t="shared" ca="1" si="9"/>
        <v>61</v>
      </c>
      <c r="I72" s="304"/>
      <c r="J72" s="301">
        <f t="shared" ca="1" si="10"/>
        <v>1821</v>
      </c>
      <c r="K72" s="301">
        <f t="shared" ca="1" si="11"/>
        <v>52</v>
      </c>
    </row>
    <row r="73" spans="1:11" ht="15" customHeight="1" x14ac:dyDescent="0.2">
      <c r="A73" s="49" t="s">
        <v>123</v>
      </c>
      <c r="B73" s="67" t="s">
        <v>122</v>
      </c>
      <c r="C73" s="50" t="s">
        <v>124</v>
      </c>
      <c r="D73" s="301">
        <f t="shared" ca="1" si="6"/>
        <v>2231</v>
      </c>
      <c r="E73" s="301">
        <f t="shared" ca="1" si="7"/>
        <v>52</v>
      </c>
      <c r="F73" s="304"/>
      <c r="G73" s="301">
        <f t="shared" ca="1" si="8"/>
        <v>662</v>
      </c>
      <c r="H73" s="301">
        <f t="shared" ca="1" si="9"/>
        <v>38</v>
      </c>
      <c r="I73" s="304"/>
      <c r="J73" s="301">
        <f t="shared" ca="1" si="10"/>
        <v>2916</v>
      </c>
      <c r="K73" s="301">
        <f t="shared" ca="1" si="11"/>
        <v>48</v>
      </c>
    </row>
    <row r="74" spans="1:11" ht="15" customHeight="1" x14ac:dyDescent="0.2">
      <c r="A74" s="49" t="s">
        <v>125</v>
      </c>
      <c r="B74" s="67" t="s">
        <v>122</v>
      </c>
      <c r="C74" s="50" t="s">
        <v>126</v>
      </c>
      <c r="D74" s="301">
        <f t="shared" ca="1" si="6"/>
        <v>7910</v>
      </c>
      <c r="E74" s="301">
        <f t="shared" ca="1" si="7"/>
        <v>54</v>
      </c>
      <c r="F74" s="304"/>
      <c r="G74" s="301">
        <f t="shared" ca="1" si="8"/>
        <v>151</v>
      </c>
      <c r="H74" s="301">
        <f t="shared" ca="1" si="9"/>
        <v>44</v>
      </c>
      <c r="I74" s="304"/>
      <c r="J74" s="301">
        <f t="shared" ca="1" si="10"/>
        <v>8072</v>
      </c>
      <c r="K74" s="301">
        <f t="shared" ca="1" si="11"/>
        <v>53</v>
      </c>
    </row>
    <row r="75" spans="1:11" ht="15" customHeight="1" x14ac:dyDescent="0.2">
      <c r="A75" s="49" t="s">
        <v>127</v>
      </c>
      <c r="B75" s="67" t="s">
        <v>122</v>
      </c>
      <c r="C75" s="50" t="s">
        <v>128</v>
      </c>
      <c r="D75" s="301">
        <f t="shared" ca="1" si="6"/>
        <v>1939</v>
      </c>
      <c r="E75" s="301">
        <f t="shared" ca="1" si="7"/>
        <v>49</v>
      </c>
      <c r="F75" s="304"/>
      <c r="G75" s="301">
        <f t="shared" ca="1" si="8"/>
        <v>2023</v>
      </c>
      <c r="H75" s="301">
        <f t="shared" ca="1" si="9"/>
        <v>52</v>
      </c>
      <c r="I75" s="304"/>
      <c r="J75" s="301">
        <f t="shared" ca="1" si="10"/>
        <v>3968</v>
      </c>
      <c r="K75" s="301">
        <f t="shared" ca="1" si="11"/>
        <v>51</v>
      </c>
    </row>
    <row r="76" spans="1:11" ht="15" customHeight="1" x14ac:dyDescent="0.2">
      <c r="A76" s="49" t="s">
        <v>129</v>
      </c>
      <c r="B76" s="67" t="s">
        <v>122</v>
      </c>
      <c r="C76" s="50" t="s">
        <v>130</v>
      </c>
      <c r="D76" s="301">
        <f t="shared" ca="1" si="6"/>
        <v>6690</v>
      </c>
      <c r="E76" s="301">
        <f t="shared" ca="1" si="7"/>
        <v>53</v>
      </c>
      <c r="F76" s="304"/>
      <c r="G76" s="301">
        <f t="shared" ca="1" si="8"/>
        <v>455</v>
      </c>
      <c r="H76" s="301">
        <f t="shared" ca="1" si="9"/>
        <v>51</v>
      </c>
      <c r="I76" s="304"/>
      <c r="J76" s="301">
        <f t="shared" ca="1" si="10"/>
        <v>7158</v>
      </c>
      <c r="K76" s="301">
        <f t="shared" ca="1" si="11"/>
        <v>53</v>
      </c>
    </row>
    <row r="77" spans="1:11" ht="15" customHeight="1" x14ac:dyDescent="0.2">
      <c r="A77" s="49" t="s">
        <v>131</v>
      </c>
      <c r="B77" s="67" t="s">
        <v>122</v>
      </c>
      <c r="C77" s="50" t="s">
        <v>132</v>
      </c>
      <c r="D77" s="301">
        <f t="shared" ca="1" si="6"/>
        <v>6787</v>
      </c>
      <c r="E77" s="301">
        <f t="shared" ca="1" si="7"/>
        <v>51</v>
      </c>
      <c r="F77" s="304"/>
      <c r="G77" s="301">
        <f t="shared" ca="1" si="8"/>
        <v>546</v>
      </c>
      <c r="H77" s="301">
        <f t="shared" ca="1" si="9"/>
        <v>47</v>
      </c>
      <c r="I77" s="304"/>
      <c r="J77" s="301">
        <f t="shared" ca="1" si="10"/>
        <v>7348</v>
      </c>
      <c r="K77" s="301">
        <f t="shared" ca="1" si="11"/>
        <v>51</v>
      </c>
    </row>
    <row r="78" spans="1:11" ht="15" customHeight="1" x14ac:dyDescent="0.2">
      <c r="A78" s="49" t="s">
        <v>133</v>
      </c>
      <c r="B78" s="67" t="s">
        <v>122</v>
      </c>
      <c r="C78" s="50" t="s">
        <v>134</v>
      </c>
      <c r="D78" s="301">
        <f t="shared" ca="1" si="6"/>
        <v>7401</v>
      </c>
      <c r="E78" s="301">
        <f t="shared" ca="1" si="7"/>
        <v>50</v>
      </c>
      <c r="F78" s="304"/>
      <c r="G78" s="301">
        <f t="shared" ca="1" si="8"/>
        <v>998</v>
      </c>
      <c r="H78" s="301">
        <f t="shared" ca="1" si="9"/>
        <v>43</v>
      </c>
      <c r="I78" s="304"/>
      <c r="J78" s="301">
        <f t="shared" ca="1" si="10"/>
        <v>8419</v>
      </c>
      <c r="K78" s="301">
        <f t="shared" ca="1" si="11"/>
        <v>49</v>
      </c>
    </row>
    <row r="79" spans="1:11" ht="15" customHeight="1" x14ac:dyDescent="0.2">
      <c r="A79" s="49" t="s">
        <v>135</v>
      </c>
      <c r="B79" s="67" t="s">
        <v>122</v>
      </c>
      <c r="C79" s="50" t="s">
        <v>136</v>
      </c>
      <c r="D79" s="301">
        <f t="shared" ca="1" si="6"/>
        <v>2257</v>
      </c>
      <c r="E79" s="301">
        <f t="shared" ca="1" si="7"/>
        <v>51</v>
      </c>
      <c r="F79" s="304"/>
      <c r="G79" s="301">
        <f t="shared" ca="1" si="8"/>
        <v>844</v>
      </c>
      <c r="H79" s="301">
        <f t="shared" ca="1" si="9"/>
        <v>48</v>
      </c>
      <c r="I79" s="304"/>
      <c r="J79" s="301">
        <f t="shared" ca="1" si="10"/>
        <v>3106</v>
      </c>
      <c r="K79" s="301">
        <f t="shared" ca="1" si="11"/>
        <v>50</v>
      </c>
    </row>
    <row r="80" spans="1:11" s="115" customFormat="1" ht="15" customHeight="1" x14ac:dyDescent="0.2">
      <c r="A80" s="49" t="s">
        <v>137</v>
      </c>
      <c r="B80" s="67" t="s">
        <v>122</v>
      </c>
      <c r="C80" s="50" t="s">
        <v>138</v>
      </c>
      <c r="D80" s="301">
        <f t="shared" ca="1" si="6"/>
        <v>7986</v>
      </c>
      <c r="E80" s="301">
        <f t="shared" ca="1" si="7"/>
        <v>54</v>
      </c>
      <c r="F80" s="304"/>
      <c r="G80" s="301">
        <f t="shared" ca="1" si="8"/>
        <v>414</v>
      </c>
      <c r="H80" s="301">
        <f t="shared" ca="1" si="9"/>
        <v>50</v>
      </c>
      <c r="I80" s="304"/>
      <c r="J80" s="301">
        <f t="shared" ca="1" si="10"/>
        <v>8410</v>
      </c>
      <c r="K80" s="301">
        <f t="shared" ca="1" si="11"/>
        <v>54</v>
      </c>
    </row>
    <row r="81" spans="1:11" ht="15" customHeight="1" x14ac:dyDescent="0.2">
      <c r="A81" s="49" t="s">
        <v>139</v>
      </c>
      <c r="B81" s="67" t="s">
        <v>122</v>
      </c>
      <c r="C81" s="50" t="s">
        <v>140</v>
      </c>
      <c r="D81" s="301">
        <f t="shared" ca="1" si="6"/>
        <v>367</v>
      </c>
      <c r="E81" s="301">
        <f t="shared" ca="1" si="7"/>
        <v>53</v>
      </c>
      <c r="F81" s="304"/>
      <c r="G81" s="301">
        <f t="shared" ca="1" si="8"/>
        <v>7</v>
      </c>
      <c r="H81" s="301" t="str">
        <f t="shared" ca="1" si="9"/>
        <v>x</v>
      </c>
      <c r="I81" s="304"/>
      <c r="J81" s="301">
        <f t="shared" ca="1" si="10"/>
        <v>375</v>
      </c>
      <c r="K81" s="301">
        <f t="shared" ca="1" si="11"/>
        <v>53</v>
      </c>
    </row>
    <row r="82" spans="1:11" ht="15" customHeight="1" x14ac:dyDescent="0.2">
      <c r="A82" s="49" t="s">
        <v>141</v>
      </c>
      <c r="B82" s="67" t="s">
        <v>339</v>
      </c>
      <c r="C82" s="50" t="s">
        <v>142</v>
      </c>
      <c r="D82" s="301">
        <f t="shared" ca="1" si="6"/>
        <v>8026</v>
      </c>
      <c r="E82" s="301">
        <f t="shared" ca="1" si="7"/>
        <v>49</v>
      </c>
      <c r="F82" s="304"/>
      <c r="G82" s="301">
        <f t="shared" ca="1" si="8"/>
        <v>6491</v>
      </c>
      <c r="H82" s="301">
        <f t="shared" ca="1" si="9"/>
        <v>46</v>
      </c>
      <c r="I82" s="304"/>
      <c r="J82" s="301">
        <f t="shared" ca="1" si="10"/>
        <v>14581</v>
      </c>
      <c r="K82" s="301">
        <f t="shared" ca="1" si="11"/>
        <v>47</v>
      </c>
    </row>
    <row r="83" spans="1:11" ht="15" customHeight="1" x14ac:dyDescent="0.2">
      <c r="A83" s="49" t="s">
        <v>143</v>
      </c>
      <c r="B83" s="67" t="s">
        <v>339</v>
      </c>
      <c r="C83" s="50" t="s">
        <v>144</v>
      </c>
      <c r="D83" s="301">
        <f t="shared" ca="1" si="6"/>
        <v>2637</v>
      </c>
      <c r="E83" s="301">
        <f t="shared" ca="1" si="7"/>
        <v>50</v>
      </c>
      <c r="F83" s="304"/>
      <c r="G83" s="301">
        <f t="shared" ca="1" si="8"/>
        <v>1145</v>
      </c>
      <c r="H83" s="301">
        <f t="shared" ca="1" si="9"/>
        <v>48</v>
      </c>
      <c r="I83" s="304"/>
      <c r="J83" s="301">
        <f t="shared" ca="1" si="10"/>
        <v>3791</v>
      </c>
      <c r="K83" s="301">
        <f t="shared" ca="1" si="11"/>
        <v>49</v>
      </c>
    </row>
    <row r="84" spans="1:11" ht="15" customHeight="1" x14ac:dyDescent="0.2">
      <c r="A84" s="49" t="s">
        <v>145</v>
      </c>
      <c r="B84" s="67" t="s">
        <v>339</v>
      </c>
      <c r="C84" s="50" t="s">
        <v>146</v>
      </c>
      <c r="D84" s="301">
        <f t="shared" ca="1" si="6"/>
        <v>3201</v>
      </c>
      <c r="E84" s="301">
        <f t="shared" ca="1" si="7"/>
        <v>49</v>
      </c>
      <c r="F84" s="304"/>
      <c r="G84" s="301">
        <f t="shared" ca="1" si="8"/>
        <v>473</v>
      </c>
      <c r="H84" s="301">
        <f t="shared" ca="1" si="9"/>
        <v>47</v>
      </c>
      <c r="I84" s="304"/>
      <c r="J84" s="301">
        <f t="shared" ca="1" si="10"/>
        <v>3678</v>
      </c>
      <c r="K84" s="301">
        <f t="shared" ca="1" si="11"/>
        <v>49</v>
      </c>
    </row>
    <row r="85" spans="1:11" ht="15" customHeight="1" x14ac:dyDescent="0.2">
      <c r="A85" s="49" t="s">
        <v>147</v>
      </c>
      <c r="B85" s="67" t="s">
        <v>339</v>
      </c>
      <c r="C85" s="52" t="s">
        <v>148</v>
      </c>
      <c r="D85" s="301">
        <f t="shared" ca="1" si="6"/>
        <v>1674</v>
      </c>
      <c r="E85" s="301">
        <f t="shared" ca="1" si="7"/>
        <v>52</v>
      </c>
      <c r="F85" s="304"/>
      <c r="G85" s="301">
        <f t="shared" ca="1" si="8"/>
        <v>96</v>
      </c>
      <c r="H85" s="301">
        <f t="shared" ca="1" si="9"/>
        <v>46</v>
      </c>
      <c r="I85" s="304"/>
      <c r="J85" s="301">
        <f t="shared" ca="1" si="10"/>
        <v>1774</v>
      </c>
      <c r="K85" s="301">
        <f t="shared" ca="1" si="11"/>
        <v>52</v>
      </c>
    </row>
    <row r="86" spans="1:11" ht="15" customHeight="1" x14ac:dyDescent="0.2">
      <c r="A86" s="49" t="s">
        <v>149</v>
      </c>
      <c r="B86" s="67" t="s">
        <v>339</v>
      </c>
      <c r="C86" s="50" t="s">
        <v>150</v>
      </c>
      <c r="D86" s="301">
        <f t="shared" ca="1" si="6"/>
        <v>2741</v>
      </c>
      <c r="E86" s="301">
        <f t="shared" ca="1" si="7"/>
        <v>51</v>
      </c>
      <c r="F86" s="304"/>
      <c r="G86" s="301">
        <f t="shared" ca="1" si="8"/>
        <v>1331</v>
      </c>
      <c r="H86" s="301">
        <f t="shared" ca="1" si="9"/>
        <v>50</v>
      </c>
      <c r="I86" s="304"/>
      <c r="J86" s="301">
        <f t="shared" ca="1" si="10"/>
        <v>4078</v>
      </c>
      <c r="K86" s="301">
        <f t="shared" ca="1" si="11"/>
        <v>51</v>
      </c>
    </row>
    <row r="87" spans="1:11" ht="15" customHeight="1" x14ac:dyDescent="0.2">
      <c r="A87" s="49" t="s">
        <v>151</v>
      </c>
      <c r="B87" s="67" t="s">
        <v>339</v>
      </c>
      <c r="C87" s="50" t="s">
        <v>152</v>
      </c>
      <c r="D87" s="301">
        <f t="shared" ca="1" si="6"/>
        <v>2839</v>
      </c>
      <c r="E87" s="301">
        <f t="shared" ca="1" si="7"/>
        <v>51</v>
      </c>
      <c r="F87" s="304"/>
      <c r="G87" s="301">
        <f t="shared" ca="1" si="8"/>
        <v>86</v>
      </c>
      <c r="H87" s="301">
        <f t="shared" ca="1" si="9"/>
        <v>47</v>
      </c>
      <c r="I87" s="304"/>
      <c r="J87" s="301">
        <f t="shared" ca="1" si="10"/>
        <v>2930</v>
      </c>
      <c r="K87" s="301">
        <f t="shared" ca="1" si="11"/>
        <v>51</v>
      </c>
    </row>
    <row r="88" spans="1:11" ht="15" customHeight="1" x14ac:dyDescent="0.2">
      <c r="A88" s="49" t="s">
        <v>153</v>
      </c>
      <c r="B88" s="67" t="s">
        <v>339</v>
      </c>
      <c r="C88" s="50" t="s">
        <v>154</v>
      </c>
      <c r="D88" s="301">
        <f t="shared" ref="D88:D151" ca="1" si="12">VLOOKUP(TRIM($C88),INDIRECT($O$9),3+$O$10,FALSE)</f>
        <v>2362</v>
      </c>
      <c r="E88" s="301">
        <f t="shared" ref="E88:E151" ca="1" si="13">VLOOKUP(TRIM($C88),INDIRECT($O$9),4+$O$10,FALSE)</f>
        <v>58</v>
      </c>
      <c r="F88" s="304"/>
      <c r="G88" s="301">
        <f t="shared" ref="G88:G151" ca="1" si="14">VLOOKUP(TRIM($C88),INDIRECT($O$9),13+$O$10,FALSE)</f>
        <v>183</v>
      </c>
      <c r="H88" s="301">
        <f t="shared" ref="H88:H151" ca="1" si="15">VLOOKUP(TRIM($C88),INDIRECT($O$9),14+$O$10,FALSE)</f>
        <v>62</v>
      </c>
      <c r="I88" s="304"/>
      <c r="J88" s="301">
        <f t="shared" ref="J88:J151" ca="1" si="16">VLOOKUP(TRIM($C88),INDIRECT($O$9),23+$O$10,FALSE)</f>
        <v>2547</v>
      </c>
      <c r="K88" s="301">
        <f t="shared" ref="K88:K151" ca="1" si="17">VLOOKUP(TRIM($C88),INDIRECT($O$9),24+$O$10,FALSE)</f>
        <v>58</v>
      </c>
    </row>
    <row r="89" spans="1:11" ht="15" customHeight="1" x14ac:dyDescent="0.2">
      <c r="A89" s="49" t="s">
        <v>155</v>
      </c>
      <c r="B89" s="67" t="s">
        <v>339</v>
      </c>
      <c r="C89" s="50" t="s">
        <v>156</v>
      </c>
      <c r="D89" s="301">
        <f t="shared" ca="1" si="12"/>
        <v>8579</v>
      </c>
      <c r="E89" s="301">
        <f t="shared" ca="1" si="13"/>
        <v>53</v>
      </c>
      <c r="F89" s="304"/>
      <c r="G89" s="301">
        <f t="shared" ca="1" si="14"/>
        <v>438</v>
      </c>
      <c r="H89" s="301">
        <f t="shared" ca="1" si="15"/>
        <v>48</v>
      </c>
      <c r="I89" s="304"/>
      <c r="J89" s="301">
        <f t="shared" ca="1" si="16"/>
        <v>9028</v>
      </c>
      <c r="K89" s="301">
        <f t="shared" ca="1" si="17"/>
        <v>53</v>
      </c>
    </row>
    <row r="90" spans="1:11" ht="15" customHeight="1" x14ac:dyDescent="0.2">
      <c r="A90" s="49" t="s">
        <v>157</v>
      </c>
      <c r="B90" s="67" t="s">
        <v>339</v>
      </c>
      <c r="C90" s="50" t="s">
        <v>158</v>
      </c>
      <c r="D90" s="301">
        <f t="shared" ca="1" si="12"/>
        <v>2302</v>
      </c>
      <c r="E90" s="301">
        <f t="shared" ca="1" si="13"/>
        <v>47</v>
      </c>
      <c r="F90" s="304"/>
      <c r="G90" s="301">
        <f t="shared" ca="1" si="14"/>
        <v>586</v>
      </c>
      <c r="H90" s="301">
        <f t="shared" ca="1" si="15"/>
        <v>41</v>
      </c>
      <c r="I90" s="304"/>
      <c r="J90" s="301">
        <f t="shared" ca="1" si="16"/>
        <v>2897</v>
      </c>
      <c r="K90" s="301">
        <f t="shared" ca="1" si="17"/>
        <v>45</v>
      </c>
    </row>
    <row r="91" spans="1:11" ht="15" customHeight="1" x14ac:dyDescent="0.2">
      <c r="A91" s="49" t="s">
        <v>159</v>
      </c>
      <c r="B91" s="67" t="s">
        <v>339</v>
      </c>
      <c r="C91" s="50" t="s">
        <v>160</v>
      </c>
      <c r="D91" s="301">
        <f t="shared" ca="1" si="12"/>
        <v>1892</v>
      </c>
      <c r="E91" s="301">
        <f t="shared" ca="1" si="13"/>
        <v>57</v>
      </c>
      <c r="F91" s="304"/>
      <c r="G91" s="301">
        <f t="shared" ca="1" si="14"/>
        <v>182</v>
      </c>
      <c r="H91" s="301">
        <f t="shared" ca="1" si="15"/>
        <v>46</v>
      </c>
      <c r="I91" s="304"/>
      <c r="J91" s="301">
        <f t="shared" ca="1" si="16"/>
        <v>2078</v>
      </c>
      <c r="K91" s="301">
        <f t="shared" ca="1" si="17"/>
        <v>56</v>
      </c>
    </row>
    <row r="92" spans="1:11" ht="15" customHeight="1" x14ac:dyDescent="0.2">
      <c r="A92" s="49" t="s">
        <v>161</v>
      </c>
      <c r="B92" s="67" t="s">
        <v>339</v>
      </c>
      <c r="C92" s="50" t="s">
        <v>162</v>
      </c>
      <c r="D92" s="301">
        <f t="shared" ca="1" si="12"/>
        <v>2540</v>
      </c>
      <c r="E92" s="301">
        <f t="shared" ca="1" si="13"/>
        <v>50</v>
      </c>
      <c r="F92" s="304"/>
      <c r="G92" s="301">
        <f t="shared" ca="1" si="14"/>
        <v>864</v>
      </c>
      <c r="H92" s="301">
        <f t="shared" ca="1" si="15"/>
        <v>49</v>
      </c>
      <c r="I92" s="304"/>
      <c r="J92" s="301">
        <f t="shared" ca="1" si="16"/>
        <v>3412</v>
      </c>
      <c r="K92" s="301">
        <f t="shared" ca="1" si="17"/>
        <v>50</v>
      </c>
    </row>
    <row r="93" spans="1:11" ht="15" customHeight="1" x14ac:dyDescent="0.2">
      <c r="A93" s="49" t="s">
        <v>163</v>
      </c>
      <c r="B93" s="67" t="s">
        <v>339</v>
      </c>
      <c r="C93" s="50" t="s">
        <v>164</v>
      </c>
      <c r="D93" s="301">
        <f t="shared" ca="1" si="12"/>
        <v>5313</v>
      </c>
      <c r="E93" s="301">
        <f t="shared" ca="1" si="13"/>
        <v>57</v>
      </c>
      <c r="F93" s="304"/>
      <c r="G93" s="301">
        <f t="shared" ca="1" si="14"/>
        <v>484</v>
      </c>
      <c r="H93" s="301">
        <f t="shared" ca="1" si="15"/>
        <v>58</v>
      </c>
      <c r="I93" s="304"/>
      <c r="J93" s="301">
        <f t="shared" ca="1" si="16"/>
        <v>5807</v>
      </c>
      <c r="K93" s="301">
        <f t="shared" ca="1" si="17"/>
        <v>57</v>
      </c>
    </row>
    <row r="94" spans="1:11" ht="15" customHeight="1" x14ac:dyDescent="0.2">
      <c r="A94" s="49" t="s">
        <v>165</v>
      </c>
      <c r="B94" s="67" t="s">
        <v>339</v>
      </c>
      <c r="C94" s="50" t="s">
        <v>166</v>
      </c>
      <c r="D94" s="301">
        <f t="shared" ca="1" si="12"/>
        <v>2178</v>
      </c>
      <c r="E94" s="301">
        <f t="shared" ca="1" si="13"/>
        <v>53</v>
      </c>
      <c r="F94" s="304"/>
      <c r="G94" s="301">
        <f t="shared" ca="1" si="14"/>
        <v>698</v>
      </c>
      <c r="H94" s="301">
        <f t="shared" ca="1" si="15"/>
        <v>52</v>
      </c>
      <c r="I94" s="304"/>
      <c r="J94" s="301">
        <f t="shared" ca="1" si="16"/>
        <v>2883</v>
      </c>
      <c r="K94" s="301">
        <f t="shared" ca="1" si="17"/>
        <v>53</v>
      </c>
    </row>
    <row r="95" spans="1:11" ht="15" customHeight="1" x14ac:dyDescent="0.2">
      <c r="A95" s="49" t="s">
        <v>167</v>
      </c>
      <c r="B95" s="67" t="s">
        <v>339</v>
      </c>
      <c r="C95" s="50" t="s">
        <v>168</v>
      </c>
      <c r="D95" s="301">
        <f t="shared" ca="1" si="12"/>
        <v>5574</v>
      </c>
      <c r="E95" s="301">
        <f t="shared" ca="1" si="13"/>
        <v>49</v>
      </c>
      <c r="F95" s="304"/>
      <c r="G95" s="301">
        <f t="shared" ca="1" si="14"/>
        <v>362</v>
      </c>
      <c r="H95" s="301">
        <f t="shared" ca="1" si="15"/>
        <v>44</v>
      </c>
      <c r="I95" s="304"/>
      <c r="J95" s="301">
        <f t="shared" ca="1" si="16"/>
        <v>5942</v>
      </c>
      <c r="K95" s="301">
        <f t="shared" ca="1" si="17"/>
        <v>48</v>
      </c>
    </row>
    <row r="96" spans="1:11" ht="15" customHeight="1" x14ac:dyDescent="0.2">
      <c r="A96" s="49" t="s">
        <v>169</v>
      </c>
      <c r="B96" s="49" t="s">
        <v>341</v>
      </c>
      <c r="C96" s="50" t="s">
        <v>170</v>
      </c>
      <c r="D96" s="301">
        <f t="shared" ca="1" si="12"/>
        <v>1454</v>
      </c>
      <c r="E96" s="301">
        <f t="shared" ca="1" si="13"/>
        <v>45</v>
      </c>
      <c r="F96" s="304"/>
      <c r="G96" s="301">
        <f t="shared" ca="1" si="14"/>
        <v>459</v>
      </c>
      <c r="H96" s="301">
        <f t="shared" ca="1" si="15"/>
        <v>34</v>
      </c>
      <c r="I96" s="304"/>
      <c r="J96" s="301">
        <f t="shared" ca="1" si="16"/>
        <v>1933</v>
      </c>
      <c r="K96" s="301">
        <f t="shared" ca="1" si="17"/>
        <v>42</v>
      </c>
    </row>
    <row r="97" spans="1:11" s="115" customFormat="1" ht="15" customHeight="1" x14ac:dyDescent="0.2">
      <c r="A97" s="49" t="s">
        <v>171</v>
      </c>
      <c r="B97" s="49" t="s">
        <v>341</v>
      </c>
      <c r="C97" s="50" t="s">
        <v>172</v>
      </c>
      <c r="D97" s="301">
        <f t="shared" ca="1" si="12"/>
        <v>5665</v>
      </c>
      <c r="E97" s="301">
        <f t="shared" ca="1" si="13"/>
        <v>53</v>
      </c>
      <c r="F97" s="304"/>
      <c r="G97" s="301">
        <f t="shared" ca="1" si="14"/>
        <v>662</v>
      </c>
      <c r="H97" s="301">
        <f t="shared" ca="1" si="15"/>
        <v>51</v>
      </c>
      <c r="I97" s="304"/>
      <c r="J97" s="301">
        <f t="shared" ca="1" si="16"/>
        <v>6340</v>
      </c>
      <c r="K97" s="301">
        <f t="shared" ca="1" si="17"/>
        <v>53</v>
      </c>
    </row>
    <row r="98" spans="1:11" ht="15" customHeight="1" x14ac:dyDescent="0.2">
      <c r="A98" s="49" t="s">
        <v>173</v>
      </c>
      <c r="B98" s="49" t="s">
        <v>341</v>
      </c>
      <c r="C98" s="50" t="s">
        <v>174</v>
      </c>
      <c r="D98" s="301">
        <f t="shared" ca="1" si="12"/>
        <v>2921</v>
      </c>
      <c r="E98" s="301">
        <f t="shared" ca="1" si="13"/>
        <v>51</v>
      </c>
      <c r="F98" s="304"/>
      <c r="G98" s="301">
        <f t="shared" ca="1" si="14"/>
        <v>146</v>
      </c>
      <c r="H98" s="301">
        <f t="shared" ca="1" si="15"/>
        <v>49</v>
      </c>
      <c r="I98" s="304"/>
      <c r="J98" s="301">
        <f t="shared" ca="1" si="16"/>
        <v>3073</v>
      </c>
      <c r="K98" s="301">
        <f t="shared" ca="1" si="17"/>
        <v>51</v>
      </c>
    </row>
    <row r="99" spans="1:11" ht="15" customHeight="1" x14ac:dyDescent="0.2">
      <c r="A99" s="49" t="s">
        <v>175</v>
      </c>
      <c r="B99" s="49" t="s">
        <v>341</v>
      </c>
      <c r="C99" s="50" t="s">
        <v>176</v>
      </c>
      <c r="D99" s="301">
        <f t="shared" ca="1" si="12"/>
        <v>14207</v>
      </c>
      <c r="E99" s="301">
        <f t="shared" ca="1" si="13"/>
        <v>56</v>
      </c>
      <c r="F99" s="304"/>
      <c r="G99" s="301">
        <f t="shared" ca="1" si="14"/>
        <v>967</v>
      </c>
      <c r="H99" s="301">
        <f t="shared" ca="1" si="15"/>
        <v>60</v>
      </c>
      <c r="I99" s="304"/>
      <c r="J99" s="301">
        <f t="shared" ca="1" si="16"/>
        <v>15212</v>
      </c>
      <c r="K99" s="301">
        <f t="shared" ca="1" si="17"/>
        <v>56</v>
      </c>
    </row>
    <row r="100" spans="1:11" ht="15" customHeight="1" x14ac:dyDescent="0.2">
      <c r="A100" s="49" t="s">
        <v>177</v>
      </c>
      <c r="B100" s="49" t="s">
        <v>341</v>
      </c>
      <c r="C100" s="50" t="s">
        <v>178</v>
      </c>
      <c r="D100" s="301">
        <f t="shared" ca="1" si="12"/>
        <v>10874</v>
      </c>
      <c r="E100" s="301">
        <f t="shared" ca="1" si="13"/>
        <v>59</v>
      </c>
      <c r="F100" s="304"/>
      <c r="G100" s="301">
        <f t="shared" ca="1" si="14"/>
        <v>1802</v>
      </c>
      <c r="H100" s="301">
        <f t="shared" ca="1" si="15"/>
        <v>61</v>
      </c>
      <c r="I100" s="304"/>
      <c r="J100" s="301">
        <f t="shared" ca="1" si="16"/>
        <v>12706</v>
      </c>
      <c r="K100" s="301">
        <f t="shared" ca="1" si="17"/>
        <v>59</v>
      </c>
    </row>
    <row r="101" spans="1:11" ht="15" customHeight="1" x14ac:dyDescent="0.2">
      <c r="A101" s="49" t="s">
        <v>179</v>
      </c>
      <c r="B101" s="49" t="s">
        <v>341</v>
      </c>
      <c r="C101" s="50" t="s">
        <v>180</v>
      </c>
      <c r="D101" s="301">
        <f t="shared" ca="1" si="12"/>
        <v>1417</v>
      </c>
      <c r="E101" s="301">
        <f t="shared" ca="1" si="13"/>
        <v>47</v>
      </c>
      <c r="F101" s="304"/>
      <c r="G101" s="301">
        <f t="shared" ca="1" si="14"/>
        <v>1518</v>
      </c>
      <c r="H101" s="301">
        <f t="shared" ca="1" si="15"/>
        <v>42</v>
      </c>
      <c r="I101" s="304"/>
      <c r="J101" s="301">
        <f t="shared" ca="1" si="16"/>
        <v>2947</v>
      </c>
      <c r="K101" s="301">
        <f t="shared" ca="1" si="17"/>
        <v>45</v>
      </c>
    </row>
    <row r="102" spans="1:11" ht="15" customHeight="1" x14ac:dyDescent="0.2">
      <c r="A102" s="49" t="s">
        <v>181</v>
      </c>
      <c r="B102" s="49" t="s">
        <v>341</v>
      </c>
      <c r="C102" s="50" t="s">
        <v>182</v>
      </c>
      <c r="D102" s="301">
        <f t="shared" ca="1" si="12"/>
        <v>7620</v>
      </c>
      <c r="E102" s="301">
        <f t="shared" ca="1" si="13"/>
        <v>51</v>
      </c>
      <c r="F102" s="304"/>
      <c r="G102" s="301">
        <f t="shared" ca="1" si="14"/>
        <v>662</v>
      </c>
      <c r="H102" s="301">
        <f t="shared" ca="1" si="15"/>
        <v>41</v>
      </c>
      <c r="I102" s="304"/>
      <c r="J102" s="301">
        <f t="shared" ca="1" si="16"/>
        <v>8297</v>
      </c>
      <c r="K102" s="301">
        <f t="shared" ca="1" si="17"/>
        <v>50</v>
      </c>
    </row>
    <row r="103" spans="1:11" ht="15" customHeight="1" x14ac:dyDescent="0.2">
      <c r="A103" s="49" t="s">
        <v>183</v>
      </c>
      <c r="B103" s="49" t="s">
        <v>341</v>
      </c>
      <c r="C103" s="50" t="s">
        <v>184</v>
      </c>
      <c r="D103" s="301">
        <f t="shared" ca="1" si="12"/>
        <v>1544</v>
      </c>
      <c r="E103" s="301">
        <f t="shared" ca="1" si="13"/>
        <v>48</v>
      </c>
      <c r="F103" s="304"/>
      <c r="G103" s="301">
        <f t="shared" ca="1" si="14"/>
        <v>939</v>
      </c>
      <c r="H103" s="301">
        <f t="shared" ca="1" si="15"/>
        <v>36</v>
      </c>
      <c r="I103" s="304"/>
      <c r="J103" s="301">
        <f t="shared" ca="1" si="16"/>
        <v>2494</v>
      </c>
      <c r="K103" s="301">
        <f t="shared" ca="1" si="17"/>
        <v>43</v>
      </c>
    </row>
    <row r="104" spans="1:11" ht="15" customHeight="1" x14ac:dyDescent="0.2">
      <c r="A104" s="49" t="s">
        <v>185</v>
      </c>
      <c r="B104" s="49" t="s">
        <v>341</v>
      </c>
      <c r="C104" s="50" t="s">
        <v>377</v>
      </c>
      <c r="D104" s="301">
        <f t="shared" ca="1" si="12"/>
        <v>1680</v>
      </c>
      <c r="E104" s="301">
        <f t="shared" ca="1" si="13"/>
        <v>56</v>
      </c>
      <c r="F104" s="304"/>
      <c r="G104" s="301">
        <f t="shared" ca="1" si="14"/>
        <v>217</v>
      </c>
      <c r="H104" s="301">
        <f t="shared" ca="1" si="15"/>
        <v>55</v>
      </c>
      <c r="I104" s="304"/>
      <c r="J104" s="301">
        <f t="shared" ca="1" si="16"/>
        <v>1902</v>
      </c>
      <c r="K104" s="301">
        <f t="shared" ca="1" si="17"/>
        <v>56</v>
      </c>
    </row>
    <row r="105" spans="1:11" ht="15" customHeight="1" x14ac:dyDescent="0.2">
      <c r="A105" s="49" t="s">
        <v>186</v>
      </c>
      <c r="B105" s="49" t="s">
        <v>341</v>
      </c>
      <c r="C105" s="50" t="s">
        <v>187</v>
      </c>
      <c r="D105" s="301">
        <f t="shared" ca="1" si="12"/>
        <v>6964</v>
      </c>
      <c r="E105" s="301">
        <f t="shared" ca="1" si="13"/>
        <v>49</v>
      </c>
      <c r="F105" s="304"/>
      <c r="G105" s="301">
        <f t="shared" ca="1" si="14"/>
        <v>512</v>
      </c>
      <c r="H105" s="301">
        <f t="shared" ca="1" si="15"/>
        <v>44</v>
      </c>
      <c r="I105" s="304"/>
      <c r="J105" s="301">
        <f t="shared" ca="1" si="16"/>
        <v>7482</v>
      </c>
      <c r="K105" s="301">
        <f t="shared" ca="1" si="17"/>
        <v>49</v>
      </c>
    </row>
    <row r="106" spans="1:11" ht="15" customHeight="1" x14ac:dyDescent="0.2">
      <c r="A106" s="49" t="s">
        <v>188</v>
      </c>
      <c r="B106" s="49" t="s">
        <v>341</v>
      </c>
      <c r="C106" s="50" t="s">
        <v>189</v>
      </c>
      <c r="D106" s="301">
        <f t="shared" ca="1" si="12"/>
        <v>1812</v>
      </c>
      <c r="E106" s="301">
        <f t="shared" ca="1" si="13"/>
        <v>50</v>
      </c>
      <c r="F106" s="304"/>
      <c r="G106" s="301">
        <f t="shared" ca="1" si="14"/>
        <v>328</v>
      </c>
      <c r="H106" s="301">
        <f t="shared" ca="1" si="15"/>
        <v>59</v>
      </c>
      <c r="I106" s="304"/>
      <c r="J106" s="301">
        <f t="shared" ca="1" si="16"/>
        <v>2142</v>
      </c>
      <c r="K106" s="301">
        <f t="shared" ca="1" si="17"/>
        <v>51</v>
      </c>
    </row>
    <row r="107" spans="1:11" ht="15" customHeight="1" x14ac:dyDescent="0.2">
      <c r="A107" s="49" t="s">
        <v>194</v>
      </c>
      <c r="B107" s="49" t="s">
        <v>191</v>
      </c>
      <c r="C107" s="53" t="s">
        <v>195</v>
      </c>
      <c r="D107" s="301">
        <f t="shared" ca="1" si="12"/>
        <v>557</v>
      </c>
      <c r="E107" s="301">
        <f t="shared" ca="1" si="13"/>
        <v>61</v>
      </c>
      <c r="F107" s="304"/>
      <c r="G107" s="301">
        <f t="shared" ca="1" si="14"/>
        <v>948</v>
      </c>
      <c r="H107" s="301">
        <f t="shared" ca="1" si="15"/>
        <v>60</v>
      </c>
      <c r="I107" s="304"/>
      <c r="J107" s="301">
        <f t="shared" ca="1" si="16"/>
        <v>1509</v>
      </c>
      <c r="K107" s="301">
        <f t="shared" ca="1" si="17"/>
        <v>61</v>
      </c>
    </row>
    <row r="108" spans="1:11" ht="15" customHeight="1" x14ac:dyDescent="0.2">
      <c r="A108" s="49" t="s">
        <v>196</v>
      </c>
      <c r="B108" s="49" t="s">
        <v>191</v>
      </c>
      <c r="C108" s="14" t="s">
        <v>435</v>
      </c>
      <c r="D108" s="301">
        <f t="shared" ca="1" si="12"/>
        <v>10</v>
      </c>
      <c r="E108" s="301">
        <f t="shared" ca="1" si="13"/>
        <v>100</v>
      </c>
      <c r="F108" s="304"/>
      <c r="G108" s="301">
        <f t="shared" ca="1" si="14"/>
        <v>18</v>
      </c>
      <c r="H108" s="301">
        <f t="shared" ca="1" si="15"/>
        <v>83</v>
      </c>
      <c r="I108" s="304"/>
      <c r="J108" s="301">
        <f t="shared" ca="1" si="16"/>
        <v>28</v>
      </c>
      <c r="K108" s="301">
        <f t="shared" ca="1" si="17"/>
        <v>89</v>
      </c>
    </row>
    <row r="109" spans="1:11" ht="15" customHeight="1" x14ac:dyDescent="0.2">
      <c r="A109" s="49" t="s">
        <v>197</v>
      </c>
      <c r="B109" s="49" t="s">
        <v>191</v>
      </c>
      <c r="C109" s="14" t="s">
        <v>198</v>
      </c>
      <c r="D109" s="301">
        <f t="shared" ca="1" si="12"/>
        <v>1024</v>
      </c>
      <c r="E109" s="301">
        <f t="shared" ca="1" si="13"/>
        <v>65</v>
      </c>
      <c r="F109" s="304"/>
      <c r="G109" s="301">
        <f t="shared" ca="1" si="14"/>
        <v>1400</v>
      </c>
      <c r="H109" s="301">
        <f t="shared" ca="1" si="15"/>
        <v>62</v>
      </c>
      <c r="I109" s="304"/>
      <c r="J109" s="301">
        <f t="shared" ca="1" si="16"/>
        <v>2429</v>
      </c>
      <c r="K109" s="301">
        <f t="shared" ca="1" si="17"/>
        <v>64</v>
      </c>
    </row>
    <row r="110" spans="1:11" ht="15" customHeight="1" x14ac:dyDescent="0.2">
      <c r="A110" s="49" t="s">
        <v>199</v>
      </c>
      <c r="B110" s="49" t="s">
        <v>191</v>
      </c>
      <c r="C110" s="53" t="s">
        <v>200</v>
      </c>
      <c r="D110" s="301">
        <f t="shared" ca="1" si="12"/>
        <v>654</v>
      </c>
      <c r="E110" s="301">
        <f t="shared" ca="1" si="13"/>
        <v>60</v>
      </c>
      <c r="F110" s="304"/>
      <c r="G110" s="301">
        <f t="shared" ca="1" si="14"/>
        <v>615</v>
      </c>
      <c r="H110" s="301">
        <f t="shared" ca="1" si="15"/>
        <v>62</v>
      </c>
      <c r="I110" s="304"/>
      <c r="J110" s="301">
        <f t="shared" ca="1" si="16"/>
        <v>1270</v>
      </c>
      <c r="K110" s="301">
        <f t="shared" ca="1" si="17"/>
        <v>61</v>
      </c>
    </row>
    <row r="111" spans="1:11" s="115" customFormat="1" ht="15" customHeight="1" x14ac:dyDescent="0.2">
      <c r="A111" s="49" t="s">
        <v>201</v>
      </c>
      <c r="B111" s="49" t="s">
        <v>191</v>
      </c>
      <c r="C111" s="14" t="s">
        <v>202</v>
      </c>
      <c r="D111" s="301">
        <f t="shared" ca="1" si="12"/>
        <v>1270</v>
      </c>
      <c r="E111" s="301">
        <f t="shared" ca="1" si="13"/>
        <v>63</v>
      </c>
      <c r="F111" s="304"/>
      <c r="G111" s="301">
        <f t="shared" ca="1" si="14"/>
        <v>1570</v>
      </c>
      <c r="H111" s="301">
        <f t="shared" ca="1" si="15"/>
        <v>50</v>
      </c>
      <c r="I111" s="304"/>
      <c r="J111" s="301">
        <f t="shared" ca="1" si="16"/>
        <v>2852</v>
      </c>
      <c r="K111" s="301">
        <f t="shared" ca="1" si="17"/>
        <v>56</v>
      </c>
    </row>
    <row r="112" spans="1:11" ht="15" customHeight="1" x14ac:dyDescent="0.2">
      <c r="A112" s="49" t="s">
        <v>203</v>
      </c>
      <c r="B112" s="49" t="s">
        <v>191</v>
      </c>
      <c r="C112" s="14" t="s">
        <v>204</v>
      </c>
      <c r="D112" s="301">
        <f t="shared" ca="1" si="12"/>
        <v>960</v>
      </c>
      <c r="E112" s="301">
        <f t="shared" ca="1" si="13"/>
        <v>59</v>
      </c>
      <c r="F112" s="304"/>
      <c r="G112" s="301">
        <f t="shared" ca="1" si="14"/>
        <v>797</v>
      </c>
      <c r="H112" s="301">
        <f t="shared" ca="1" si="15"/>
        <v>56</v>
      </c>
      <c r="I112" s="304"/>
      <c r="J112" s="301">
        <f t="shared" ca="1" si="16"/>
        <v>1761</v>
      </c>
      <c r="K112" s="301">
        <f t="shared" ca="1" si="17"/>
        <v>57</v>
      </c>
    </row>
    <row r="113" spans="1:11" ht="15" customHeight="1" x14ac:dyDescent="0.2">
      <c r="A113" s="49" t="s">
        <v>205</v>
      </c>
      <c r="B113" s="49" t="s">
        <v>191</v>
      </c>
      <c r="C113" s="14" t="s">
        <v>206</v>
      </c>
      <c r="D113" s="301">
        <f t="shared" ca="1" si="12"/>
        <v>397</v>
      </c>
      <c r="E113" s="301">
        <f t="shared" ca="1" si="13"/>
        <v>68</v>
      </c>
      <c r="F113" s="304"/>
      <c r="G113" s="301">
        <f t="shared" ca="1" si="14"/>
        <v>512</v>
      </c>
      <c r="H113" s="301">
        <f t="shared" ca="1" si="15"/>
        <v>70</v>
      </c>
      <c r="I113" s="304"/>
      <c r="J113" s="301">
        <f t="shared" ca="1" si="16"/>
        <v>913</v>
      </c>
      <c r="K113" s="301">
        <f t="shared" ca="1" si="17"/>
        <v>70</v>
      </c>
    </row>
    <row r="114" spans="1:11" ht="15" customHeight="1" x14ac:dyDescent="0.2">
      <c r="A114" s="49" t="s">
        <v>207</v>
      </c>
      <c r="B114" s="49" t="s">
        <v>191</v>
      </c>
      <c r="C114" s="14" t="s">
        <v>208</v>
      </c>
      <c r="D114" s="301">
        <f t="shared" ca="1" si="12"/>
        <v>1322</v>
      </c>
      <c r="E114" s="301">
        <f t="shared" ca="1" si="13"/>
        <v>64</v>
      </c>
      <c r="F114" s="304"/>
      <c r="G114" s="301">
        <f t="shared" ca="1" si="14"/>
        <v>1438</v>
      </c>
      <c r="H114" s="301">
        <f t="shared" ca="1" si="15"/>
        <v>60</v>
      </c>
      <c r="I114" s="304"/>
      <c r="J114" s="301">
        <f t="shared" ca="1" si="16"/>
        <v>2771</v>
      </c>
      <c r="K114" s="301">
        <f t="shared" ca="1" si="17"/>
        <v>62</v>
      </c>
    </row>
    <row r="115" spans="1:11" ht="15" customHeight="1" x14ac:dyDescent="0.2">
      <c r="A115" s="49" t="s">
        <v>209</v>
      </c>
      <c r="B115" s="49" t="s">
        <v>191</v>
      </c>
      <c r="C115" s="14" t="s">
        <v>210</v>
      </c>
      <c r="D115" s="301">
        <f t="shared" ca="1" si="12"/>
        <v>2101</v>
      </c>
      <c r="E115" s="301">
        <f t="shared" ca="1" si="13"/>
        <v>55</v>
      </c>
      <c r="F115" s="304"/>
      <c r="G115" s="301">
        <f t="shared" ca="1" si="14"/>
        <v>1065</v>
      </c>
      <c r="H115" s="301">
        <f t="shared" ca="1" si="15"/>
        <v>56</v>
      </c>
      <c r="I115" s="304"/>
      <c r="J115" s="301">
        <f t="shared" ca="1" si="16"/>
        <v>3185</v>
      </c>
      <c r="K115" s="301">
        <f t="shared" ca="1" si="17"/>
        <v>56</v>
      </c>
    </row>
    <row r="116" spans="1:11" ht="15" customHeight="1" x14ac:dyDescent="0.2">
      <c r="A116" s="49" t="s">
        <v>211</v>
      </c>
      <c r="B116" s="49" t="s">
        <v>191</v>
      </c>
      <c r="C116" s="14" t="s">
        <v>212</v>
      </c>
      <c r="D116" s="301">
        <f t="shared" ca="1" si="12"/>
        <v>1145</v>
      </c>
      <c r="E116" s="301">
        <f t="shared" ca="1" si="13"/>
        <v>60</v>
      </c>
      <c r="F116" s="304"/>
      <c r="G116" s="301">
        <f t="shared" ca="1" si="14"/>
        <v>3231</v>
      </c>
      <c r="H116" s="301">
        <f t="shared" ca="1" si="15"/>
        <v>63</v>
      </c>
      <c r="I116" s="304"/>
      <c r="J116" s="301">
        <f t="shared" ca="1" si="16"/>
        <v>4396</v>
      </c>
      <c r="K116" s="301">
        <f t="shared" ca="1" si="17"/>
        <v>62</v>
      </c>
    </row>
    <row r="117" spans="1:11" ht="15" customHeight="1" x14ac:dyDescent="0.2">
      <c r="A117" s="49" t="s">
        <v>213</v>
      </c>
      <c r="B117" s="49" t="s">
        <v>191</v>
      </c>
      <c r="C117" s="14" t="s">
        <v>214</v>
      </c>
      <c r="D117" s="301">
        <f t="shared" ca="1" si="12"/>
        <v>1588</v>
      </c>
      <c r="E117" s="301">
        <f t="shared" ca="1" si="13"/>
        <v>58</v>
      </c>
      <c r="F117" s="304"/>
      <c r="G117" s="301">
        <f t="shared" ca="1" si="14"/>
        <v>1456</v>
      </c>
      <c r="H117" s="301">
        <f t="shared" ca="1" si="15"/>
        <v>57</v>
      </c>
      <c r="I117" s="304"/>
      <c r="J117" s="301">
        <f t="shared" ca="1" si="16"/>
        <v>3059</v>
      </c>
      <c r="K117" s="301">
        <f t="shared" ca="1" si="17"/>
        <v>58</v>
      </c>
    </row>
    <row r="118" spans="1:11" s="115" customFormat="1" ht="15" customHeight="1" x14ac:dyDescent="0.2">
      <c r="A118" s="49" t="s">
        <v>215</v>
      </c>
      <c r="B118" s="49" t="s">
        <v>191</v>
      </c>
      <c r="C118" s="14" t="s">
        <v>216</v>
      </c>
      <c r="D118" s="301">
        <f t="shared" ca="1" si="12"/>
        <v>646</v>
      </c>
      <c r="E118" s="301">
        <f t="shared" ca="1" si="13"/>
        <v>58</v>
      </c>
      <c r="F118" s="304"/>
      <c r="G118" s="301">
        <f t="shared" ca="1" si="14"/>
        <v>2347</v>
      </c>
      <c r="H118" s="301">
        <f t="shared" ca="1" si="15"/>
        <v>63</v>
      </c>
      <c r="I118" s="304"/>
      <c r="J118" s="301">
        <f t="shared" ca="1" si="16"/>
        <v>3008</v>
      </c>
      <c r="K118" s="301">
        <f t="shared" ca="1" si="17"/>
        <v>62</v>
      </c>
    </row>
    <row r="119" spans="1:11" ht="15" customHeight="1" x14ac:dyDescent="0.2">
      <c r="A119" s="49" t="s">
        <v>217</v>
      </c>
      <c r="B119" s="49" t="s">
        <v>191</v>
      </c>
      <c r="C119" s="14" t="s">
        <v>218</v>
      </c>
      <c r="D119" s="301">
        <f t="shared" ca="1" si="12"/>
        <v>1188</v>
      </c>
      <c r="E119" s="301">
        <f t="shared" ca="1" si="13"/>
        <v>61</v>
      </c>
      <c r="F119" s="304"/>
      <c r="G119" s="301">
        <f t="shared" ca="1" si="14"/>
        <v>993</v>
      </c>
      <c r="H119" s="301">
        <f t="shared" ca="1" si="15"/>
        <v>60</v>
      </c>
      <c r="I119" s="304"/>
      <c r="J119" s="301">
        <f t="shared" ca="1" si="16"/>
        <v>2198</v>
      </c>
      <c r="K119" s="301">
        <f t="shared" ca="1" si="17"/>
        <v>61</v>
      </c>
    </row>
    <row r="120" spans="1:11" ht="15" customHeight="1" x14ac:dyDescent="0.2">
      <c r="A120" s="49" t="s">
        <v>219</v>
      </c>
      <c r="B120" s="49" t="s">
        <v>191</v>
      </c>
      <c r="C120" s="14" t="s">
        <v>220</v>
      </c>
      <c r="D120" s="301">
        <f t="shared" ca="1" si="12"/>
        <v>402</v>
      </c>
      <c r="E120" s="301">
        <f t="shared" ca="1" si="13"/>
        <v>61</v>
      </c>
      <c r="F120" s="304"/>
      <c r="G120" s="301">
        <f t="shared" ca="1" si="14"/>
        <v>1014</v>
      </c>
      <c r="H120" s="301">
        <f t="shared" ca="1" si="15"/>
        <v>56</v>
      </c>
      <c r="I120" s="304"/>
      <c r="J120" s="301">
        <f t="shared" ca="1" si="16"/>
        <v>1420</v>
      </c>
      <c r="K120" s="301">
        <f t="shared" ca="1" si="17"/>
        <v>58</v>
      </c>
    </row>
    <row r="121" spans="1:11" ht="15" customHeight="1" x14ac:dyDescent="0.2">
      <c r="A121" s="49" t="s">
        <v>223</v>
      </c>
      <c r="B121" s="49" t="s">
        <v>191</v>
      </c>
      <c r="C121" s="14" t="s">
        <v>224</v>
      </c>
      <c r="D121" s="301">
        <f t="shared" ca="1" si="12"/>
        <v>1433</v>
      </c>
      <c r="E121" s="301">
        <f t="shared" ca="1" si="13"/>
        <v>56</v>
      </c>
      <c r="F121" s="304"/>
      <c r="G121" s="301">
        <f t="shared" ca="1" si="14"/>
        <v>1592</v>
      </c>
      <c r="H121" s="301">
        <f t="shared" ca="1" si="15"/>
        <v>60</v>
      </c>
      <c r="I121" s="304"/>
      <c r="J121" s="301">
        <f t="shared" ca="1" si="16"/>
        <v>3046</v>
      </c>
      <c r="K121" s="301">
        <f t="shared" ca="1" si="17"/>
        <v>58</v>
      </c>
    </row>
    <row r="122" spans="1:11" ht="15" customHeight="1" x14ac:dyDescent="0.2">
      <c r="A122" s="49" t="s">
        <v>225</v>
      </c>
      <c r="B122" s="49" t="s">
        <v>191</v>
      </c>
      <c r="C122" s="14" t="s">
        <v>226</v>
      </c>
      <c r="D122" s="301">
        <f t="shared" ca="1" si="12"/>
        <v>1864</v>
      </c>
      <c r="E122" s="301">
        <f t="shared" ca="1" si="13"/>
        <v>63</v>
      </c>
      <c r="F122" s="304"/>
      <c r="G122" s="301">
        <f t="shared" ca="1" si="14"/>
        <v>1843</v>
      </c>
      <c r="H122" s="301">
        <f t="shared" ca="1" si="15"/>
        <v>55</v>
      </c>
      <c r="I122" s="304"/>
      <c r="J122" s="301">
        <f t="shared" ca="1" si="16"/>
        <v>3729</v>
      </c>
      <c r="K122" s="301">
        <f t="shared" ca="1" si="17"/>
        <v>59</v>
      </c>
    </row>
    <row r="123" spans="1:11" ht="15" customHeight="1" x14ac:dyDescent="0.2">
      <c r="A123" s="49" t="s">
        <v>227</v>
      </c>
      <c r="B123" s="49" t="s">
        <v>191</v>
      </c>
      <c r="C123" s="14" t="s">
        <v>228</v>
      </c>
      <c r="D123" s="301">
        <f t="shared" ca="1" si="12"/>
        <v>2407</v>
      </c>
      <c r="E123" s="301">
        <f t="shared" ca="1" si="13"/>
        <v>58</v>
      </c>
      <c r="F123" s="304"/>
      <c r="G123" s="301">
        <f t="shared" ca="1" si="14"/>
        <v>558</v>
      </c>
      <c r="H123" s="301">
        <f t="shared" ca="1" si="15"/>
        <v>63</v>
      </c>
      <c r="I123" s="304"/>
      <c r="J123" s="301">
        <f t="shared" ca="1" si="16"/>
        <v>2972</v>
      </c>
      <c r="K123" s="301">
        <f t="shared" ca="1" si="17"/>
        <v>59</v>
      </c>
    </row>
    <row r="124" spans="1:11" ht="15" customHeight="1" x14ac:dyDescent="0.2">
      <c r="A124" s="49" t="s">
        <v>229</v>
      </c>
      <c r="B124" s="49" t="s">
        <v>191</v>
      </c>
      <c r="C124" s="14" t="s">
        <v>230</v>
      </c>
      <c r="D124" s="301">
        <f t="shared" ca="1" si="12"/>
        <v>1134</v>
      </c>
      <c r="E124" s="301">
        <f t="shared" ca="1" si="13"/>
        <v>56</v>
      </c>
      <c r="F124" s="304"/>
      <c r="G124" s="301">
        <f t="shared" ca="1" si="14"/>
        <v>2284</v>
      </c>
      <c r="H124" s="301">
        <f t="shared" ca="1" si="15"/>
        <v>54</v>
      </c>
      <c r="I124" s="304"/>
      <c r="J124" s="301">
        <f t="shared" ca="1" si="16"/>
        <v>3432</v>
      </c>
      <c r="K124" s="301">
        <f t="shared" ca="1" si="17"/>
        <v>55</v>
      </c>
    </row>
    <row r="125" spans="1:11" ht="15" customHeight="1" x14ac:dyDescent="0.2">
      <c r="A125" s="49" t="s">
        <v>231</v>
      </c>
      <c r="B125" s="49" t="s">
        <v>191</v>
      </c>
      <c r="C125" s="14" t="s">
        <v>232</v>
      </c>
      <c r="D125" s="301">
        <f t="shared" ca="1" si="12"/>
        <v>2970</v>
      </c>
      <c r="E125" s="301">
        <f t="shared" ca="1" si="13"/>
        <v>66</v>
      </c>
      <c r="F125" s="304"/>
      <c r="G125" s="301">
        <f t="shared" ca="1" si="14"/>
        <v>423</v>
      </c>
      <c r="H125" s="301">
        <f t="shared" ca="1" si="15"/>
        <v>71</v>
      </c>
      <c r="I125" s="304"/>
      <c r="J125" s="301">
        <f t="shared" ca="1" si="16"/>
        <v>3402</v>
      </c>
      <c r="K125" s="301">
        <f t="shared" ca="1" si="17"/>
        <v>67</v>
      </c>
    </row>
    <row r="126" spans="1:11" ht="15" customHeight="1" x14ac:dyDescent="0.2">
      <c r="A126" s="49" t="s">
        <v>233</v>
      </c>
      <c r="B126" s="49" t="s">
        <v>191</v>
      </c>
      <c r="C126" s="14" t="s">
        <v>234</v>
      </c>
      <c r="D126" s="301">
        <f t="shared" ca="1" si="12"/>
        <v>2728</v>
      </c>
      <c r="E126" s="301">
        <f t="shared" ca="1" si="13"/>
        <v>54</v>
      </c>
      <c r="F126" s="304"/>
      <c r="G126" s="301">
        <f t="shared" ca="1" si="14"/>
        <v>1423</v>
      </c>
      <c r="H126" s="301">
        <f t="shared" ca="1" si="15"/>
        <v>58</v>
      </c>
      <c r="I126" s="304"/>
      <c r="J126" s="301">
        <f t="shared" ca="1" si="16"/>
        <v>4160</v>
      </c>
      <c r="K126" s="301">
        <f t="shared" ca="1" si="17"/>
        <v>55</v>
      </c>
    </row>
    <row r="127" spans="1:11" ht="15" customHeight="1" x14ac:dyDescent="0.2">
      <c r="A127" s="49" t="s">
        <v>235</v>
      </c>
      <c r="B127" s="49" t="s">
        <v>191</v>
      </c>
      <c r="C127" s="14" t="s">
        <v>236</v>
      </c>
      <c r="D127" s="301">
        <f t="shared" ca="1" si="12"/>
        <v>1411</v>
      </c>
      <c r="E127" s="301">
        <f t="shared" ca="1" si="13"/>
        <v>60</v>
      </c>
      <c r="F127" s="304"/>
      <c r="G127" s="301">
        <f t="shared" ca="1" si="14"/>
        <v>2436</v>
      </c>
      <c r="H127" s="301">
        <f t="shared" ca="1" si="15"/>
        <v>51</v>
      </c>
      <c r="I127" s="304"/>
      <c r="J127" s="301">
        <f t="shared" ca="1" si="16"/>
        <v>3849</v>
      </c>
      <c r="K127" s="301">
        <f t="shared" ca="1" si="17"/>
        <v>54</v>
      </c>
    </row>
    <row r="128" spans="1:11" ht="15" customHeight="1" x14ac:dyDescent="0.2">
      <c r="A128" s="49" t="s">
        <v>237</v>
      </c>
      <c r="B128" s="49" t="s">
        <v>191</v>
      </c>
      <c r="C128" s="14" t="s">
        <v>238</v>
      </c>
      <c r="D128" s="301">
        <f t="shared" ca="1" si="12"/>
        <v>2043</v>
      </c>
      <c r="E128" s="301">
        <f t="shared" ca="1" si="13"/>
        <v>58</v>
      </c>
      <c r="F128" s="304"/>
      <c r="G128" s="301">
        <f t="shared" ca="1" si="14"/>
        <v>2031</v>
      </c>
      <c r="H128" s="301">
        <f t="shared" ca="1" si="15"/>
        <v>47</v>
      </c>
      <c r="I128" s="304"/>
      <c r="J128" s="301">
        <f t="shared" ca="1" si="16"/>
        <v>4091</v>
      </c>
      <c r="K128" s="301">
        <f t="shared" ca="1" si="17"/>
        <v>52</v>
      </c>
    </row>
    <row r="129" spans="1:11" ht="15" customHeight="1" x14ac:dyDescent="0.2">
      <c r="A129" s="49" t="s">
        <v>239</v>
      </c>
      <c r="B129" s="49" t="s">
        <v>191</v>
      </c>
      <c r="C129" s="14" t="s">
        <v>240</v>
      </c>
      <c r="D129" s="301">
        <f t="shared" ca="1" si="12"/>
        <v>1650</v>
      </c>
      <c r="E129" s="301">
        <f t="shared" ca="1" si="13"/>
        <v>59</v>
      </c>
      <c r="F129" s="304"/>
      <c r="G129" s="301">
        <f t="shared" ca="1" si="14"/>
        <v>1275</v>
      </c>
      <c r="H129" s="301">
        <f t="shared" ca="1" si="15"/>
        <v>69</v>
      </c>
      <c r="I129" s="304"/>
      <c r="J129" s="301">
        <f t="shared" ca="1" si="16"/>
        <v>2930</v>
      </c>
      <c r="K129" s="301">
        <f t="shared" ca="1" si="17"/>
        <v>64</v>
      </c>
    </row>
    <row r="130" spans="1:11" s="115" customFormat="1" ht="15" customHeight="1" x14ac:dyDescent="0.2">
      <c r="A130" s="49" t="s">
        <v>241</v>
      </c>
      <c r="B130" s="49" t="s">
        <v>191</v>
      </c>
      <c r="C130" s="53" t="s">
        <v>242</v>
      </c>
      <c r="D130" s="301">
        <f t="shared" ca="1" si="12"/>
        <v>995</v>
      </c>
      <c r="E130" s="301">
        <f t="shared" ca="1" si="13"/>
        <v>64</v>
      </c>
      <c r="F130" s="304"/>
      <c r="G130" s="301">
        <f t="shared" ca="1" si="14"/>
        <v>1665</v>
      </c>
      <c r="H130" s="301">
        <f t="shared" ca="1" si="15"/>
        <v>60</v>
      </c>
      <c r="I130" s="304"/>
      <c r="J130" s="301">
        <f t="shared" ca="1" si="16"/>
        <v>2668</v>
      </c>
      <c r="K130" s="301">
        <f t="shared" ca="1" si="17"/>
        <v>62</v>
      </c>
    </row>
    <row r="131" spans="1:11" ht="15" customHeight="1" x14ac:dyDescent="0.2">
      <c r="A131" s="49" t="s">
        <v>243</v>
      </c>
      <c r="B131" s="49" t="s">
        <v>191</v>
      </c>
      <c r="C131" s="14" t="s">
        <v>244</v>
      </c>
      <c r="D131" s="301">
        <f t="shared" ca="1" si="12"/>
        <v>2431</v>
      </c>
      <c r="E131" s="301">
        <f t="shared" ca="1" si="13"/>
        <v>63</v>
      </c>
      <c r="F131" s="304"/>
      <c r="G131" s="301">
        <f t="shared" ca="1" si="14"/>
        <v>420</v>
      </c>
      <c r="H131" s="301">
        <f t="shared" ca="1" si="15"/>
        <v>62</v>
      </c>
      <c r="I131" s="304"/>
      <c r="J131" s="301">
        <f t="shared" ca="1" si="16"/>
        <v>2856</v>
      </c>
      <c r="K131" s="301">
        <f t="shared" ca="1" si="17"/>
        <v>63</v>
      </c>
    </row>
    <row r="132" spans="1:11" ht="15" customHeight="1" x14ac:dyDescent="0.2">
      <c r="A132" s="49" t="s">
        <v>245</v>
      </c>
      <c r="B132" s="49" t="s">
        <v>191</v>
      </c>
      <c r="C132" s="14" t="s">
        <v>246</v>
      </c>
      <c r="D132" s="301">
        <f t="shared" ca="1" si="12"/>
        <v>1908</v>
      </c>
      <c r="E132" s="301">
        <f t="shared" ca="1" si="13"/>
        <v>56</v>
      </c>
      <c r="F132" s="304"/>
      <c r="G132" s="301">
        <f t="shared" ca="1" si="14"/>
        <v>1548</v>
      </c>
      <c r="H132" s="301">
        <f t="shared" ca="1" si="15"/>
        <v>59</v>
      </c>
      <c r="I132" s="304"/>
      <c r="J132" s="301">
        <f t="shared" ca="1" si="16"/>
        <v>3471</v>
      </c>
      <c r="K132" s="301">
        <f t="shared" ca="1" si="17"/>
        <v>57</v>
      </c>
    </row>
    <row r="133" spans="1:11" ht="15" customHeight="1" x14ac:dyDescent="0.2">
      <c r="A133" s="49" t="s">
        <v>247</v>
      </c>
      <c r="B133" s="49" t="s">
        <v>191</v>
      </c>
      <c r="C133" s="14" t="s">
        <v>248</v>
      </c>
      <c r="D133" s="301">
        <f t="shared" ca="1" si="12"/>
        <v>1066</v>
      </c>
      <c r="E133" s="301">
        <f t="shared" ca="1" si="13"/>
        <v>58</v>
      </c>
      <c r="F133" s="304"/>
      <c r="G133" s="301">
        <f t="shared" ca="1" si="14"/>
        <v>1599</v>
      </c>
      <c r="H133" s="301">
        <f t="shared" ca="1" si="15"/>
        <v>60</v>
      </c>
      <c r="I133" s="304"/>
      <c r="J133" s="301">
        <f t="shared" ca="1" si="16"/>
        <v>2677</v>
      </c>
      <c r="K133" s="301">
        <f t="shared" ca="1" si="17"/>
        <v>59</v>
      </c>
    </row>
    <row r="134" spans="1:11" ht="15" customHeight="1" x14ac:dyDescent="0.2">
      <c r="A134" s="49" t="s">
        <v>249</v>
      </c>
      <c r="B134" s="49" t="s">
        <v>191</v>
      </c>
      <c r="C134" s="14" t="s">
        <v>250</v>
      </c>
      <c r="D134" s="301">
        <f t="shared" ca="1" si="12"/>
        <v>1143</v>
      </c>
      <c r="E134" s="301">
        <f t="shared" ca="1" si="13"/>
        <v>60</v>
      </c>
      <c r="F134" s="304"/>
      <c r="G134" s="301">
        <f t="shared" ca="1" si="14"/>
        <v>563</v>
      </c>
      <c r="H134" s="301">
        <f t="shared" ca="1" si="15"/>
        <v>60</v>
      </c>
      <c r="I134" s="304"/>
      <c r="J134" s="301">
        <f t="shared" ca="1" si="16"/>
        <v>1708</v>
      </c>
      <c r="K134" s="301">
        <f t="shared" ca="1" si="17"/>
        <v>60</v>
      </c>
    </row>
    <row r="135" spans="1:11" ht="15" customHeight="1" x14ac:dyDescent="0.2">
      <c r="A135" s="49" t="s">
        <v>251</v>
      </c>
      <c r="B135" s="49" t="s">
        <v>191</v>
      </c>
      <c r="C135" s="14" t="s">
        <v>252</v>
      </c>
      <c r="D135" s="301">
        <f t="shared" ca="1" si="12"/>
        <v>1059</v>
      </c>
      <c r="E135" s="301">
        <f t="shared" ca="1" si="13"/>
        <v>56</v>
      </c>
      <c r="F135" s="304"/>
      <c r="G135" s="301">
        <f t="shared" ca="1" si="14"/>
        <v>950</v>
      </c>
      <c r="H135" s="301">
        <f t="shared" ca="1" si="15"/>
        <v>59</v>
      </c>
      <c r="I135" s="304"/>
      <c r="J135" s="301">
        <f t="shared" ca="1" si="16"/>
        <v>2013</v>
      </c>
      <c r="K135" s="301">
        <f t="shared" ca="1" si="17"/>
        <v>57</v>
      </c>
    </row>
    <row r="136" spans="1:11" ht="15" customHeight="1" x14ac:dyDescent="0.2">
      <c r="A136" s="49" t="s">
        <v>253</v>
      </c>
      <c r="B136" s="49" t="s">
        <v>191</v>
      </c>
      <c r="C136" s="14" t="s">
        <v>254</v>
      </c>
      <c r="D136" s="301">
        <f t="shared" ca="1" si="12"/>
        <v>1220</v>
      </c>
      <c r="E136" s="301">
        <f t="shared" ca="1" si="13"/>
        <v>59</v>
      </c>
      <c r="F136" s="304"/>
      <c r="G136" s="301">
        <f t="shared" ca="1" si="14"/>
        <v>2440</v>
      </c>
      <c r="H136" s="301">
        <f t="shared" ca="1" si="15"/>
        <v>58</v>
      </c>
      <c r="I136" s="304"/>
      <c r="J136" s="301">
        <f t="shared" ca="1" si="16"/>
        <v>3669</v>
      </c>
      <c r="K136" s="301">
        <f t="shared" ca="1" si="17"/>
        <v>58</v>
      </c>
    </row>
    <row r="137" spans="1:11" ht="15" customHeight="1" x14ac:dyDescent="0.2">
      <c r="A137" s="49" t="s">
        <v>255</v>
      </c>
      <c r="B137" s="49" t="s">
        <v>191</v>
      </c>
      <c r="C137" s="14" t="s">
        <v>256</v>
      </c>
      <c r="D137" s="301">
        <f t="shared" ca="1" si="12"/>
        <v>1549</v>
      </c>
      <c r="E137" s="301">
        <f t="shared" ca="1" si="13"/>
        <v>67</v>
      </c>
      <c r="F137" s="304"/>
      <c r="G137" s="301">
        <f t="shared" ca="1" si="14"/>
        <v>428</v>
      </c>
      <c r="H137" s="301">
        <f t="shared" ca="1" si="15"/>
        <v>68</v>
      </c>
      <c r="I137" s="304"/>
      <c r="J137" s="301">
        <f t="shared" ca="1" si="16"/>
        <v>1988</v>
      </c>
      <c r="K137" s="301">
        <f t="shared" ca="1" si="17"/>
        <v>67</v>
      </c>
    </row>
    <row r="138" spans="1:11" ht="15" customHeight="1" x14ac:dyDescent="0.2">
      <c r="A138" s="49" t="s">
        <v>257</v>
      </c>
      <c r="B138" s="49" t="s">
        <v>191</v>
      </c>
      <c r="C138" s="14" t="s">
        <v>258</v>
      </c>
      <c r="D138" s="301">
        <f t="shared" ca="1" si="12"/>
        <v>1485</v>
      </c>
      <c r="E138" s="301">
        <f t="shared" ca="1" si="13"/>
        <v>63</v>
      </c>
      <c r="F138" s="304"/>
      <c r="G138" s="301">
        <f t="shared" ca="1" si="14"/>
        <v>517</v>
      </c>
      <c r="H138" s="301">
        <f t="shared" ca="1" si="15"/>
        <v>70</v>
      </c>
      <c r="I138" s="304"/>
      <c r="J138" s="301">
        <f t="shared" ca="1" si="16"/>
        <v>2005</v>
      </c>
      <c r="K138" s="301">
        <f t="shared" ca="1" si="17"/>
        <v>65</v>
      </c>
    </row>
    <row r="139" spans="1:11" ht="15" customHeight="1" x14ac:dyDescent="0.2">
      <c r="A139" s="49" t="s">
        <v>259</v>
      </c>
      <c r="B139" s="49" t="s">
        <v>191</v>
      </c>
      <c r="C139" s="14" t="s">
        <v>260</v>
      </c>
      <c r="D139" s="301">
        <f t="shared" ca="1" si="12"/>
        <v>1316</v>
      </c>
      <c r="E139" s="301">
        <f t="shared" ca="1" si="13"/>
        <v>61</v>
      </c>
      <c r="F139" s="304"/>
      <c r="G139" s="301">
        <f t="shared" ca="1" si="14"/>
        <v>1661</v>
      </c>
      <c r="H139" s="301">
        <f t="shared" ca="1" si="15"/>
        <v>54</v>
      </c>
      <c r="I139" s="304"/>
      <c r="J139" s="301">
        <f t="shared" ca="1" si="16"/>
        <v>2989</v>
      </c>
      <c r="K139" s="301">
        <f t="shared" ca="1" si="17"/>
        <v>57</v>
      </c>
    </row>
    <row r="140" spans="1:11" ht="15" customHeight="1" x14ac:dyDescent="0.2">
      <c r="A140" s="49" t="s">
        <v>263</v>
      </c>
      <c r="B140" s="49" t="s">
        <v>262</v>
      </c>
      <c r="C140" s="50" t="s">
        <v>264</v>
      </c>
      <c r="D140" s="301">
        <f t="shared" ca="1" si="12"/>
        <v>1148</v>
      </c>
      <c r="E140" s="301">
        <f t="shared" ca="1" si="13"/>
        <v>51</v>
      </c>
      <c r="F140" s="304"/>
      <c r="G140" s="301">
        <f t="shared" ca="1" si="14"/>
        <v>162</v>
      </c>
      <c r="H140" s="301">
        <f t="shared" ca="1" si="15"/>
        <v>60</v>
      </c>
      <c r="I140" s="304"/>
      <c r="J140" s="301">
        <f t="shared" ca="1" si="16"/>
        <v>1311</v>
      </c>
      <c r="K140" s="301">
        <f t="shared" ca="1" si="17"/>
        <v>52</v>
      </c>
    </row>
    <row r="141" spans="1:11" ht="15" customHeight="1" x14ac:dyDescent="0.2">
      <c r="A141" s="49" t="s">
        <v>265</v>
      </c>
      <c r="B141" s="49" t="s">
        <v>262</v>
      </c>
      <c r="C141" s="50" t="s">
        <v>266</v>
      </c>
      <c r="D141" s="301">
        <f t="shared" ca="1" si="12"/>
        <v>2120</v>
      </c>
      <c r="E141" s="301">
        <f t="shared" ca="1" si="13"/>
        <v>60</v>
      </c>
      <c r="F141" s="304"/>
      <c r="G141" s="301">
        <f t="shared" ca="1" si="14"/>
        <v>273</v>
      </c>
      <c r="H141" s="301">
        <f t="shared" ca="1" si="15"/>
        <v>50</v>
      </c>
      <c r="I141" s="304"/>
      <c r="J141" s="301">
        <f t="shared" ca="1" si="16"/>
        <v>2396</v>
      </c>
      <c r="K141" s="301">
        <f t="shared" ca="1" si="17"/>
        <v>58</v>
      </c>
    </row>
    <row r="142" spans="1:11" ht="15" customHeight="1" x14ac:dyDescent="0.2">
      <c r="A142" s="49" t="s">
        <v>267</v>
      </c>
      <c r="B142" s="49" t="s">
        <v>262</v>
      </c>
      <c r="C142" s="50" t="s">
        <v>268</v>
      </c>
      <c r="D142" s="301">
        <f t="shared" ca="1" si="12"/>
        <v>4703</v>
      </c>
      <c r="E142" s="301">
        <f t="shared" ca="1" si="13"/>
        <v>58</v>
      </c>
      <c r="F142" s="304"/>
      <c r="G142" s="301">
        <f t="shared" ca="1" si="14"/>
        <v>986</v>
      </c>
      <c r="H142" s="301">
        <f t="shared" ca="1" si="15"/>
        <v>50</v>
      </c>
      <c r="I142" s="304"/>
      <c r="J142" s="301">
        <f t="shared" ca="1" si="16"/>
        <v>5701</v>
      </c>
      <c r="K142" s="301">
        <f t="shared" ca="1" si="17"/>
        <v>57</v>
      </c>
    </row>
    <row r="143" spans="1:11" ht="15" customHeight="1" x14ac:dyDescent="0.2">
      <c r="A143" s="49" t="s">
        <v>269</v>
      </c>
      <c r="B143" s="49" t="s">
        <v>262</v>
      </c>
      <c r="C143" s="50" t="s">
        <v>270</v>
      </c>
      <c r="D143" s="301">
        <f t="shared" ca="1" si="12"/>
        <v>4747</v>
      </c>
      <c r="E143" s="301">
        <f t="shared" ca="1" si="13"/>
        <v>52</v>
      </c>
      <c r="F143" s="304"/>
      <c r="G143" s="301">
        <f t="shared" ca="1" si="14"/>
        <v>282</v>
      </c>
      <c r="H143" s="301">
        <f t="shared" ca="1" si="15"/>
        <v>41</v>
      </c>
      <c r="I143" s="304"/>
      <c r="J143" s="301">
        <f t="shared" ca="1" si="16"/>
        <v>5034</v>
      </c>
      <c r="K143" s="301">
        <f t="shared" ca="1" si="17"/>
        <v>52</v>
      </c>
    </row>
    <row r="144" spans="1:11" ht="15" customHeight="1" x14ac:dyDescent="0.2">
      <c r="A144" s="49" t="s">
        <v>271</v>
      </c>
      <c r="B144" s="49" t="s">
        <v>262</v>
      </c>
      <c r="C144" s="50" t="s">
        <v>272</v>
      </c>
      <c r="D144" s="301">
        <f t="shared" ca="1" si="12"/>
        <v>13262</v>
      </c>
      <c r="E144" s="301">
        <f t="shared" ca="1" si="13"/>
        <v>59</v>
      </c>
      <c r="F144" s="304"/>
      <c r="G144" s="301">
        <f t="shared" ca="1" si="14"/>
        <v>765</v>
      </c>
      <c r="H144" s="301">
        <f t="shared" ca="1" si="15"/>
        <v>59</v>
      </c>
      <c r="I144" s="304"/>
      <c r="J144" s="301">
        <f t="shared" ca="1" si="16"/>
        <v>14043</v>
      </c>
      <c r="K144" s="301">
        <f t="shared" ca="1" si="17"/>
        <v>59</v>
      </c>
    </row>
    <row r="145" spans="1:11" ht="15" customHeight="1" x14ac:dyDescent="0.2">
      <c r="A145" s="49" t="s">
        <v>273</v>
      </c>
      <c r="B145" s="49" t="s">
        <v>262</v>
      </c>
      <c r="C145" s="50" t="s">
        <v>274</v>
      </c>
      <c r="D145" s="301">
        <f t="shared" ca="1" si="12"/>
        <v>1292</v>
      </c>
      <c r="E145" s="301">
        <f t="shared" ca="1" si="13"/>
        <v>49</v>
      </c>
      <c r="F145" s="304"/>
      <c r="G145" s="301">
        <f t="shared" ca="1" si="14"/>
        <v>34</v>
      </c>
      <c r="H145" s="301">
        <f t="shared" ca="1" si="15"/>
        <v>44</v>
      </c>
      <c r="I145" s="304"/>
      <c r="J145" s="301">
        <f t="shared" ca="1" si="16"/>
        <v>1327</v>
      </c>
      <c r="K145" s="301">
        <f t="shared" ca="1" si="17"/>
        <v>49</v>
      </c>
    </row>
    <row r="146" spans="1:11" ht="15" customHeight="1" x14ac:dyDescent="0.2">
      <c r="A146" s="49" t="s">
        <v>275</v>
      </c>
      <c r="B146" s="49" t="s">
        <v>262</v>
      </c>
      <c r="C146" s="50" t="s">
        <v>276</v>
      </c>
      <c r="D146" s="301">
        <f t="shared" ca="1" si="12"/>
        <v>14465</v>
      </c>
      <c r="E146" s="301">
        <f t="shared" ca="1" si="13"/>
        <v>58</v>
      </c>
      <c r="F146" s="304"/>
      <c r="G146" s="301">
        <f t="shared" ca="1" si="14"/>
        <v>1593</v>
      </c>
      <c r="H146" s="301">
        <f t="shared" ca="1" si="15"/>
        <v>60</v>
      </c>
      <c r="I146" s="304"/>
      <c r="J146" s="301">
        <f t="shared" ca="1" si="16"/>
        <v>16076</v>
      </c>
      <c r="K146" s="301">
        <f t="shared" ca="1" si="17"/>
        <v>59</v>
      </c>
    </row>
    <row r="147" spans="1:11" ht="15" customHeight="1" x14ac:dyDescent="0.2">
      <c r="A147" s="49" t="s">
        <v>277</v>
      </c>
      <c r="B147" s="49" t="s">
        <v>262</v>
      </c>
      <c r="C147" s="50" t="s">
        <v>278</v>
      </c>
      <c r="D147" s="301">
        <f t="shared" ca="1" si="12"/>
        <v>2711</v>
      </c>
      <c r="E147" s="301">
        <f t="shared" ca="1" si="13"/>
        <v>48</v>
      </c>
      <c r="F147" s="304"/>
      <c r="G147" s="301">
        <f t="shared" ca="1" si="14"/>
        <v>366</v>
      </c>
      <c r="H147" s="301">
        <f t="shared" ca="1" si="15"/>
        <v>57</v>
      </c>
      <c r="I147" s="304"/>
      <c r="J147" s="301">
        <f t="shared" ca="1" si="16"/>
        <v>3087</v>
      </c>
      <c r="K147" s="301">
        <f t="shared" ca="1" si="17"/>
        <v>49</v>
      </c>
    </row>
    <row r="148" spans="1:11" ht="15" customHeight="1" x14ac:dyDescent="0.2">
      <c r="A148" s="49" t="s">
        <v>279</v>
      </c>
      <c r="B148" s="49" t="s">
        <v>262</v>
      </c>
      <c r="C148" s="50" t="s">
        <v>280</v>
      </c>
      <c r="D148" s="301">
        <f t="shared" ca="1" si="12"/>
        <v>2431</v>
      </c>
      <c r="E148" s="301">
        <f t="shared" ca="1" si="13"/>
        <v>55</v>
      </c>
      <c r="F148" s="304"/>
      <c r="G148" s="301">
        <f t="shared" ca="1" si="14"/>
        <v>790</v>
      </c>
      <c r="H148" s="301">
        <f t="shared" ca="1" si="15"/>
        <v>60</v>
      </c>
      <c r="I148" s="304"/>
      <c r="J148" s="301">
        <f t="shared" ca="1" si="16"/>
        <v>3227</v>
      </c>
      <c r="K148" s="301">
        <f t="shared" ca="1" si="17"/>
        <v>56</v>
      </c>
    </row>
    <row r="149" spans="1:11" ht="15" customHeight="1" x14ac:dyDescent="0.2">
      <c r="A149" s="49" t="s">
        <v>281</v>
      </c>
      <c r="B149" s="49" t="s">
        <v>262</v>
      </c>
      <c r="C149" s="50" t="s">
        <v>282</v>
      </c>
      <c r="D149" s="301">
        <f t="shared" ca="1" si="12"/>
        <v>5908</v>
      </c>
      <c r="E149" s="301">
        <f t="shared" ca="1" si="13"/>
        <v>53</v>
      </c>
      <c r="F149" s="304"/>
      <c r="G149" s="301">
        <f t="shared" ca="1" si="14"/>
        <v>751</v>
      </c>
      <c r="H149" s="301">
        <f t="shared" ca="1" si="15"/>
        <v>44</v>
      </c>
      <c r="I149" s="304"/>
      <c r="J149" s="301">
        <f t="shared" ca="1" si="16"/>
        <v>6691</v>
      </c>
      <c r="K149" s="301">
        <f t="shared" ca="1" si="17"/>
        <v>52</v>
      </c>
    </row>
    <row r="150" spans="1:11" ht="15" customHeight="1" x14ac:dyDescent="0.2">
      <c r="A150" s="49" t="s">
        <v>283</v>
      </c>
      <c r="B150" s="49" t="s">
        <v>262</v>
      </c>
      <c r="C150" s="50" t="s">
        <v>284</v>
      </c>
      <c r="D150" s="301">
        <f t="shared" ca="1" si="12"/>
        <v>1713</v>
      </c>
      <c r="E150" s="301">
        <f t="shared" ca="1" si="13"/>
        <v>47</v>
      </c>
      <c r="F150" s="304"/>
      <c r="G150" s="301">
        <f t="shared" ca="1" si="14"/>
        <v>292</v>
      </c>
      <c r="H150" s="301">
        <f t="shared" ca="1" si="15"/>
        <v>53</v>
      </c>
      <c r="I150" s="304"/>
      <c r="J150" s="301">
        <f t="shared" ca="1" si="16"/>
        <v>2007</v>
      </c>
      <c r="K150" s="301">
        <f t="shared" ca="1" si="17"/>
        <v>48</v>
      </c>
    </row>
    <row r="151" spans="1:11" ht="15" customHeight="1" x14ac:dyDescent="0.2">
      <c r="A151" s="49" t="s">
        <v>285</v>
      </c>
      <c r="B151" s="49" t="s">
        <v>262</v>
      </c>
      <c r="C151" s="50" t="s">
        <v>13</v>
      </c>
      <c r="D151" s="301">
        <f t="shared" ca="1" si="12"/>
        <v>1021</v>
      </c>
      <c r="E151" s="301">
        <f t="shared" ca="1" si="13"/>
        <v>55</v>
      </c>
      <c r="F151" s="304"/>
      <c r="G151" s="301">
        <f t="shared" ca="1" si="14"/>
        <v>449</v>
      </c>
      <c r="H151" s="301">
        <f t="shared" ca="1" si="15"/>
        <v>58</v>
      </c>
      <c r="I151" s="304"/>
      <c r="J151" s="301">
        <f t="shared" ca="1" si="16"/>
        <v>1477</v>
      </c>
      <c r="K151" s="301">
        <f t="shared" ca="1" si="17"/>
        <v>56</v>
      </c>
    </row>
    <row r="152" spans="1:11" s="115" customFormat="1" ht="15" customHeight="1" x14ac:dyDescent="0.2">
      <c r="A152" s="49" t="s">
        <v>286</v>
      </c>
      <c r="B152" s="49" t="s">
        <v>262</v>
      </c>
      <c r="C152" s="50" t="s">
        <v>287</v>
      </c>
      <c r="D152" s="301">
        <f t="shared" ref="D152:D174" ca="1" si="18">VLOOKUP(TRIM($C152),INDIRECT($O$9),3+$O$10,FALSE)</f>
        <v>767</v>
      </c>
      <c r="E152" s="301">
        <f t="shared" ref="E152:E174" ca="1" si="19">VLOOKUP(TRIM($C152),INDIRECT($O$9),4+$O$10,FALSE)</f>
        <v>54</v>
      </c>
      <c r="F152" s="304"/>
      <c r="G152" s="301">
        <f t="shared" ref="G152:G174" ca="1" si="20">VLOOKUP(TRIM($C152),INDIRECT($O$9),13+$O$10,FALSE)</f>
        <v>1184</v>
      </c>
      <c r="H152" s="301">
        <f t="shared" ref="H152:H174" ca="1" si="21">VLOOKUP(TRIM($C152),INDIRECT($O$9),14+$O$10,FALSE)</f>
        <v>55</v>
      </c>
      <c r="I152" s="304"/>
      <c r="J152" s="301">
        <f t="shared" ref="J152:J174" ca="1" si="22">VLOOKUP(TRIM($C152),INDIRECT($O$9),23+$O$10,FALSE)</f>
        <v>1954</v>
      </c>
      <c r="K152" s="301">
        <f t="shared" ref="K152:K174" ca="1" si="23">VLOOKUP(TRIM($C152),INDIRECT($O$9),24+$O$10,FALSE)</f>
        <v>55</v>
      </c>
    </row>
    <row r="153" spans="1:11" ht="15" customHeight="1" x14ac:dyDescent="0.2">
      <c r="A153" s="49" t="s">
        <v>288</v>
      </c>
      <c r="B153" s="49" t="s">
        <v>262</v>
      </c>
      <c r="C153" s="50" t="s">
        <v>289</v>
      </c>
      <c r="D153" s="301">
        <f t="shared" ca="1" si="18"/>
        <v>1785</v>
      </c>
      <c r="E153" s="301">
        <f t="shared" ca="1" si="19"/>
        <v>55</v>
      </c>
      <c r="F153" s="304"/>
      <c r="G153" s="301">
        <f t="shared" ca="1" si="20"/>
        <v>512</v>
      </c>
      <c r="H153" s="301">
        <f t="shared" ca="1" si="21"/>
        <v>54</v>
      </c>
      <c r="I153" s="304"/>
      <c r="J153" s="301">
        <f t="shared" ca="1" si="22"/>
        <v>2300</v>
      </c>
      <c r="K153" s="301">
        <f t="shared" ca="1" si="23"/>
        <v>54</v>
      </c>
    </row>
    <row r="154" spans="1:11" ht="15" customHeight="1" x14ac:dyDescent="0.2">
      <c r="A154" s="49" t="s">
        <v>290</v>
      </c>
      <c r="B154" s="49" t="s">
        <v>262</v>
      </c>
      <c r="C154" s="50" t="s">
        <v>291</v>
      </c>
      <c r="D154" s="301">
        <f t="shared" ca="1" si="18"/>
        <v>9854</v>
      </c>
      <c r="E154" s="301">
        <f t="shared" ca="1" si="19"/>
        <v>60</v>
      </c>
      <c r="F154" s="304"/>
      <c r="G154" s="301">
        <f t="shared" ca="1" si="20"/>
        <v>1242</v>
      </c>
      <c r="H154" s="301">
        <f t="shared" ca="1" si="21"/>
        <v>56</v>
      </c>
      <c r="I154" s="304"/>
      <c r="J154" s="301">
        <f t="shared" ca="1" si="22"/>
        <v>11122</v>
      </c>
      <c r="K154" s="301">
        <f t="shared" ca="1" si="23"/>
        <v>60</v>
      </c>
    </row>
    <row r="155" spans="1:11" ht="15" customHeight="1" x14ac:dyDescent="0.2">
      <c r="A155" s="49" t="s">
        <v>292</v>
      </c>
      <c r="B155" s="49" t="s">
        <v>262</v>
      </c>
      <c r="C155" s="50" t="s">
        <v>293</v>
      </c>
      <c r="D155" s="301">
        <f t="shared" ca="1" si="18"/>
        <v>1559</v>
      </c>
      <c r="E155" s="301">
        <f t="shared" ca="1" si="19"/>
        <v>55</v>
      </c>
      <c r="F155" s="304"/>
      <c r="G155" s="301">
        <f t="shared" ca="1" si="20"/>
        <v>113</v>
      </c>
      <c r="H155" s="301">
        <f t="shared" ca="1" si="21"/>
        <v>58</v>
      </c>
      <c r="I155" s="304"/>
      <c r="J155" s="301">
        <f t="shared" ca="1" si="22"/>
        <v>1675</v>
      </c>
      <c r="K155" s="301">
        <f t="shared" ca="1" si="23"/>
        <v>56</v>
      </c>
    </row>
    <row r="156" spans="1:11" ht="15" customHeight="1" x14ac:dyDescent="0.2">
      <c r="A156" s="49" t="s">
        <v>294</v>
      </c>
      <c r="B156" s="49" t="s">
        <v>262</v>
      </c>
      <c r="C156" s="50" t="s">
        <v>295</v>
      </c>
      <c r="D156" s="301">
        <f t="shared" ca="1" si="18"/>
        <v>7425</v>
      </c>
      <c r="E156" s="301">
        <f t="shared" ca="1" si="19"/>
        <v>45</v>
      </c>
      <c r="F156" s="304"/>
      <c r="G156" s="301">
        <f t="shared" ca="1" si="20"/>
        <v>788</v>
      </c>
      <c r="H156" s="301">
        <f t="shared" ca="1" si="21"/>
        <v>43</v>
      </c>
      <c r="I156" s="304"/>
      <c r="J156" s="301">
        <f t="shared" ca="1" si="22"/>
        <v>8239</v>
      </c>
      <c r="K156" s="301">
        <f t="shared" ca="1" si="23"/>
        <v>45</v>
      </c>
    </row>
    <row r="157" spans="1:11" ht="15" customHeight="1" x14ac:dyDescent="0.2">
      <c r="A157" s="49" t="s">
        <v>296</v>
      </c>
      <c r="B157" s="49" t="s">
        <v>262</v>
      </c>
      <c r="C157" s="50" t="s">
        <v>297</v>
      </c>
      <c r="D157" s="301">
        <f t="shared" ca="1" si="18"/>
        <v>1128</v>
      </c>
      <c r="E157" s="301">
        <f t="shared" ca="1" si="19"/>
        <v>61</v>
      </c>
      <c r="F157" s="304"/>
      <c r="G157" s="301">
        <f t="shared" ca="1" si="20"/>
        <v>208</v>
      </c>
      <c r="H157" s="301">
        <f t="shared" ca="1" si="21"/>
        <v>51</v>
      </c>
      <c r="I157" s="304"/>
      <c r="J157" s="301">
        <f t="shared" ca="1" si="22"/>
        <v>1340</v>
      </c>
      <c r="K157" s="301">
        <f t="shared" ca="1" si="23"/>
        <v>59</v>
      </c>
    </row>
    <row r="158" spans="1:11" ht="15" customHeight="1" x14ac:dyDescent="0.2">
      <c r="A158" s="49" t="s">
        <v>298</v>
      </c>
      <c r="B158" s="49" t="s">
        <v>262</v>
      </c>
      <c r="C158" s="50" t="s">
        <v>299</v>
      </c>
      <c r="D158" s="301">
        <f t="shared" ca="1" si="18"/>
        <v>1547</v>
      </c>
      <c r="E158" s="301">
        <f t="shared" ca="1" si="19"/>
        <v>60</v>
      </c>
      <c r="F158" s="304"/>
      <c r="G158" s="301">
        <f t="shared" ca="1" si="20"/>
        <v>318</v>
      </c>
      <c r="H158" s="301">
        <f t="shared" ca="1" si="21"/>
        <v>66</v>
      </c>
      <c r="I158" s="304"/>
      <c r="J158" s="301">
        <f t="shared" ca="1" si="22"/>
        <v>1868</v>
      </c>
      <c r="K158" s="301">
        <f t="shared" ca="1" si="23"/>
        <v>61</v>
      </c>
    </row>
    <row r="159" spans="1:11" ht="15" customHeight="1" x14ac:dyDescent="0.2">
      <c r="A159" s="49" t="s">
        <v>302</v>
      </c>
      <c r="B159" s="49" t="s">
        <v>301</v>
      </c>
      <c r="C159" s="50" t="s">
        <v>303</v>
      </c>
      <c r="D159" s="301">
        <f t="shared" ca="1" si="18"/>
        <v>1630</v>
      </c>
      <c r="E159" s="301">
        <f t="shared" ca="1" si="19"/>
        <v>54</v>
      </c>
      <c r="F159" s="304"/>
      <c r="G159" s="301">
        <f t="shared" ca="1" si="20"/>
        <v>85</v>
      </c>
      <c r="H159" s="301">
        <f t="shared" ca="1" si="21"/>
        <v>51</v>
      </c>
      <c r="I159" s="304"/>
      <c r="J159" s="301">
        <f t="shared" ca="1" si="22"/>
        <v>1715</v>
      </c>
      <c r="K159" s="301">
        <f t="shared" ca="1" si="23"/>
        <v>54</v>
      </c>
    </row>
    <row r="160" spans="1:11" ht="15" customHeight="1" x14ac:dyDescent="0.2">
      <c r="A160" s="49" t="s">
        <v>304</v>
      </c>
      <c r="B160" s="49" t="s">
        <v>301</v>
      </c>
      <c r="C160" s="50" t="s">
        <v>305</v>
      </c>
      <c r="D160" s="301">
        <f t="shared" ca="1" si="18"/>
        <v>1328</v>
      </c>
      <c r="E160" s="301">
        <f t="shared" ca="1" si="19"/>
        <v>54</v>
      </c>
      <c r="F160" s="304"/>
      <c r="G160" s="301">
        <f t="shared" ca="1" si="20"/>
        <v>217</v>
      </c>
      <c r="H160" s="301">
        <f t="shared" ca="1" si="21"/>
        <v>54</v>
      </c>
      <c r="I160" s="304"/>
      <c r="J160" s="301">
        <f t="shared" ca="1" si="22"/>
        <v>1554</v>
      </c>
      <c r="K160" s="301">
        <f t="shared" ca="1" si="23"/>
        <v>54</v>
      </c>
    </row>
    <row r="161" spans="1:11" ht="15" customHeight="1" x14ac:dyDescent="0.2">
      <c r="A161" s="49" t="s">
        <v>306</v>
      </c>
      <c r="B161" s="49" t="s">
        <v>301</v>
      </c>
      <c r="C161" s="54" t="s">
        <v>307</v>
      </c>
      <c r="D161" s="301">
        <f t="shared" ca="1" si="18"/>
        <v>3443</v>
      </c>
      <c r="E161" s="301">
        <f t="shared" ca="1" si="19"/>
        <v>56</v>
      </c>
      <c r="F161" s="304"/>
      <c r="G161" s="301">
        <f t="shared" ca="1" si="20"/>
        <v>814</v>
      </c>
      <c r="H161" s="301">
        <f t="shared" ca="1" si="21"/>
        <v>46</v>
      </c>
      <c r="I161" s="304"/>
      <c r="J161" s="301">
        <f t="shared" ca="1" si="22"/>
        <v>4267</v>
      </c>
      <c r="K161" s="301">
        <f t="shared" ca="1" si="23"/>
        <v>54</v>
      </c>
    </row>
    <row r="162" spans="1:11" ht="15" customHeight="1" x14ac:dyDescent="0.2">
      <c r="A162" s="49" t="s">
        <v>308</v>
      </c>
      <c r="B162" s="49" t="s">
        <v>301</v>
      </c>
      <c r="C162" s="50" t="s">
        <v>309</v>
      </c>
      <c r="D162" s="301">
        <f t="shared" ca="1" si="18"/>
        <v>5404</v>
      </c>
      <c r="E162" s="301">
        <f t="shared" ca="1" si="19"/>
        <v>51</v>
      </c>
      <c r="F162" s="304"/>
      <c r="G162" s="301">
        <f t="shared" ca="1" si="20"/>
        <v>122</v>
      </c>
      <c r="H162" s="301">
        <f t="shared" ca="1" si="21"/>
        <v>42</v>
      </c>
      <c r="I162" s="304"/>
      <c r="J162" s="301">
        <f t="shared" ca="1" si="22"/>
        <v>5531</v>
      </c>
      <c r="K162" s="301">
        <f t="shared" ca="1" si="23"/>
        <v>51</v>
      </c>
    </row>
    <row r="163" spans="1:11" ht="15" customHeight="1" x14ac:dyDescent="0.2">
      <c r="A163" s="49" t="s">
        <v>310</v>
      </c>
      <c r="B163" s="49" t="s">
        <v>301</v>
      </c>
      <c r="C163" s="50" t="s">
        <v>311</v>
      </c>
      <c r="D163" s="301">
        <f t="shared" ca="1" si="18"/>
        <v>7251</v>
      </c>
      <c r="E163" s="301">
        <f t="shared" ca="1" si="19"/>
        <v>54</v>
      </c>
      <c r="F163" s="304"/>
      <c r="G163" s="301">
        <f t="shared" ca="1" si="20"/>
        <v>209</v>
      </c>
      <c r="H163" s="301">
        <f t="shared" ca="1" si="21"/>
        <v>48</v>
      </c>
      <c r="I163" s="304"/>
      <c r="J163" s="301">
        <f t="shared" ca="1" si="22"/>
        <v>7471</v>
      </c>
      <c r="K163" s="301">
        <f t="shared" ca="1" si="23"/>
        <v>54</v>
      </c>
    </row>
    <row r="164" spans="1:11" ht="15" customHeight="1" x14ac:dyDescent="0.2">
      <c r="A164" s="49" t="s">
        <v>312</v>
      </c>
      <c r="B164" s="49" t="s">
        <v>301</v>
      </c>
      <c r="C164" s="50" t="s">
        <v>313</v>
      </c>
      <c r="D164" s="301">
        <f t="shared" ca="1" si="18"/>
        <v>3959</v>
      </c>
      <c r="E164" s="301">
        <f t="shared" ca="1" si="19"/>
        <v>45</v>
      </c>
      <c r="F164" s="304"/>
      <c r="G164" s="301">
        <f t="shared" ca="1" si="20"/>
        <v>87</v>
      </c>
      <c r="H164" s="301">
        <f t="shared" ca="1" si="21"/>
        <v>38</v>
      </c>
      <c r="I164" s="304"/>
      <c r="J164" s="301">
        <f t="shared" ca="1" si="22"/>
        <v>4048</v>
      </c>
      <c r="K164" s="301">
        <f t="shared" ca="1" si="23"/>
        <v>45</v>
      </c>
    </row>
    <row r="165" spans="1:11" ht="15" customHeight="1" x14ac:dyDescent="0.2">
      <c r="A165" s="49" t="s">
        <v>314</v>
      </c>
      <c r="B165" s="49" t="s">
        <v>301</v>
      </c>
      <c r="C165" s="50" t="s">
        <v>315</v>
      </c>
      <c r="D165" s="301">
        <f t="shared" ca="1" si="18"/>
        <v>5704</v>
      </c>
      <c r="E165" s="301">
        <f t="shared" ca="1" si="19"/>
        <v>54</v>
      </c>
      <c r="F165" s="304"/>
      <c r="G165" s="301">
        <f t="shared" ca="1" si="20"/>
        <v>392</v>
      </c>
      <c r="H165" s="301">
        <f t="shared" ca="1" si="21"/>
        <v>46</v>
      </c>
      <c r="I165" s="304"/>
      <c r="J165" s="301">
        <f t="shared" ca="1" si="22"/>
        <v>6105</v>
      </c>
      <c r="K165" s="301">
        <f t="shared" ca="1" si="23"/>
        <v>54</v>
      </c>
    </row>
    <row r="166" spans="1:11" ht="15" customHeight="1" x14ac:dyDescent="0.2">
      <c r="A166" s="49" t="s">
        <v>316</v>
      </c>
      <c r="B166" s="49" t="s">
        <v>301</v>
      </c>
      <c r="C166" s="50" t="s">
        <v>429</v>
      </c>
      <c r="D166" s="301">
        <f t="shared" ca="1" si="18"/>
        <v>20</v>
      </c>
      <c r="E166" s="301">
        <f t="shared" ca="1" si="19"/>
        <v>55</v>
      </c>
      <c r="F166" s="304"/>
      <c r="G166" s="301">
        <f t="shared" ca="1" si="20"/>
        <v>0</v>
      </c>
      <c r="H166" s="301" t="str">
        <f t="shared" ca="1" si="21"/>
        <v>.</v>
      </c>
      <c r="I166" s="304"/>
      <c r="J166" s="301">
        <f t="shared" ca="1" si="22"/>
        <v>20</v>
      </c>
      <c r="K166" s="301">
        <f t="shared" ca="1" si="23"/>
        <v>55</v>
      </c>
    </row>
    <row r="167" spans="1:11" ht="15" customHeight="1" x14ac:dyDescent="0.2">
      <c r="A167" s="49" t="s">
        <v>317</v>
      </c>
      <c r="B167" s="49" t="s">
        <v>301</v>
      </c>
      <c r="C167" s="50" t="s">
        <v>318</v>
      </c>
      <c r="D167" s="301">
        <f t="shared" ca="1" si="18"/>
        <v>2069</v>
      </c>
      <c r="E167" s="301">
        <f t="shared" ca="1" si="19"/>
        <v>57</v>
      </c>
      <c r="F167" s="304"/>
      <c r="G167" s="301">
        <f t="shared" ca="1" si="20"/>
        <v>81</v>
      </c>
      <c r="H167" s="301">
        <f t="shared" ca="1" si="21"/>
        <v>56</v>
      </c>
      <c r="I167" s="304"/>
      <c r="J167" s="301">
        <f t="shared" ca="1" si="22"/>
        <v>2150</v>
      </c>
      <c r="K167" s="301">
        <f t="shared" ca="1" si="23"/>
        <v>57</v>
      </c>
    </row>
    <row r="168" spans="1:11" ht="15" customHeight="1" x14ac:dyDescent="0.2">
      <c r="A168" s="49" t="s">
        <v>319</v>
      </c>
      <c r="B168" s="49" t="s">
        <v>301</v>
      </c>
      <c r="C168" s="50" t="s">
        <v>320</v>
      </c>
      <c r="D168" s="301">
        <f t="shared" ca="1" si="18"/>
        <v>2487</v>
      </c>
      <c r="E168" s="301">
        <f t="shared" ca="1" si="19"/>
        <v>54</v>
      </c>
      <c r="F168" s="304"/>
      <c r="G168" s="301">
        <f t="shared" ca="1" si="20"/>
        <v>171</v>
      </c>
      <c r="H168" s="301">
        <f t="shared" ca="1" si="21"/>
        <v>48</v>
      </c>
      <c r="I168" s="304"/>
      <c r="J168" s="301">
        <f t="shared" ca="1" si="22"/>
        <v>2665</v>
      </c>
      <c r="K168" s="301">
        <f t="shared" ca="1" si="23"/>
        <v>54</v>
      </c>
    </row>
    <row r="169" spans="1:11" ht="15" customHeight="1" x14ac:dyDescent="0.2">
      <c r="A169" s="49" t="s">
        <v>321</v>
      </c>
      <c r="B169" s="49" t="s">
        <v>301</v>
      </c>
      <c r="C169" s="50" t="s">
        <v>322</v>
      </c>
      <c r="D169" s="301">
        <f t="shared" ca="1" si="18"/>
        <v>1219</v>
      </c>
      <c r="E169" s="301">
        <f t="shared" ca="1" si="19"/>
        <v>54</v>
      </c>
      <c r="F169" s="304"/>
      <c r="G169" s="301">
        <f t="shared" ca="1" si="20"/>
        <v>92</v>
      </c>
      <c r="H169" s="301">
        <f t="shared" ca="1" si="21"/>
        <v>54</v>
      </c>
      <c r="I169" s="304"/>
      <c r="J169" s="301">
        <f t="shared" ca="1" si="22"/>
        <v>1320</v>
      </c>
      <c r="K169" s="301">
        <f t="shared" ca="1" si="23"/>
        <v>54</v>
      </c>
    </row>
    <row r="170" spans="1:11" ht="15" customHeight="1" x14ac:dyDescent="0.2">
      <c r="A170" s="49" t="s">
        <v>323</v>
      </c>
      <c r="B170" s="49" t="s">
        <v>301</v>
      </c>
      <c r="C170" s="50" t="s">
        <v>324</v>
      </c>
      <c r="D170" s="301">
        <f t="shared" ca="1" si="18"/>
        <v>5219</v>
      </c>
      <c r="E170" s="301">
        <f t="shared" ca="1" si="19"/>
        <v>53</v>
      </c>
      <c r="F170" s="304"/>
      <c r="G170" s="301">
        <f t="shared" ca="1" si="20"/>
        <v>251</v>
      </c>
      <c r="H170" s="301">
        <f t="shared" ca="1" si="21"/>
        <v>48</v>
      </c>
      <c r="I170" s="304"/>
      <c r="J170" s="301">
        <f t="shared" ca="1" si="22"/>
        <v>5481</v>
      </c>
      <c r="K170" s="301">
        <f t="shared" ca="1" si="23"/>
        <v>52</v>
      </c>
    </row>
    <row r="171" spans="1:11" ht="15" customHeight="1" x14ac:dyDescent="0.2">
      <c r="A171" s="49" t="s">
        <v>325</v>
      </c>
      <c r="B171" s="49" t="s">
        <v>301</v>
      </c>
      <c r="C171" s="50" t="s">
        <v>326</v>
      </c>
      <c r="D171" s="301">
        <f t="shared" ca="1" si="18"/>
        <v>2915</v>
      </c>
      <c r="E171" s="301">
        <f t="shared" ca="1" si="19"/>
        <v>53</v>
      </c>
      <c r="F171" s="304"/>
      <c r="G171" s="301">
        <f t="shared" ca="1" si="20"/>
        <v>168</v>
      </c>
      <c r="H171" s="301">
        <f t="shared" ca="1" si="21"/>
        <v>52</v>
      </c>
      <c r="I171" s="304"/>
      <c r="J171" s="301">
        <f t="shared" ca="1" si="22"/>
        <v>3086</v>
      </c>
      <c r="K171" s="301">
        <f t="shared" ca="1" si="23"/>
        <v>53</v>
      </c>
    </row>
    <row r="172" spans="1:11" ht="15" customHeight="1" x14ac:dyDescent="0.2">
      <c r="A172" s="49" t="s">
        <v>327</v>
      </c>
      <c r="B172" s="49" t="s">
        <v>301</v>
      </c>
      <c r="C172" s="50" t="s">
        <v>328</v>
      </c>
      <c r="D172" s="301">
        <f t="shared" ca="1" si="18"/>
        <v>2165</v>
      </c>
      <c r="E172" s="301">
        <f t="shared" ca="1" si="19"/>
        <v>46</v>
      </c>
      <c r="F172" s="304"/>
      <c r="G172" s="301">
        <f t="shared" ca="1" si="20"/>
        <v>364</v>
      </c>
      <c r="H172" s="301">
        <f t="shared" ca="1" si="21"/>
        <v>44</v>
      </c>
      <c r="I172" s="304"/>
      <c r="J172" s="301">
        <f t="shared" ca="1" si="22"/>
        <v>2535</v>
      </c>
      <c r="K172" s="301">
        <f t="shared" ca="1" si="23"/>
        <v>46</v>
      </c>
    </row>
    <row r="173" spans="1:11" ht="15" customHeight="1" x14ac:dyDescent="0.2">
      <c r="A173" s="49" t="s">
        <v>329</v>
      </c>
      <c r="B173" s="49" t="s">
        <v>301</v>
      </c>
      <c r="C173" s="50" t="s">
        <v>330</v>
      </c>
      <c r="D173" s="301">
        <f t="shared" ca="1" si="18"/>
        <v>1329</v>
      </c>
      <c r="E173" s="301">
        <f t="shared" ca="1" si="19"/>
        <v>51</v>
      </c>
      <c r="F173" s="304"/>
      <c r="G173" s="301">
        <f t="shared" ca="1" si="20"/>
        <v>55</v>
      </c>
      <c r="H173" s="301">
        <f t="shared" ca="1" si="21"/>
        <v>51</v>
      </c>
      <c r="I173" s="304"/>
      <c r="J173" s="301">
        <f t="shared" ca="1" si="22"/>
        <v>1387</v>
      </c>
      <c r="K173" s="301">
        <f t="shared" ca="1" si="23"/>
        <v>51</v>
      </c>
    </row>
    <row r="174" spans="1:11" s="115" customFormat="1" ht="15" customHeight="1" x14ac:dyDescent="0.2">
      <c r="A174" s="55" t="s">
        <v>331</v>
      </c>
      <c r="B174" s="55" t="s">
        <v>301</v>
      </c>
      <c r="C174" s="56" t="s">
        <v>332</v>
      </c>
      <c r="D174" s="302">
        <f t="shared" ca="1" si="18"/>
        <v>4690</v>
      </c>
      <c r="E174" s="302">
        <f t="shared" ca="1" si="19"/>
        <v>54</v>
      </c>
      <c r="F174" s="303"/>
      <c r="G174" s="302">
        <f t="shared" ca="1" si="20"/>
        <v>230</v>
      </c>
      <c r="H174" s="302">
        <f t="shared" ca="1" si="21"/>
        <v>46</v>
      </c>
      <c r="I174" s="303"/>
      <c r="J174" s="302">
        <f t="shared" ca="1" si="22"/>
        <v>4933</v>
      </c>
      <c r="K174" s="302">
        <f t="shared" ca="1" si="23"/>
        <v>54</v>
      </c>
    </row>
    <row r="175" spans="1:11" s="115" customFormat="1" ht="15" customHeight="1" x14ac:dyDescent="0.2">
      <c r="A175" s="63"/>
      <c r="B175" s="63"/>
      <c r="C175" s="50"/>
      <c r="D175" s="73"/>
      <c r="E175" s="73"/>
      <c r="G175" s="73"/>
      <c r="H175" s="73"/>
      <c r="J175" s="73"/>
      <c r="K175" s="169" t="s">
        <v>442</v>
      </c>
    </row>
    <row r="176" spans="1:11" s="115" customFormat="1" ht="15" customHeight="1" x14ac:dyDescent="0.2">
      <c r="A176" s="63"/>
      <c r="B176" s="63"/>
      <c r="C176" s="50"/>
      <c r="D176" s="73"/>
      <c r="E176" s="73"/>
      <c r="G176" s="73"/>
      <c r="H176" s="73"/>
      <c r="J176" s="73"/>
      <c r="K176" s="8"/>
    </row>
    <row r="177" spans="1:11" s="130" customFormat="1" ht="23.25" customHeight="1" x14ac:dyDescent="0.2">
      <c r="A177" s="381" t="s">
        <v>579</v>
      </c>
      <c r="B177" s="381"/>
      <c r="C177" s="381"/>
      <c r="D177" s="381"/>
      <c r="E177" s="381"/>
      <c r="F177" s="381"/>
      <c r="G177" s="381"/>
      <c r="H177" s="381"/>
      <c r="I177" s="381"/>
      <c r="J177" s="381"/>
      <c r="K177" s="381"/>
    </row>
    <row r="178" spans="1:11" s="130" customFormat="1" ht="12.2" customHeight="1" x14ac:dyDescent="0.2">
      <c r="A178" s="174" t="s">
        <v>459</v>
      </c>
      <c r="B178" s="174"/>
      <c r="C178" s="174"/>
      <c r="D178" s="129"/>
      <c r="E178" s="129"/>
      <c r="F178" s="129"/>
      <c r="G178" s="129"/>
      <c r="H178" s="129"/>
      <c r="I178" s="129"/>
      <c r="J178" s="129"/>
      <c r="K178" s="129"/>
    </row>
    <row r="179" spans="1:11" s="130" customFormat="1" ht="12.2" customHeight="1" x14ac:dyDescent="0.2">
      <c r="A179" s="174" t="s">
        <v>460</v>
      </c>
      <c r="B179" s="174"/>
      <c r="C179" s="174"/>
    </row>
    <row r="180" spans="1:11" s="129" customFormat="1" ht="13.5" customHeight="1" x14ac:dyDescent="0.2">
      <c r="A180" s="174" t="s">
        <v>461</v>
      </c>
      <c r="B180" s="174"/>
      <c r="C180" s="174"/>
      <c r="D180" s="174"/>
      <c r="E180" s="174"/>
      <c r="F180" s="174"/>
      <c r="G180" s="174"/>
      <c r="H180" s="174"/>
      <c r="I180" s="174"/>
      <c r="J180" s="174"/>
      <c r="K180" s="174"/>
    </row>
    <row r="181" spans="1:11" s="129" customFormat="1" ht="15" customHeight="1" x14ac:dyDescent="0.2">
      <c r="A181" s="172" t="s">
        <v>507</v>
      </c>
      <c r="B181" s="172"/>
      <c r="C181" s="172"/>
    </row>
    <row r="182" spans="1:11" s="125" customFormat="1" ht="10.5" customHeight="1" x14ac:dyDescent="0.2">
      <c r="A182" s="236" t="s">
        <v>517</v>
      </c>
      <c r="B182" s="236"/>
      <c r="C182" s="236"/>
    </row>
    <row r="183" spans="1:11" s="129" customFormat="1" ht="12.2" customHeight="1" x14ac:dyDescent="0.2">
      <c r="A183" s="16"/>
      <c r="B183" s="122"/>
      <c r="C183" s="122"/>
    </row>
    <row r="184" spans="1:11" s="130" customFormat="1" ht="12.2" customHeight="1" x14ac:dyDescent="0.2">
      <c r="A184" s="122" t="s">
        <v>443</v>
      </c>
      <c r="B184" s="122"/>
      <c r="C184" s="122"/>
    </row>
    <row r="185" spans="1:11" x14ac:dyDescent="0.2">
      <c r="A185" s="126" t="s">
        <v>444</v>
      </c>
      <c r="B185" s="126"/>
      <c r="C185" s="126"/>
    </row>
    <row r="186" spans="1:11" x14ac:dyDescent="0.2">
      <c r="B186" s="132"/>
      <c r="C186" s="118"/>
    </row>
    <row r="187" spans="1:11" x14ac:dyDescent="0.2">
      <c r="A187" s="133"/>
      <c r="B187" s="128"/>
      <c r="C187" s="118"/>
    </row>
    <row r="188" spans="1:11" x14ac:dyDescent="0.2">
      <c r="A188" s="127"/>
      <c r="B188" s="134"/>
      <c r="C188" s="118"/>
    </row>
    <row r="189" spans="1:11" x14ac:dyDescent="0.2">
      <c r="C189" s="118"/>
    </row>
    <row r="190" spans="1:11" x14ac:dyDescent="0.2">
      <c r="C190" s="118"/>
    </row>
    <row r="196" spans="1:3" x14ac:dyDescent="0.2">
      <c r="A196" s="351"/>
      <c r="B196" s="193"/>
    </row>
    <row r="197" spans="1:3" x14ac:dyDescent="0.2">
      <c r="A197" s="351"/>
      <c r="B197" s="137"/>
    </row>
    <row r="198" spans="1:3" x14ac:dyDescent="0.2">
      <c r="A198" s="138"/>
      <c r="B198" s="139"/>
      <c r="C198" s="193"/>
    </row>
    <row r="199" spans="1:3" x14ac:dyDescent="0.2">
      <c r="A199" s="138"/>
      <c r="B199" s="139"/>
      <c r="C199" s="140"/>
    </row>
    <row r="200" spans="1:3" x14ac:dyDescent="0.2">
      <c r="A200" s="141"/>
      <c r="B200" s="139"/>
      <c r="C200" s="142"/>
    </row>
    <row r="201" spans="1:3" x14ac:dyDescent="0.2">
      <c r="A201" s="146"/>
      <c r="B201" s="139"/>
      <c r="C201" s="142"/>
    </row>
    <row r="202" spans="1:3" x14ac:dyDescent="0.2">
      <c r="A202" s="146"/>
      <c r="B202" s="139"/>
      <c r="C202" s="142"/>
    </row>
    <row r="203" spans="1:3" x14ac:dyDescent="0.2">
      <c r="A203" s="146"/>
      <c r="B203" s="139"/>
      <c r="C203" s="142"/>
    </row>
    <row r="204" spans="1:3" x14ac:dyDescent="0.2">
      <c r="A204" s="146"/>
      <c r="B204" s="139"/>
      <c r="C204" s="142"/>
    </row>
    <row r="205" spans="1:3" x14ac:dyDescent="0.2">
      <c r="A205" s="146"/>
      <c r="B205" s="139"/>
      <c r="C205" s="142"/>
    </row>
    <row r="206" spans="1:3" x14ac:dyDescent="0.2">
      <c r="A206" s="146"/>
      <c r="B206" s="139"/>
      <c r="C206" s="142"/>
    </row>
    <row r="207" spans="1:3" x14ac:dyDescent="0.2">
      <c r="A207" s="146"/>
      <c r="B207" s="139"/>
      <c r="C207" s="142"/>
    </row>
    <row r="208" spans="1:3" x14ac:dyDescent="0.2">
      <c r="A208" s="146"/>
      <c r="B208" s="139"/>
      <c r="C208" s="142"/>
    </row>
    <row r="209" spans="1:3" x14ac:dyDescent="0.2">
      <c r="A209" s="146"/>
      <c r="B209" s="139"/>
      <c r="C209" s="142"/>
    </row>
    <row r="210" spans="1:3" x14ac:dyDescent="0.2">
      <c r="A210" s="146"/>
      <c r="B210" s="139"/>
      <c r="C210" s="142"/>
    </row>
    <row r="211" spans="1:3" x14ac:dyDescent="0.2">
      <c r="A211" s="146"/>
      <c r="B211" s="139"/>
      <c r="C211" s="142"/>
    </row>
    <row r="212" spans="1:3" x14ac:dyDescent="0.2">
      <c r="A212" s="146"/>
      <c r="B212" s="139"/>
      <c r="C212" s="142"/>
    </row>
    <row r="213" spans="1:3" x14ac:dyDescent="0.2">
      <c r="A213" s="146"/>
      <c r="B213" s="139"/>
      <c r="C213" s="142"/>
    </row>
    <row r="214" spans="1:3" x14ac:dyDescent="0.2">
      <c r="A214" s="146"/>
      <c r="B214" s="139"/>
      <c r="C214" s="142"/>
    </row>
    <row r="215" spans="1:3" x14ac:dyDescent="0.2">
      <c r="A215" s="141"/>
      <c r="B215" s="139"/>
      <c r="C215" s="142"/>
    </row>
    <row r="216" spans="1:3" x14ac:dyDescent="0.2">
      <c r="A216" s="146"/>
      <c r="B216" s="139"/>
      <c r="C216" s="142"/>
    </row>
    <row r="217" spans="1:3" x14ac:dyDescent="0.2">
      <c r="A217" s="146"/>
      <c r="B217" s="139"/>
      <c r="C217" s="142"/>
    </row>
    <row r="218" spans="1:3" x14ac:dyDescent="0.2">
      <c r="A218" s="146"/>
      <c r="B218" s="139"/>
      <c r="C218" s="142"/>
    </row>
    <row r="219" spans="1:3" x14ac:dyDescent="0.2">
      <c r="A219" s="146"/>
      <c r="B219" s="139"/>
      <c r="C219" s="142"/>
    </row>
    <row r="220" spans="1:3" x14ac:dyDescent="0.2">
      <c r="A220" s="146"/>
      <c r="B220" s="139"/>
      <c r="C220" s="142"/>
    </row>
    <row r="221" spans="1:3" x14ac:dyDescent="0.2">
      <c r="A221" s="146"/>
      <c r="B221" s="139"/>
      <c r="C221" s="142"/>
    </row>
    <row r="222" spans="1:3" x14ac:dyDescent="0.2">
      <c r="A222" s="146"/>
      <c r="B222" s="139"/>
      <c r="C222" s="142"/>
    </row>
    <row r="223" spans="1:3" x14ac:dyDescent="0.2">
      <c r="A223" s="146"/>
      <c r="B223" s="139"/>
      <c r="C223" s="142"/>
    </row>
    <row r="224" spans="1:3" x14ac:dyDescent="0.2">
      <c r="A224" s="146"/>
      <c r="B224" s="139"/>
      <c r="C224" s="142"/>
    </row>
    <row r="225" spans="1:3" x14ac:dyDescent="0.2">
      <c r="A225" s="146"/>
      <c r="B225" s="139"/>
      <c r="C225" s="142"/>
    </row>
    <row r="226" spans="1:3" x14ac:dyDescent="0.2">
      <c r="A226" s="146"/>
      <c r="B226" s="139"/>
      <c r="C226" s="142"/>
    </row>
    <row r="227" spans="1:3" x14ac:dyDescent="0.2">
      <c r="A227" s="146"/>
      <c r="B227" s="139"/>
      <c r="C227" s="142"/>
    </row>
    <row r="228" spans="1:3" x14ac:dyDescent="0.2">
      <c r="A228" s="146"/>
      <c r="B228" s="139"/>
      <c r="C228" s="142"/>
    </row>
    <row r="229" spans="1:3" x14ac:dyDescent="0.2">
      <c r="A229" s="146"/>
      <c r="B229" s="139"/>
      <c r="C229" s="142"/>
    </row>
    <row r="230" spans="1:3" x14ac:dyDescent="0.2">
      <c r="A230" s="146"/>
      <c r="B230" s="139"/>
      <c r="C230" s="142"/>
    </row>
    <row r="231" spans="1:3" x14ac:dyDescent="0.2">
      <c r="A231" s="146"/>
      <c r="B231" s="139"/>
      <c r="C231" s="142"/>
    </row>
    <row r="232" spans="1:3" x14ac:dyDescent="0.2">
      <c r="A232" s="146"/>
      <c r="B232" s="139"/>
      <c r="C232" s="142"/>
    </row>
    <row r="233" spans="1:3" x14ac:dyDescent="0.2">
      <c r="A233" s="146"/>
      <c r="B233" s="139"/>
      <c r="C233" s="142"/>
    </row>
    <row r="234" spans="1:3" x14ac:dyDescent="0.2">
      <c r="A234" s="146"/>
      <c r="B234" s="139"/>
      <c r="C234" s="142"/>
    </row>
    <row r="235" spans="1:3" x14ac:dyDescent="0.2">
      <c r="A235" s="146"/>
      <c r="B235" s="139"/>
      <c r="C235" s="142"/>
    </row>
    <row r="236" spans="1:3" x14ac:dyDescent="0.2">
      <c r="A236" s="146"/>
      <c r="B236" s="139"/>
      <c r="C236" s="142"/>
    </row>
    <row r="237" spans="1:3" x14ac:dyDescent="0.2">
      <c r="A237" s="146"/>
      <c r="B237" s="139"/>
      <c r="C237" s="142"/>
    </row>
    <row r="238" spans="1:3" x14ac:dyDescent="0.2">
      <c r="A238" s="146"/>
      <c r="B238" s="139"/>
      <c r="C238" s="142"/>
    </row>
    <row r="239" spans="1:3" x14ac:dyDescent="0.2">
      <c r="A239" s="146"/>
      <c r="B239" s="139"/>
      <c r="C239" s="142"/>
    </row>
    <row r="240" spans="1:3" x14ac:dyDescent="0.2">
      <c r="A240" s="147"/>
      <c r="B240" s="139"/>
      <c r="C240" s="142"/>
    </row>
    <row r="241" spans="1:3" x14ac:dyDescent="0.2">
      <c r="A241" s="141"/>
      <c r="B241" s="139"/>
      <c r="C241" s="142"/>
    </row>
    <row r="242" spans="1:3" x14ac:dyDescent="0.2">
      <c r="A242" s="146"/>
      <c r="B242" s="139"/>
      <c r="C242" s="142"/>
    </row>
    <row r="243" spans="1:3" x14ac:dyDescent="0.2">
      <c r="A243" s="146"/>
      <c r="B243" s="139"/>
      <c r="C243" s="142"/>
    </row>
    <row r="244" spans="1:3" x14ac:dyDescent="0.2">
      <c r="A244" s="146"/>
      <c r="B244" s="139"/>
      <c r="C244" s="142"/>
    </row>
    <row r="245" spans="1:3" x14ac:dyDescent="0.2">
      <c r="A245" s="146"/>
      <c r="B245" s="139"/>
      <c r="C245" s="142"/>
    </row>
    <row r="246" spans="1:3" x14ac:dyDescent="0.2">
      <c r="A246" s="146"/>
      <c r="B246" s="139"/>
      <c r="C246" s="142"/>
    </row>
    <row r="247" spans="1:3" x14ac:dyDescent="0.2">
      <c r="A247" s="146"/>
      <c r="B247" s="139"/>
      <c r="C247" s="142"/>
    </row>
    <row r="248" spans="1:3" x14ac:dyDescent="0.2">
      <c r="A248" s="146"/>
      <c r="B248" s="139"/>
      <c r="C248" s="142"/>
    </row>
    <row r="249" spans="1:3" x14ac:dyDescent="0.2">
      <c r="A249" s="146"/>
      <c r="B249" s="139"/>
      <c r="C249" s="142"/>
    </row>
    <row r="250" spans="1:3" x14ac:dyDescent="0.2">
      <c r="A250" s="146"/>
      <c r="B250" s="139"/>
      <c r="C250" s="142"/>
    </row>
    <row r="251" spans="1:3" x14ac:dyDescent="0.2">
      <c r="A251" s="146"/>
      <c r="B251" s="139"/>
      <c r="C251" s="142"/>
    </row>
    <row r="252" spans="1:3" x14ac:dyDescent="0.2">
      <c r="A252" s="146"/>
      <c r="B252" s="139"/>
      <c r="C252" s="142"/>
    </row>
    <row r="253" spans="1:3" x14ac:dyDescent="0.2">
      <c r="A253" s="146"/>
      <c r="B253" s="139"/>
      <c r="C253" s="142"/>
    </row>
    <row r="254" spans="1:3" x14ac:dyDescent="0.2">
      <c r="A254" s="146"/>
      <c r="B254" s="139"/>
      <c r="C254" s="142"/>
    </row>
    <row r="255" spans="1:3" x14ac:dyDescent="0.2">
      <c r="A255" s="146"/>
      <c r="B255" s="139"/>
      <c r="C255" s="142"/>
    </row>
    <row r="256" spans="1:3" x14ac:dyDescent="0.2">
      <c r="A256" s="146"/>
      <c r="B256" s="139"/>
      <c r="C256" s="142"/>
    </row>
    <row r="257" spans="1:3" x14ac:dyDescent="0.2">
      <c r="A257" s="146"/>
      <c r="B257" s="139"/>
      <c r="C257" s="142"/>
    </row>
    <row r="258" spans="1:3" x14ac:dyDescent="0.2">
      <c r="A258" s="147"/>
      <c r="B258" s="139"/>
      <c r="C258" s="142"/>
    </row>
    <row r="259" spans="1:3" x14ac:dyDescent="0.2">
      <c r="A259" s="141"/>
      <c r="B259" s="139"/>
      <c r="C259" s="142"/>
    </row>
    <row r="260" spans="1:3" x14ac:dyDescent="0.2">
      <c r="A260" s="146"/>
      <c r="B260" s="139"/>
      <c r="C260" s="142"/>
    </row>
    <row r="261" spans="1:3" x14ac:dyDescent="0.2">
      <c r="A261" s="146"/>
      <c r="B261" s="139"/>
      <c r="C261" s="142"/>
    </row>
    <row r="262" spans="1:3" x14ac:dyDescent="0.2">
      <c r="A262" s="146"/>
      <c r="B262" s="139"/>
      <c r="C262" s="142"/>
    </row>
    <row r="263" spans="1:3" x14ac:dyDescent="0.2">
      <c r="A263" s="146"/>
      <c r="B263" s="139"/>
      <c r="C263" s="142"/>
    </row>
    <row r="264" spans="1:3" x14ac:dyDescent="0.2">
      <c r="A264" s="146"/>
      <c r="B264" s="139"/>
      <c r="C264" s="142"/>
    </row>
    <row r="265" spans="1:3" x14ac:dyDescent="0.2">
      <c r="A265" s="146"/>
      <c r="B265" s="139"/>
      <c r="C265" s="142"/>
    </row>
    <row r="266" spans="1:3" x14ac:dyDescent="0.2">
      <c r="A266" s="146"/>
      <c r="B266" s="139"/>
      <c r="C266" s="142"/>
    </row>
    <row r="267" spans="1:3" x14ac:dyDescent="0.2">
      <c r="A267" s="146"/>
      <c r="B267" s="139"/>
      <c r="C267" s="142"/>
    </row>
    <row r="268" spans="1:3" x14ac:dyDescent="0.2">
      <c r="A268" s="146"/>
      <c r="B268" s="139"/>
      <c r="C268" s="142"/>
    </row>
    <row r="269" spans="1:3" x14ac:dyDescent="0.2">
      <c r="A269" s="146"/>
      <c r="B269" s="139"/>
      <c r="C269" s="142"/>
    </row>
    <row r="270" spans="1:3" x14ac:dyDescent="0.2">
      <c r="A270" s="147"/>
      <c r="B270" s="139"/>
      <c r="C270" s="142"/>
    </row>
    <row r="271" spans="1:3" x14ac:dyDescent="0.2">
      <c r="A271" s="141"/>
      <c r="B271" s="139"/>
      <c r="C271" s="142"/>
    </row>
    <row r="272" spans="1:3" x14ac:dyDescent="0.2">
      <c r="A272" s="146"/>
      <c r="B272" s="139"/>
      <c r="C272" s="142"/>
    </row>
    <row r="273" spans="1:3" x14ac:dyDescent="0.2">
      <c r="A273" s="146"/>
      <c r="B273" s="139"/>
      <c r="C273" s="142"/>
    </row>
    <row r="274" spans="1:3" x14ac:dyDescent="0.2">
      <c r="A274" s="146"/>
      <c r="B274" s="139"/>
      <c r="C274" s="142"/>
    </row>
    <row r="275" spans="1:3" x14ac:dyDescent="0.2">
      <c r="A275" s="146"/>
      <c r="B275" s="139"/>
      <c r="C275" s="142"/>
    </row>
    <row r="276" spans="1:3" x14ac:dyDescent="0.2">
      <c r="A276" s="146"/>
      <c r="B276" s="139"/>
      <c r="C276" s="142"/>
    </row>
    <row r="277" spans="1:3" x14ac:dyDescent="0.2">
      <c r="A277" s="146"/>
      <c r="B277" s="139"/>
      <c r="C277" s="142"/>
    </row>
    <row r="278" spans="1:3" x14ac:dyDescent="0.2">
      <c r="A278" s="146"/>
      <c r="B278" s="139"/>
      <c r="C278" s="142"/>
    </row>
    <row r="279" spans="1:3" x14ac:dyDescent="0.2">
      <c r="A279" s="146"/>
      <c r="B279" s="139"/>
      <c r="C279" s="142"/>
    </row>
    <row r="280" spans="1:3" x14ac:dyDescent="0.2">
      <c r="A280" s="146"/>
      <c r="B280" s="139"/>
      <c r="C280" s="142"/>
    </row>
    <row r="281" spans="1:3" x14ac:dyDescent="0.2">
      <c r="A281" s="146"/>
      <c r="B281" s="139"/>
      <c r="C281" s="142"/>
    </row>
    <row r="282" spans="1:3" x14ac:dyDescent="0.2">
      <c r="A282" s="146"/>
      <c r="B282" s="139"/>
      <c r="C282" s="142"/>
    </row>
    <row r="283" spans="1:3" x14ac:dyDescent="0.2">
      <c r="A283" s="146"/>
      <c r="B283" s="139"/>
      <c r="C283" s="142"/>
    </row>
    <row r="284" spans="1:3" x14ac:dyDescent="0.2">
      <c r="A284" s="146"/>
      <c r="B284" s="139"/>
      <c r="C284" s="142"/>
    </row>
    <row r="285" spans="1:3" x14ac:dyDescent="0.2">
      <c r="A285" s="146"/>
      <c r="B285" s="139"/>
      <c r="C285" s="142"/>
    </row>
    <row r="286" spans="1:3" x14ac:dyDescent="0.2">
      <c r="A286" s="146"/>
      <c r="B286" s="139"/>
      <c r="C286" s="142"/>
    </row>
    <row r="287" spans="1:3" x14ac:dyDescent="0.2">
      <c r="A287" s="147"/>
      <c r="B287" s="139"/>
      <c r="C287" s="142"/>
    </row>
    <row r="288" spans="1:3" x14ac:dyDescent="0.2">
      <c r="A288" s="141"/>
      <c r="B288" s="139"/>
      <c r="C288" s="142"/>
    </row>
    <row r="289" spans="1:3" x14ac:dyDescent="0.2">
      <c r="A289" s="141"/>
      <c r="B289" s="139"/>
      <c r="C289" s="142"/>
    </row>
    <row r="290" spans="1:3" x14ac:dyDescent="0.2">
      <c r="A290" s="146"/>
      <c r="B290" s="139"/>
      <c r="C290" s="142"/>
    </row>
    <row r="291" spans="1:3" x14ac:dyDescent="0.2">
      <c r="A291" s="146"/>
      <c r="B291" s="139"/>
      <c r="C291" s="142"/>
    </row>
    <row r="292" spans="1:3" x14ac:dyDescent="0.2">
      <c r="A292" s="146"/>
      <c r="B292" s="139"/>
      <c r="C292" s="142"/>
    </row>
    <row r="293" spans="1:3" x14ac:dyDescent="0.2">
      <c r="A293" s="146"/>
      <c r="B293" s="139"/>
      <c r="C293" s="142"/>
    </row>
    <row r="294" spans="1:3" x14ac:dyDescent="0.2">
      <c r="A294" s="146"/>
      <c r="B294" s="139"/>
      <c r="C294" s="142"/>
    </row>
    <row r="295" spans="1:3" x14ac:dyDescent="0.2">
      <c r="A295" s="146"/>
      <c r="B295" s="139"/>
      <c r="C295" s="142"/>
    </row>
    <row r="296" spans="1:3" x14ac:dyDescent="0.2">
      <c r="A296" s="146"/>
      <c r="B296" s="139"/>
      <c r="C296" s="142"/>
    </row>
    <row r="297" spans="1:3" x14ac:dyDescent="0.2">
      <c r="A297" s="146"/>
      <c r="B297" s="139"/>
      <c r="C297" s="142"/>
    </row>
    <row r="298" spans="1:3" x14ac:dyDescent="0.2">
      <c r="A298" s="146"/>
      <c r="B298" s="139"/>
      <c r="C298" s="142"/>
    </row>
    <row r="299" spans="1:3" x14ac:dyDescent="0.2">
      <c r="A299" s="146"/>
      <c r="B299" s="139"/>
      <c r="C299" s="142"/>
    </row>
    <row r="300" spans="1:3" x14ac:dyDescent="0.2">
      <c r="A300" s="146"/>
      <c r="B300" s="139"/>
      <c r="C300" s="142"/>
    </row>
    <row r="301" spans="1:3" x14ac:dyDescent="0.2">
      <c r="A301" s="147"/>
      <c r="B301" s="139"/>
      <c r="C301" s="142"/>
    </row>
    <row r="302" spans="1:3" x14ac:dyDescent="0.2">
      <c r="A302" s="148"/>
      <c r="B302" s="139"/>
      <c r="C302" s="142"/>
    </row>
    <row r="303" spans="1:3" x14ac:dyDescent="0.2">
      <c r="A303" s="148"/>
      <c r="B303" s="139"/>
      <c r="C303" s="142"/>
    </row>
    <row r="304" spans="1:3" x14ac:dyDescent="0.2">
      <c r="A304" s="9"/>
      <c r="B304" s="139"/>
      <c r="C304" s="142"/>
    </row>
    <row r="305" spans="1:3" x14ac:dyDescent="0.2">
      <c r="A305" s="149"/>
      <c r="B305" s="139"/>
      <c r="C305" s="142"/>
    </row>
    <row r="306" spans="1:3" x14ac:dyDescent="0.2">
      <c r="A306" s="150"/>
      <c r="B306" s="139"/>
      <c r="C306" s="142"/>
    </row>
    <row r="307" spans="1:3" x14ac:dyDescent="0.2">
      <c r="A307" s="151"/>
      <c r="B307" s="139"/>
      <c r="C307" s="142"/>
    </row>
    <row r="308" spans="1:3" x14ac:dyDescent="0.2">
      <c r="A308" s="149"/>
      <c r="B308" s="139"/>
      <c r="C308" s="142"/>
    </row>
    <row r="309" spans="1:3" x14ac:dyDescent="0.2">
      <c r="A309" s="151"/>
      <c r="B309" s="139"/>
      <c r="C309" s="142"/>
    </row>
    <row r="310" spans="1:3" x14ac:dyDescent="0.2">
      <c r="A310" s="151"/>
      <c r="B310" s="139"/>
      <c r="C310" s="142"/>
    </row>
    <row r="311" spans="1:3" x14ac:dyDescent="0.2">
      <c r="A311" s="151"/>
      <c r="B311" s="139"/>
      <c r="C311" s="142"/>
    </row>
    <row r="312" spans="1:3" x14ac:dyDescent="0.2">
      <c r="A312" s="151"/>
      <c r="B312" s="139"/>
      <c r="C312" s="142"/>
    </row>
    <row r="313" spans="1:3" x14ac:dyDescent="0.2">
      <c r="A313" s="151"/>
      <c r="B313" s="139"/>
      <c r="C313" s="142"/>
    </row>
    <row r="314" spans="1:3" x14ac:dyDescent="0.2">
      <c r="A314" s="151"/>
      <c r="B314" s="139"/>
      <c r="C314" s="142"/>
    </row>
    <row r="315" spans="1:3" x14ac:dyDescent="0.2">
      <c r="A315" s="151"/>
      <c r="B315" s="139"/>
      <c r="C315" s="142"/>
    </row>
    <row r="316" spans="1:3" x14ac:dyDescent="0.2">
      <c r="A316" s="151"/>
      <c r="B316" s="139"/>
      <c r="C316" s="142"/>
    </row>
    <row r="317" spans="1:3" x14ac:dyDescent="0.2">
      <c r="A317" s="151"/>
      <c r="B317" s="139"/>
      <c r="C317" s="142"/>
    </row>
    <row r="318" spans="1:3" x14ac:dyDescent="0.2">
      <c r="A318" s="151"/>
      <c r="B318" s="139"/>
      <c r="C318" s="142"/>
    </row>
    <row r="319" spans="1:3" x14ac:dyDescent="0.2">
      <c r="A319" s="151"/>
      <c r="B319" s="139"/>
      <c r="C319" s="142"/>
    </row>
    <row r="320" spans="1:3" x14ac:dyDescent="0.2">
      <c r="A320" s="9"/>
      <c r="B320" s="139"/>
      <c r="C320" s="142"/>
    </row>
    <row r="321" spans="1:3" x14ac:dyDescent="0.2">
      <c r="A321" s="151"/>
      <c r="B321" s="139"/>
      <c r="C321" s="142"/>
    </row>
    <row r="322" spans="1:3" x14ac:dyDescent="0.2">
      <c r="A322" s="151"/>
      <c r="B322" s="139"/>
      <c r="C322" s="142"/>
    </row>
    <row r="323" spans="1:3" x14ac:dyDescent="0.2">
      <c r="A323" s="151"/>
      <c r="B323" s="139"/>
      <c r="C323" s="142"/>
    </row>
    <row r="324" spans="1:3" x14ac:dyDescent="0.2">
      <c r="A324" s="151"/>
      <c r="B324" s="139"/>
      <c r="C324" s="142"/>
    </row>
    <row r="325" spans="1:3" x14ac:dyDescent="0.2">
      <c r="A325" s="151"/>
      <c r="B325" s="139"/>
      <c r="C325" s="142"/>
    </row>
    <row r="326" spans="1:3" x14ac:dyDescent="0.2">
      <c r="A326" s="151"/>
      <c r="B326" s="139"/>
      <c r="C326" s="142"/>
    </row>
    <row r="327" spans="1:3" x14ac:dyDescent="0.2">
      <c r="A327" s="151"/>
      <c r="B327" s="139"/>
      <c r="C327" s="142"/>
    </row>
    <row r="328" spans="1:3" x14ac:dyDescent="0.2">
      <c r="A328" s="151"/>
      <c r="B328" s="139"/>
      <c r="C328" s="142"/>
    </row>
    <row r="329" spans="1:3" x14ac:dyDescent="0.2">
      <c r="A329" s="151"/>
      <c r="B329" s="139"/>
      <c r="C329" s="142"/>
    </row>
    <row r="330" spans="1:3" x14ac:dyDescent="0.2">
      <c r="A330" s="149"/>
      <c r="B330" s="139"/>
      <c r="C330" s="142"/>
    </row>
    <row r="331" spans="1:3" x14ac:dyDescent="0.2">
      <c r="A331" s="151"/>
      <c r="B331" s="139"/>
      <c r="C331" s="142"/>
    </row>
    <row r="332" spans="1:3" x14ac:dyDescent="0.2">
      <c r="A332" s="151"/>
      <c r="B332" s="139"/>
      <c r="C332" s="142"/>
    </row>
    <row r="333" spans="1:3" x14ac:dyDescent="0.2">
      <c r="A333" s="151"/>
      <c r="B333" s="139"/>
      <c r="C333" s="142"/>
    </row>
    <row r="334" spans="1:3" x14ac:dyDescent="0.2">
      <c r="A334" s="151"/>
      <c r="B334" s="139"/>
      <c r="C334" s="142"/>
    </row>
    <row r="335" spans="1:3" x14ac:dyDescent="0.2">
      <c r="A335" s="151"/>
      <c r="B335" s="139"/>
      <c r="C335" s="142"/>
    </row>
    <row r="336" spans="1:3" x14ac:dyDescent="0.2">
      <c r="A336" s="151"/>
      <c r="B336" s="139"/>
      <c r="C336" s="142"/>
    </row>
    <row r="337" spans="1:3" x14ac:dyDescent="0.2">
      <c r="A337" s="151"/>
      <c r="B337" s="139"/>
      <c r="C337" s="142"/>
    </row>
    <row r="338" spans="1:3" x14ac:dyDescent="0.2">
      <c r="A338" s="151"/>
      <c r="B338" s="139"/>
      <c r="C338" s="142"/>
    </row>
    <row r="339" spans="1:3" x14ac:dyDescent="0.2">
      <c r="A339" s="151"/>
      <c r="B339" s="139"/>
      <c r="C339" s="142"/>
    </row>
    <row r="340" spans="1:3" x14ac:dyDescent="0.2">
      <c r="A340" s="151"/>
      <c r="B340" s="139"/>
      <c r="C340" s="142"/>
    </row>
    <row r="341" spans="1:3" x14ac:dyDescent="0.2">
      <c r="A341" s="141"/>
      <c r="B341" s="139"/>
      <c r="C341" s="142"/>
    </row>
    <row r="342" spans="1:3" x14ac:dyDescent="0.2">
      <c r="A342" s="146"/>
      <c r="B342" s="139"/>
      <c r="C342" s="142"/>
    </row>
    <row r="343" spans="1:3" x14ac:dyDescent="0.2">
      <c r="A343" s="146"/>
      <c r="B343" s="139"/>
      <c r="C343" s="142"/>
    </row>
    <row r="344" spans="1:3" x14ac:dyDescent="0.2">
      <c r="A344" s="146"/>
      <c r="B344" s="139"/>
      <c r="C344" s="142"/>
    </row>
    <row r="345" spans="1:3" x14ac:dyDescent="0.2">
      <c r="A345" s="146"/>
      <c r="B345" s="139"/>
      <c r="C345" s="142"/>
    </row>
    <row r="346" spans="1:3" x14ac:dyDescent="0.2">
      <c r="A346" s="146"/>
      <c r="B346" s="139"/>
      <c r="C346" s="142"/>
    </row>
    <row r="347" spans="1:3" x14ac:dyDescent="0.2">
      <c r="A347" s="146"/>
      <c r="B347" s="139"/>
      <c r="C347" s="142"/>
    </row>
    <row r="348" spans="1:3" x14ac:dyDescent="0.2">
      <c r="A348" s="146"/>
      <c r="B348" s="139"/>
      <c r="C348" s="142"/>
    </row>
    <row r="349" spans="1:3" x14ac:dyDescent="0.2">
      <c r="A349" s="146"/>
      <c r="B349" s="139"/>
      <c r="C349" s="142"/>
    </row>
    <row r="350" spans="1:3" x14ac:dyDescent="0.2">
      <c r="A350" s="146"/>
      <c r="B350" s="139"/>
      <c r="C350" s="142"/>
    </row>
    <row r="351" spans="1:3" x14ac:dyDescent="0.2">
      <c r="A351" s="146"/>
      <c r="B351" s="139"/>
      <c r="C351" s="142"/>
    </row>
    <row r="352" spans="1:3" x14ac:dyDescent="0.2">
      <c r="A352" s="146"/>
      <c r="B352" s="139"/>
      <c r="C352" s="142"/>
    </row>
    <row r="353" spans="1:3" x14ac:dyDescent="0.2">
      <c r="A353" s="146"/>
      <c r="B353" s="139"/>
      <c r="C353" s="142"/>
    </row>
    <row r="354" spans="1:3" x14ac:dyDescent="0.2">
      <c r="A354" s="146"/>
      <c r="B354" s="139"/>
      <c r="C354" s="142"/>
    </row>
    <row r="355" spans="1:3" x14ac:dyDescent="0.2">
      <c r="A355" s="146"/>
      <c r="B355" s="139"/>
      <c r="C355" s="142"/>
    </row>
    <row r="356" spans="1:3" x14ac:dyDescent="0.2">
      <c r="A356" s="146"/>
      <c r="B356" s="139"/>
      <c r="C356" s="142"/>
    </row>
    <row r="357" spans="1:3" x14ac:dyDescent="0.2">
      <c r="A357" s="146"/>
      <c r="B357" s="139"/>
      <c r="C357" s="142"/>
    </row>
    <row r="358" spans="1:3" x14ac:dyDescent="0.2">
      <c r="A358" s="146"/>
      <c r="B358" s="139"/>
      <c r="C358" s="142"/>
    </row>
    <row r="359" spans="1:3" x14ac:dyDescent="0.2">
      <c r="A359" s="146"/>
      <c r="B359" s="139"/>
      <c r="C359" s="142"/>
    </row>
    <row r="360" spans="1:3" x14ac:dyDescent="0.2">
      <c r="A360" s="146"/>
      <c r="B360" s="139"/>
      <c r="C360" s="142"/>
    </row>
    <row r="361" spans="1:3" x14ac:dyDescent="0.2">
      <c r="A361" s="146"/>
      <c r="B361" s="139"/>
      <c r="C361" s="142"/>
    </row>
    <row r="362" spans="1:3" x14ac:dyDescent="0.2">
      <c r="A362" s="147"/>
      <c r="B362" s="139"/>
      <c r="C362" s="142"/>
    </row>
    <row r="363" spans="1:3" x14ac:dyDescent="0.2">
      <c r="A363" s="141"/>
      <c r="B363" s="139"/>
      <c r="C363" s="142"/>
    </row>
    <row r="364" spans="1:3" x14ac:dyDescent="0.2">
      <c r="A364" s="146"/>
      <c r="B364" s="139"/>
      <c r="C364" s="142"/>
    </row>
    <row r="365" spans="1:3" x14ac:dyDescent="0.2">
      <c r="A365" s="146"/>
      <c r="B365" s="139"/>
      <c r="C365" s="142"/>
    </row>
    <row r="366" spans="1:3" x14ac:dyDescent="0.2">
      <c r="A366" s="146"/>
      <c r="B366" s="139"/>
      <c r="C366" s="142"/>
    </row>
    <row r="367" spans="1:3" x14ac:dyDescent="0.2">
      <c r="A367" s="146"/>
      <c r="B367" s="139"/>
      <c r="C367" s="142"/>
    </row>
    <row r="368" spans="1:3" x14ac:dyDescent="0.2">
      <c r="A368" s="146"/>
      <c r="B368" s="139"/>
      <c r="C368" s="142"/>
    </row>
    <row r="369" spans="1:3" x14ac:dyDescent="0.2">
      <c r="A369" s="146"/>
      <c r="B369" s="139"/>
      <c r="C369" s="142"/>
    </row>
    <row r="370" spans="1:3" x14ac:dyDescent="0.2">
      <c r="A370" s="146"/>
      <c r="B370" s="139"/>
      <c r="C370" s="142"/>
    </row>
    <row r="371" spans="1:3" x14ac:dyDescent="0.2">
      <c r="A371" s="146"/>
      <c r="B371" s="139"/>
      <c r="C371" s="142"/>
    </row>
    <row r="372" spans="1:3" x14ac:dyDescent="0.2">
      <c r="A372" s="146"/>
      <c r="B372" s="139"/>
      <c r="C372" s="142"/>
    </row>
    <row r="373" spans="1:3" x14ac:dyDescent="0.2">
      <c r="A373" s="146"/>
      <c r="B373" s="139"/>
      <c r="C373" s="142"/>
    </row>
    <row r="374" spans="1:3" x14ac:dyDescent="0.2">
      <c r="A374" s="146"/>
      <c r="B374" s="139"/>
      <c r="C374" s="142"/>
    </row>
    <row r="375" spans="1:3" x14ac:dyDescent="0.2">
      <c r="A375" s="146"/>
      <c r="B375" s="139"/>
      <c r="C375" s="142"/>
    </row>
    <row r="376" spans="1:3" x14ac:dyDescent="0.2">
      <c r="A376" s="146"/>
      <c r="B376" s="139"/>
      <c r="C376" s="142"/>
    </row>
    <row r="377" spans="1:3" x14ac:dyDescent="0.2">
      <c r="A377" s="146"/>
      <c r="B377" s="139"/>
      <c r="C377" s="142"/>
    </row>
    <row r="378" spans="1:3" x14ac:dyDescent="0.2">
      <c r="A378" s="146"/>
      <c r="B378" s="139"/>
      <c r="C378" s="142"/>
    </row>
    <row r="379" spans="1:3" x14ac:dyDescent="0.2">
      <c r="A379" s="146"/>
      <c r="B379" s="139"/>
      <c r="C379" s="142"/>
    </row>
    <row r="380" spans="1:3" x14ac:dyDescent="0.2">
      <c r="A380" s="146"/>
      <c r="B380" s="139"/>
      <c r="C380" s="142"/>
    </row>
    <row r="381" spans="1:3" x14ac:dyDescent="0.2">
      <c r="C381" s="142"/>
    </row>
    <row r="382" spans="1:3" x14ac:dyDescent="0.2">
      <c r="B382" s="114"/>
      <c r="C382" s="142"/>
    </row>
  </sheetData>
  <mergeCells count="23">
    <mergeCell ref="B15:C15"/>
    <mergeCell ref="B9:C9"/>
    <mergeCell ref="A7:A8"/>
    <mergeCell ref="B7:B8"/>
    <mergeCell ref="H4:K4"/>
    <mergeCell ref="I5:K5"/>
    <mergeCell ref="B11:C11"/>
    <mergeCell ref="B12:C12"/>
    <mergeCell ref="B13:C13"/>
    <mergeCell ref="B14:C14"/>
    <mergeCell ref="D7:E7"/>
    <mergeCell ref="F7:F8"/>
    <mergeCell ref="G7:H7"/>
    <mergeCell ref="I7:I8"/>
    <mergeCell ref="J7:K7"/>
    <mergeCell ref="B16:C16"/>
    <mergeCell ref="A196:A197"/>
    <mergeCell ref="B17:C17"/>
    <mergeCell ref="B18:C18"/>
    <mergeCell ref="B19:C19"/>
    <mergeCell ref="B20:C20"/>
    <mergeCell ref="B21:C21"/>
    <mergeCell ref="A177:K177"/>
  </mergeCells>
  <conditionalFormatting sqref="B198:B380 C200:C382">
    <cfRule type="cellIs" dxfId="1" priority="8" stopIfTrue="1" operator="equal">
      <formula>"x"</formula>
    </cfRule>
  </conditionalFormatting>
  <conditionalFormatting sqref="C160">
    <cfRule type="cellIs" dxfId="0" priority="7" stopIfTrue="1" operator="equal">
      <formula>"x"</formula>
    </cfRule>
  </conditionalFormatting>
  <dataValidations count="1">
    <dataValidation type="list" allowBlank="1" showInputMessage="1" showErrorMessage="1" sqref="I5:K5">
      <formula1>$O$1:$O$5</formula1>
    </dataValidation>
  </dataValidations>
  <pageMargins left="0.70866141732283472" right="0.70866141732283472" top="0.74803149606299213" bottom="0.74803149606299213" header="0.31496062992125984" footer="0.31496062992125984"/>
  <pageSetup paperSize="9" scale="47" orientation="landscape"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181"/>
  <sheetViews>
    <sheetView workbookViewId="0">
      <pane ySplit="6" topLeftCell="A7" activePane="bottomLeft" state="frozen"/>
      <selection activeCell="G22" sqref="G22"/>
      <selection pane="bottomLeft"/>
    </sheetView>
  </sheetViews>
  <sheetFormatPr defaultColWidth="9.140625" defaultRowHeight="15" x14ac:dyDescent="0.25"/>
  <cols>
    <col min="1" max="1" width="10.7109375" style="4" customWidth="1"/>
    <col min="2" max="2" width="19.28515625" style="4" bestFit="1" customWidth="1"/>
    <col min="3" max="3" width="22.140625" style="4" bestFit="1" customWidth="1"/>
    <col min="4" max="6" width="13.7109375" style="4" customWidth="1"/>
    <col min="7" max="9" width="13.7109375" style="7" customWidth="1"/>
    <col min="10" max="12" width="13.7109375" style="4" customWidth="1"/>
    <col min="13" max="16384" width="9.140625" style="4"/>
  </cols>
  <sheetData>
    <row r="1" spans="1:35" s="271" customFormat="1" ht="15" customHeight="1" x14ac:dyDescent="0.45">
      <c r="A1" s="280" t="s">
        <v>349</v>
      </c>
      <c r="B1" s="28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row>
    <row r="2" spans="1:35" s="271" customFormat="1" ht="15" customHeight="1" x14ac:dyDescent="0.45">
      <c r="A2" s="282" t="s">
        <v>428</v>
      </c>
      <c r="B2" s="282"/>
      <c r="C2" s="282"/>
      <c r="D2" s="282"/>
      <c r="E2" s="282"/>
      <c r="F2" s="282"/>
      <c r="G2" s="275"/>
      <c r="H2" s="275"/>
      <c r="I2" s="275"/>
      <c r="J2" s="291"/>
      <c r="K2" s="275"/>
      <c r="L2" s="285"/>
      <c r="M2" s="276"/>
      <c r="N2" s="276"/>
      <c r="O2" s="276"/>
      <c r="P2" s="276"/>
      <c r="Q2" s="276"/>
      <c r="R2" s="276"/>
      <c r="S2" s="276"/>
      <c r="T2" s="276"/>
      <c r="U2" s="276"/>
      <c r="V2" s="276"/>
      <c r="W2" s="276"/>
      <c r="X2" s="276"/>
      <c r="Y2" s="277"/>
      <c r="Z2" s="277"/>
      <c r="AA2" s="277"/>
      <c r="AB2" s="277"/>
      <c r="AC2" s="277"/>
      <c r="AD2" s="277"/>
      <c r="AE2" s="277"/>
      <c r="AF2" s="277"/>
      <c r="AG2" s="278"/>
      <c r="AH2" s="278"/>
      <c r="AI2" s="278"/>
    </row>
    <row r="3" spans="1:35" s="271" customFormat="1" ht="15" customHeight="1" x14ac:dyDescent="0.45">
      <c r="A3" s="280" t="s">
        <v>334</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row>
    <row r="4" spans="1:35" s="40" customFormat="1" ht="15" customHeight="1" x14ac:dyDescent="0.45">
      <c r="A4" s="61"/>
      <c r="B4" s="61"/>
      <c r="C4" s="61"/>
      <c r="G4" s="60"/>
      <c r="H4" s="60"/>
      <c r="I4" s="60"/>
      <c r="J4" s="62"/>
      <c r="K4" s="62"/>
      <c r="L4" s="62"/>
    </row>
    <row r="5" spans="1:35" ht="27.6" customHeight="1" x14ac:dyDescent="0.25">
      <c r="A5" s="329" t="s">
        <v>361</v>
      </c>
      <c r="B5" s="329" t="s">
        <v>374</v>
      </c>
      <c r="C5" s="9"/>
      <c r="D5" s="326" t="s">
        <v>365</v>
      </c>
      <c r="E5" s="326"/>
      <c r="F5" s="326"/>
      <c r="G5" s="327" t="s">
        <v>348</v>
      </c>
      <c r="H5" s="327"/>
      <c r="I5" s="327"/>
      <c r="J5" s="328" t="s">
        <v>359</v>
      </c>
      <c r="K5" s="328"/>
      <c r="L5" s="328"/>
    </row>
    <row r="6" spans="1:35" ht="20.100000000000001" customHeight="1" x14ac:dyDescent="0.25">
      <c r="A6" s="330"/>
      <c r="B6" s="330"/>
      <c r="C6" s="10"/>
      <c r="D6" s="70" t="s">
        <v>335</v>
      </c>
      <c r="E6" s="70" t="s">
        <v>0</v>
      </c>
      <c r="F6" s="70" t="s">
        <v>1</v>
      </c>
      <c r="G6" s="70" t="s">
        <v>335</v>
      </c>
      <c r="H6" s="70" t="s">
        <v>0</v>
      </c>
      <c r="I6" s="70" t="s">
        <v>1</v>
      </c>
      <c r="J6" s="70" t="s">
        <v>335</v>
      </c>
      <c r="K6" s="70" t="s">
        <v>0</v>
      </c>
      <c r="L6" s="70" t="s">
        <v>1</v>
      </c>
    </row>
    <row r="7" spans="1:35" ht="20.100000000000001" customHeight="1" x14ac:dyDescent="0.45">
      <c r="A7" s="12" t="s">
        <v>18</v>
      </c>
      <c r="B7" s="331" t="s">
        <v>344</v>
      </c>
      <c r="C7" s="331"/>
      <c r="D7" s="75">
        <v>581058</v>
      </c>
      <c r="E7" s="75">
        <v>296628</v>
      </c>
      <c r="F7" s="75">
        <v>284430</v>
      </c>
      <c r="G7" s="75">
        <v>54</v>
      </c>
      <c r="H7" s="75">
        <v>50</v>
      </c>
      <c r="I7" s="75">
        <v>58</v>
      </c>
      <c r="J7" s="75">
        <v>5</v>
      </c>
      <c r="K7" s="75">
        <v>5</v>
      </c>
      <c r="L7" s="75">
        <v>6</v>
      </c>
    </row>
    <row r="8" spans="1:35" ht="20.100000000000001" customHeight="1" x14ac:dyDescent="0.45">
      <c r="A8" s="13"/>
      <c r="B8" s="332" t="s">
        <v>345</v>
      </c>
      <c r="C8" s="332"/>
      <c r="D8" s="77">
        <v>590930</v>
      </c>
      <c r="E8" s="77">
        <v>301682</v>
      </c>
      <c r="F8" s="77">
        <v>289248</v>
      </c>
      <c r="G8" s="74">
        <v>53</v>
      </c>
      <c r="H8" s="74">
        <v>50</v>
      </c>
      <c r="I8" s="74">
        <v>57</v>
      </c>
      <c r="J8" s="76">
        <v>5</v>
      </c>
      <c r="K8" s="76">
        <v>5</v>
      </c>
      <c r="L8" s="76">
        <v>6</v>
      </c>
    </row>
    <row r="9" spans="1:35" ht="20.100000000000001" customHeight="1" x14ac:dyDescent="0.45">
      <c r="A9" s="13"/>
      <c r="B9" s="68"/>
      <c r="C9" s="69"/>
      <c r="D9" s="77"/>
      <c r="E9" s="77"/>
      <c r="F9" s="77"/>
      <c r="G9" s="74"/>
      <c r="H9" s="74"/>
      <c r="I9" s="74"/>
      <c r="J9" s="76"/>
      <c r="K9" s="76"/>
      <c r="L9" s="76"/>
    </row>
    <row r="10" spans="1:35" ht="20.100000000000001" customHeight="1" x14ac:dyDescent="0.45">
      <c r="A10" s="12" t="s">
        <v>19</v>
      </c>
      <c r="B10" s="333" t="s">
        <v>20</v>
      </c>
      <c r="C10" s="333"/>
      <c r="D10" s="77">
        <v>27865</v>
      </c>
      <c r="E10" s="77">
        <v>14191</v>
      </c>
      <c r="F10" s="77">
        <v>13674</v>
      </c>
      <c r="G10" s="77">
        <v>57</v>
      </c>
      <c r="H10" s="77">
        <v>53</v>
      </c>
      <c r="I10" s="77">
        <v>61</v>
      </c>
      <c r="J10" s="77">
        <v>6</v>
      </c>
      <c r="K10" s="77">
        <v>5</v>
      </c>
      <c r="L10" s="77">
        <v>7</v>
      </c>
    </row>
    <row r="11" spans="1:35" ht="20.100000000000001" customHeight="1" x14ac:dyDescent="0.45">
      <c r="A11" s="12" t="s">
        <v>43</v>
      </c>
      <c r="B11" s="333" t="s">
        <v>44</v>
      </c>
      <c r="C11" s="333"/>
      <c r="D11" s="77">
        <v>80302</v>
      </c>
      <c r="E11" s="77">
        <v>41128</v>
      </c>
      <c r="F11" s="77">
        <v>39174</v>
      </c>
      <c r="G11" s="77">
        <v>53</v>
      </c>
      <c r="H11" s="77">
        <v>50</v>
      </c>
      <c r="I11" s="77">
        <v>57</v>
      </c>
      <c r="J11" s="77">
        <v>5</v>
      </c>
      <c r="K11" s="77">
        <v>4</v>
      </c>
      <c r="L11" s="77">
        <v>5</v>
      </c>
    </row>
    <row r="12" spans="1:35" ht="20.100000000000001" customHeight="1" x14ac:dyDescent="0.45">
      <c r="A12" s="12" t="s">
        <v>90</v>
      </c>
      <c r="B12" s="333" t="s">
        <v>375</v>
      </c>
      <c r="C12" s="333"/>
      <c r="D12" s="77">
        <v>59568</v>
      </c>
      <c r="E12" s="77">
        <v>30205</v>
      </c>
      <c r="F12" s="77">
        <v>29363</v>
      </c>
      <c r="G12" s="77">
        <v>50</v>
      </c>
      <c r="H12" s="77">
        <v>46</v>
      </c>
      <c r="I12" s="77">
        <v>54</v>
      </c>
      <c r="J12" s="77">
        <v>4</v>
      </c>
      <c r="K12" s="77">
        <v>3</v>
      </c>
      <c r="L12" s="77">
        <v>5</v>
      </c>
    </row>
    <row r="13" spans="1:35" ht="20.100000000000001" customHeight="1" x14ac:dyDescent="0.45">
      <c r="A13" s="12" t="s">
        <v>121</v>
      </c>
      <c r="B13" s="333" t="s">
        <v>122</v>
      </c>
      <c r="C13" s="333"/>
      <c r="D13" s="77">
        <v>49772</v>
      </c>
      <c r="E13" s="77">
        <v>25450</v>
      </c>
      <c r="F13" s="77">
        <v>24322</v>
      </c>
      <c r="G13" s="77">
        <v>52</v>
      </c>
      <c r="H13" s="77">
        <v>48</v>
      </c>
      <c r="I13" s="77">
        <v>55</v>
      </c>
      <c r="J13" s="77">
        <v>5</v>
      </c>
      <c r="K13" s="77">
        <v>4</v>
      </c>
      <c r="L13" s="77">
        <v>5</v>
      </c>
    </row>
    <row r="14" spans="1:35" ht="20.100000000000001" customHeight="1" x14ac:dyDescent="0.45">
      <c r="A14" s="12" t="s">
        <v>338</v>
      </c>
      <c r="B14" s="333" t="s">
        <v>339</v>
      </c>
      <c r="C14" s="333"/>
      <c r="D14" s="77">
        <v>65426</v>
      </c>
      <c r="E14" s="77">
        <v>33467</v>
      </c>
      <c r="F14" s="77">
        <v>31959</v>
      </c>
      <c r="G14" s="77">
        <v>51</v>
      </c>
      <c r="H14" s="77">
        <v>47</v>
      </c>
      <c r="I14" s="77">
        <v>55</v>
      </c>
      <c r="J14" s="77">
        <v>4</v>
      </c>
      <c r="K14" s="77">
        <v>4</v>
      </c>
      <c r="L14" s="77">
        <v>5</v>
      </c>
    </row>
    <row r="15" spans="1:35" ht="20.100000000000001" customHeight="1" x14ac:dyDescent="0.45">
      <c r="A15" s="12" t="s">
        <v>340</v>
      </c>
      <c r="B15" s="333" t="s">
        <v>341</v>
      </c>
      <c r="C15" s="333"/>
      <c r="D15" s="77">
        <v>64528</v>
      </c>
      <c r="E15" s="77">
        <v>33022</v>
      </c>
      <c r="F15" s="77">
        <v>31506</v>
      </c>
      <c r="G15" s="77">
        <v>53</v>
      </c>
      <c r="H15" s="77">
        <v>49</v>
      </c>
      <c r="I15" s="77">
        <v>57</v>
      </c>
      <c r="J15" s="77">
        <v>6</v>
      </c>
      <c r="K15" s="77">
        <v>5</v>
      </c>
      <c r="L15" s="77">
        <v>6</v>
      </c>
    </row>
    <row r="16" spans="1:35" ht="20.100000000000001" customHeight="1" x14ac:dyDescent="0.45">
      <c r="A16" s="12" t="s">
        <v>190</v>
      </c>
      <c r="B16" s="334" t="s">
        <v>191</v>
      </c>
      <c r="C16" s="334"/>
      <c r="D16" s="77">
        <v>88454</v>
      </c>
      <c r="E16" s="77">
        <v>45081</v>
      </c>
      <c r="F16" s="77">
        <v>43373</v>
      </c>
      <c r="G16" s="77">
        <v>59</v>
      </c>
      <c r="H16" s="77">
        <v>56</v>
      </c>
      <c r="I16" s="77">
        <v>63</v>
      </c>
      <c r="J16" s="77">
        <v>7</v>
      </c>
      <c r="K16" s="77">
        <v>6</v>
      </c>
      <c r="L16" s="77">
        <v>9</v>
      </c>
    </row>
    <row r="17" spans="1:12" ht="20.100000000000001" customHeight="1" x14ac:dyDescent="0.45">
      <c r="A17" s="13" t="s">
        <v>192</v>
      </c>
      <c r="B17" s="335" t="s">
        <v>193</v>
      </c>
      <c r="C17" s="335"/>
      <c r="D17" s="77">
        <v>30799</v>
      </c>
      <c r="E17" s="77">
        <v>15643</v>
      </c>
      <c r="F17" s="77">
        <v>15156</v>
      </c>
      <c r="G17" s="77">
        <v>60</v>
      </c>
      <c r="H17" s="77">
        <v>57</v>
      </c>
      <c r="I17" s="77">
        <v>64</v>
      </c>
      <c r="J17" s="77">
        <v>8</v>
      </c>
      <c r="K17" s="77">
        <v>7</v>
      </c>
      <c r="L17" s="77">
        <v>9</v>
      </c>
    </row>
    <row r="18" spans="1:12" ht="20.100000000000001" customHeight="1" x14ac:dyDescent="0.45">
      <c r="A18" s="13" t="s">
        <v>221</v>
      </c>
      <c r="B18" s="335" t="s">
        <v>222</v>
      </c>
      <c r="C18" s="335"/>
      <c r="D18" s="77">
        <v>57655</v>
      </c>
      <c r="E18" s="77">
        <v>29438</v>
      </c>
      <c r="F18" s="77">
        <v>28217</v>
      </c>
      <c r="G18" s="77">
        <v>59</v>
      </c>
      <c r="H18" s="77">
        <v>55</v>
      </c>
      <c r="I18" s="77">
        <v>62</v>
      </c>
      <c r="J18" s="77">
        <v>7</v>
      </c>
      <c r="K18" s="77">
        <v>6</v>
      </c>
      <c r="L18" s="77">
        <v>9</v>
      </c>
    </row>
    <row r="19" spans="1:12" ht="20.100000000000001" customHeight="1" x14ac:dyDescent="0.45">
      <c r="A19" s="12" t="s">
        <v>261</v>
      </c>
      <c r="B19" s="333" t="s">
        <v>262</v>
      </c>
      <c r="C19" s="333"/>
      <c r="D19" s="77">
        <v>90875</v>
      </c>
      <c r="E19" s="77">
        <v>46583</v>
      </c>
      <c r="F19" s="77">
        <v>44292</v>
      </c>
      <c r="G19" s="77">
        <v>55</v>
      </c>
      <c r="H19" s="77">
        <v>52</v>
      </c>
      <c r="I19" s="77">
        <v>59</v>
      </c>
      <c r="J19" s="77">
        <v>6</v>
      </c>
      <c r="K19" s="77">
        <v>5</v>
      </c>
      <c r="L19" s="77">
        <v>7</v>
      </c>
    </row>
    <row r="20" spans="1:12" ht="20.100000000000001" customHeight="1" x14ac:dyDescent="0.45">
      <c r="A20" s="12" t="s">
        <v>300</v>
      </c>
      <c r="B20" s="333" t="s">
        <v>301</v>
      </c>
      <c r="C20" s="333"/>
      <c r="D20" s="77">
        <v>54268</v>
      </c>
      <c r="E20" s="77">
        <v>27501</v>
      </c>
      <c r="F20" s="77">
        <v>26767</v>
      </c>
      <c r="G20" s="77">
        <v>52</v>
      </c>
      <c r="H20" s="77">
        <v>48</v>
      </c>
      <c r="I20" s="77">
        <v>57</v>
      </c>
      <c r="J20" s="77">
        <v>5</v>
      </c>
      <c r="K20" s="77">
        <v>4</v>
      </c>
      <c r="L20" s="77">
        <v>6</v>
      </c>
    </row>
    <row r="21" spans="1:12" ht="20.100000000000001" customHeight="1" x14ac:dyDescent="0.45">
      <c r="A21" s="12"/>
      <c r="B21" s="12"/>
      <c r="C21" s="48"/>
      <c r="D21" s="77"/>
      <c r="E21" s="77"/>
      <c r="F21" s="77"/>
      <c r="G21" s="74"/>
      <c r="H21" s="74"/>
      <c r="I21" s="74"/>
      <c r="J21" s="76"/>
      <c r="K21" s="76"/>
      <c r="L21" s="76"/>
    </row>
    <row r="22" spans="1:12" ht="20.100000000000001" customHeight="1" x14ac:dyDescent="0.45">
      <c r="A22" s="49" t="s">
        <v>21</v>
      </c>
      <c r="B22" s="67" t="s">
        <v>20</v>
      </c>
      <c r="C22" s="50" t="s">
        <v>22</v>
      </c>
      <c r="D22" s="73">
        <v>5370</v>
      </c>
      <c r="E22" s="73">
        <v>2725</v>
      </c>
      <c r="F22" s="73">
        <v>2645</v>
      </c>
      <c r="G22" s="73">
        <v>59</v>
      </c>
      <c r="H22" s="73">
        <v>56</v>
      </c>
      <c r="I22" s="73">
        <v>63</v>
      </c>
      <c r="J22" s="73">
        <v>6</v>
      </c>
      <c r="K22" s="73">
        <v>5</v>
      </c>
      <c r="L22" s="73">
        <v>6</v>
      </c>
    </row>
    <row r="23" spans="1:12" ht="20.100000000000001" customHeight="1" x14ac:dyDescent="0.45">
      <c r="A23" s="49" t="s">
        <v>23</v>
      </c>
      <c r="B23" s="67" t="s">
        <v>20</v>
      </c>
      <c r="C23" s="50" t="s">
        <v>24</v>
      </c>
      <c r="D23" s="73">
        <v>1229</v>
      </c>
      <c r="E23" s="73">
        <v>636</v>
      </c>
      <c r="F23" s="73">
        <v>593</v>
      </c>
      <c r="G23" s="73">
        <v>56</v>
      </c>
      <c r="H23" s="73">
        <v>51</v>
      </c>
      <c r="I23" s="73">
        <v>62</v>
      </c>
      <c r="J23" s="73">
        <v>7</v>
      </c>
      <c r="K23" s="73">
        <v>6</v>
      </c>
      <c r="L23" s="73">
        <v>9</v>
      </c>
    </row>
    <row r="24" spans="1:12" ht="20.100000000000001" customHeight="1" x14ac:dyDescent="0.45">
      <c r="A24" s="49" t="s">
        <v>378</v>
      </c>
      <c r="B24" s="67" t="s">
        <v>20</v>
      </c>
      <c r="C24" s="50" t="s">
        <v>25</v>
      </c>
      <c r="D24" s="73">
        <v>1976</v>
      </c>
      <c r="E24" s="73">
        <v>1001</v>
      </c>
      <c r="F24" s="73">
        <v>975</v>
      </c>
      <c r="G24" s="73">
        <v>61</v>
      </c>
      <c r="H24" s="73">
        <v>57</v>
      </c>
      <c r="I24" s="73">
        <v>66</v>
      </c>
      <c r="J24" s="73">
        <v>7</v>
      </c>
      <c r="K24" s="73">
        <v>5</v>
      </c>
      <c r="L24" s="73">
        <v>8</v>
      </c>
    </row>
    <row r="25" spans="1:12" ht="20.100000000000001" customHeight="1" x14ac:dyDescent="0.45">
      <c r="A25" s="49" t="s">
        <v>26</v>
      </c>
      <c r="B25" s="67" t="s">
        <v>20</v>
      </c>
      <c r="C25" s="50" t="s">
        <v>27</v>
      </c>
      <c r="D25" s="73">
        <v>1094</v>
      </c>
      <c r="E25" s="73">
        <v>550</v>
      </c>
      <c r="F25" s="73">
        <v>544</v>
      </c>
      <c r="G25" s="73">
        <v>53</v>
      </c>
      <c r="H25" s="73">
        <v>50</v>
      </c>
      <c r="I25" s="73">
        <v>57</v>
      </c>
      <c r="J25" s="73">
        <v>5</v>
      </c>
      <c r="K25" s="73">
        <v>5</v>
      </c>
      <c r="L25" s="73">
        <v>6</v>
      </c>
    </row>
    <row r="26" spans="1:12" ht="20.100000000000001" customHeight="1" x14ac:dyDescent="0.45">
      <c r="A26" s="49" t="s">
        <v>28</v>
      </c>
      <c r="B26" s="67" t="s">
        <v>20</v>
      </c>
      <c r="C26" s="50" t="s">
        <v>29</v>
      </c>
      <c r="D26" s="73">
        <v>1741</v>
      </c>
      <c r="E26" s="73">
        <v>872</v>
      </c>
      <c r="F26" s="73">
        <v>869</v>
      </c>
      <c r="G26" s="73">
        <v>49</v>
      </c>
      <c r="H26" s="73">
        <v>43</v>
      </c>
      <c r="I26" s="73">
        <v>56</v>
      </c>
      <c r="J26" s="73">
        <v>4</v>
      </c>
      <c r="K26" s="73">
        <v>3</v>
      </c>
      <c r="L26" s="73">
        <v>4</v>
      </c>
    </row>
    <row r="27" spans="1:12" ht="20.100000000000001" customHeight="1" x14ac:dyDescent="0.45">
      <c r="A27" s="49" t="s">
        <v>30</v>
      </c>
      <c r="B27" s="67" t="s">
        <v>20</v>
      </c>
      <c r="C27" s="50" t="s">
        <v>31</v>
      </c>
      <c r="D27" s="73">
        <v>2587</v>
      </c>
      <c r="E27" s="73">
        <v>1284</v>
      </c>
      <c r="F27" s="73">
        <v>1303</v>
      </c>
      <c r="G27" s="73">
        <v>57</v>
      </c>
      <c r="H27" s="73">
        <v>54</v>
      </c>
      <c r="I27" s="73">
        <v>59</v>
      </c>
      <c r="J27" s="73">
        <v>6</v>
      </c>
      <c r="K27" s="73">
        <v>5</v>
      </c>
      <c r="L27" s="73">
        <v>8</v>
      </c>
    </row>
    <row r="28" spans="1:12" ht="20.100000000000001" customHeight="1" x14ac:dyDescent="0.45">
      <c r="A28" s="49" t="s">
        <v>32</v>
      </c>
      <c r="B28" s="67" t="s">
        <v>20</v>
      </c>
      <c r="C28" s="50" t="s">
        <v>33</v>
      </c>
      <c r="D28" s="73">
        <v>2241</v>
      </c>
      <c r="E28" s="73">
        <v>1142</v>
      </c>
      <c r="F28" s="73">
        <v>1099</v>
      </c>
      <c r="G28" s="73">
        <v>56</v>
      </c>
      <c r="H28" s="73">
        <v>52</v>
      </c>
      <c r="I28" s="73">
        <v>61</v>
      </c>
      <c r="J28" s="73">
        <v>6</v>
      </c>
      <c r="K28" s="73">
        <v>5</v>
      </c>
      <c r="L28" s="73">
        <v>7</v>
      </c>
    </row>
    <row r="29" spans="1:12" ht="20.100000000000001" customHeight="1" x14ac:dyDescent="0.45">
      <c r="A29" s="49" t="s">
        <v>379</v>
      </c>
      <c r="B29" s="67" t="s">
        <v>20</v>
      </c>
      <c r="C29" s="50" t="s">
        <v>34</v>
      </c>
      <c r="D29" s="73">
        <v>3322</v>
      </c>
      <c r="E29" s="73">
        <v>1768</v>
      </c>
      <c r="F29" s="73">
        <v>1554</v>
      </c>
      <c r="G29" s="73">
        <v>56</v>
      </c>
      <c r="H29" s="73">
        <v>52</v>
      </c>
      <c r="I29" s="73">
        <v>59</v>
      </c>
      <c r="J29" s="73">
        <v>6</v>
      </c>
      <c r="K29" s="73">
        <v>5</v>
      </c>
      <c r="L29" s="73">
        <v>7</v>
      </c>
    </row>
    <row r="30" spans="1:12" ht="20.100000000000001" customHeight="1" x14ac:dyDescent="0.45">
      <c r="A30" s="49" t="s">
        <v>35</v>
      </c>
      <c r="B30" s="67" t="s">
        <v>20</v>
      </c>
      <c r="C30" s="50" t="s">
        <v>36</v>
      </c>
      <c r="D30" s="73">
        <v>1541</v>
      </c>
      <c r="E30" s="73">
        <v>817</v>
      </c>
      <c r="F30" s="73">
        <v>724</v>
      </c>
      <c r="G30" s="73">
        <v>60</v>
      </c>
      <c r="H30" s="73">
        <v>56</v>
      </c>
      <c r="I30" s="73">
        <v>64</v>
      </c>
      <c r="J30" s="73">
        <v>7</v>
      </c>
      <c r="K30" s="73">
        <v>6</v>
      </c>
      <c r="L30" s="73">
        <v>8</v>
      </c>
    </row>
    <row r="31" spans="1:12" ht="20.100000000000001" customHeight="1" x14ac:dyDescent="0.45">
      <c r="A31" s="49" t="s">
        <v>37</v>
      </c>
      <c r="B31" s="67" t="s">
        <v>20</v>
      </c>
      <c r="C31" s="50" t="s">
        <v>38</v>
      </c>
      <c r="D31" s="73">
        <v>1534</v>
      </c>
      <c r="E31" s="73">
        <v>770</v>
      </c>
      <c r="F31" s="73">
        <v>764</v>
      </c>
      <c r="G31" s="73">
        <v>57</v>
      </c>
      <c r="H31" s="73">
        <v>54</v>
      </c>
      <c r="I31" s="73">
        <v>61</v>
      </c>
      <c r="J31" s="73">
        <v>7</v>
      </c>
      <c r="K31" s="73">
        <v>6</v>
      </c>
      <c r="L31" s="73">
        <v>7</v>
      </c>
    </row>
    <row r="32" spans="1:12" ht="20.100000000000001" customHeight="1" x14ac:dyDescent="0.45">
      <c r="A32" s="49" t="s">
        <v>39</v>
      </c>
      <c r="B32" s="67" t="s">
        <v>20</v>
      </c>
      <c r="C32" s="50" t="s">
        <v>40</v>
      </c>
      <c r="D32" s="73">
        <v>2253</v>
      </c>
      <c r="E32" s="73">
        <v>1147</v>
      </c>
      <c r="F32" s="73">
        <v>1106</v>
      </c>
      <c r="G32" s="73">
        <v>54</v>
      </c>
      <c r="H32" s="73">
        <v>51</v>
      </c>
      <c r="I32" s="73">
        <v>57</v>
      </c>
      <c r="J32" s="73">
        <v>5</v>
      </c>
      <c r="K32" s="73">
        <v>4</v>
      </c>
      <c r="L32" s="73">
        <v>5</v>
      </c>
    </row>
    <row r="33" spans="1:12" ht="20.100000000000001" customHeight="1" x14ac:dyDescent="0.45">
      <c r="A33" s="49" t="s">
        <v>41</v>
      </c>
      <c r="B33" s="67" t="s">
        <v>20</v>
      </c>
      <c r="C33" s="50" t="s">
        <v>42</v>
      </c>
      <c r="D33" s="73">
        <v>2977</v>
      </c>
      <c r="E33" s="73">
        <v>1479</v>
      </c>
      <c r="F33" s="73">
        <v>1498</v>
      </c>
      <c r="G33" s="73">
        <v>61</v>
      </c>
      <c r="H33" s="73">
        <v>58</v>
      </c>
      <c r="I33" s="73">
        <v>63</v>
      </c>
      <c r="J33" s="73">
        <v>7</v>
      </c>
      <c r="K33" s="73">
        <v>5</v>
      </c>
      <c r="L33" s="73">
        <v>8</v>
      </c>
    </row>
    <row r="34" spans="1:12" ht="20.100000000000001" customHeight="1" x14ac:dyDescent="0.45">
      <c r="A34" s="49" t="s">
        <v>45</v>
      </c>
      <c r="B34" s="67" t="s">
        <v>44</v>
      </c>
      <c r="C34" s="50" t="s">
        <v>46</v>
      </c>
      <c r="D34" s="73">
        <v>2100</v>
      </c>
      <c r="E34" s="73">
        <v>1086</v>
      </c>
      <c r="F34" s="73">
        <v>1014</v>
      </c>
      <c r="G34" s="73">
        <v>51</v>
      </c>
      <c r="H34" s="73">
        <v>49</v>
      </c>
      <c r="I34" s="73">
        <v>54</v>
      </c>
      <c r="J34" s="73">
        <v>4</v>
      </c>
      <c r="K34" s="73">
        <v>4</v>
      </c>
      <c r="L34" s="73">
        <v>4</v>
      </c>
    </row>
    <row r="35" spans="1:12" ht="20.100000000000001" customHeight="1" x14ac:dyDescent="0.45">
      <c r="A35" s="49" t="s">
        <v>47</v>
      </c>
      <c r="B35" s="67" t="s">
        <v>44</v>
      </c>
      <c r="C35" s="50" t="s">
        <v>48</v>
      </c>
      <c r="D35" s="73">
        <v>1669</v>
      </c>
      <c r="E35" s="73">
        <v>848</v>
      </c>
      <c r="F35" s="73">
        <v>821</v>
      </c>
      <c r="G35" s="73">
        <v>48</v>
      </c>
      <c r="H35" s="73">
        <v>46</v>
      </c>
      <c r="I35" s="73">
        <v>52</v>
      </c>
      <c r="J35" s="73">
        <v>3</v>
      </c>
      <c r="K35" s="73">
        <v>3</v>
      </c>
      <c r="L35" s="73">
        <v>4</v>
      </c>
    </row>
    <row r="36" spans="1:12" ht="20.100000000000001" customHeight="1" x14ac:dyDescent="0.45">
      <c r="A36" s="49" t="s">
        <v>49</v>
      </c>
      <c r="B36" s="67" t="s">
        <v>44</v>
      </c>
      <c r="C36" s="50" t="s">
        <v>50</v>
      </c>
      <c r="D36" s="73">
        <v>3540</v>
      </c>
      <c r="E36" s="73">
        <v>1757</v>
      </c>
      <c r="F36" s="73">
        <v>1783</v>
      </c>
      <c r="G36" s="73">
        <v>56</v>
      </c>
      <c r="H36" s="73">
        <v>52</v>
      </c>
      <c r="I36" s="73">
        <v>60</v>
      </c>
      <c r="J36" s="73">
        <v>5</v>
      </c>
      <c r="K36" s="73">
        <v>4</v>
      </c>
      <c r="L36" s="73">
        <v>6</v>
      </c>
    </row>
    <row r="37" spans="1:12" ht="20.100000000000001" customHeight="1" x14ac:dyDescent="0.45">
      <c r="A37" s="49" t="s">
        <v>51</v>
      </c>
      <c r="B37" s="67" t="s">
        <v>44</v>
      </c>
      <c r="C37" s="50" t="s">
        <v>52</v>
      </c>
      <c r="D37" s="73">
        <v>2240</v>
      </c>
      <c r="E37" s="73">
        <v>1191</v>
      </c>
      <c r="F37" s="73">
        <v>1049</v>
      </c>
      <c r="G37" s="73">
        <v>55</v>
      </c>
      <c r="H37" s="73">
        <v>51</v>
      </c>
      <c r="I37" s="73">
        <v>59</v>
      </c>
      <c r="J37" s="73">
        <v>5</v>
      </c>
      <c r="K37" s="73">
        <v>3</v>
      </c>
      <c r="L37" s="73">
        <v>6</v>
      </c>
    </row>
    <row r="38" spans="1:12" ht="20.100000000000001" customHeight="1" x14ac:dyDescent="0.45">
      <c r="A38" s="49" t="s">
        <v>53</v>
      </c>
      <c r="B38" s="67" t="s">
        <v>44</v>
      </c>
      <c r="C38" s="50" t="s">
        <v>54</v>
      </c>
      <c r="D38" s="73">
        <v>3860</v>
      </c>
      <c r="E38" s="73">
        <v>1986</v>
      </c>
      <c r="F38" s="73">
        <v>1874</v>
      </c>
      <c r="G38" s="73">
        <v>52</v>
      </c>
      <c r="H38" s="73">
        <v>46</v>
      </c>
      <c r="I38" s="73">
        <v>59</v>
      </c>
      <c r="J38" s="73">
        <v>4</v>
      </c>
      <c r="K38" s="73">
        <v>3</v>
      </c>
      <c r="L38" s="73">
        <v>5</v>
      </c>
    </row>
    <row r="39" spans="1:12" ht="20.100000000000001" customHeight="1" x14ac:dyDescent="0.25">
      <c r="A39" s="49" t="s">
        <v>55</v>
      </c>
      <c r="B39" s="67" t="s">
        <v>44</v>
      </c>
      <c r="C39" s="50" t="s">
        <v>56</v>
      </c>
      <c r="D39" s="73">
        <v>3633</v>
      </c>
      <c r="E39" s="73">
        <v>1869</v>
      </c>
      <c r="F39" s="73">
        <v>1764</v>
      </c>
      <c r="G39" s="73">
        <v>53</v>
      </c>
      <c r="H39" s="73">
        <v>50</v>
      </c>
      <c r="I39" s="73">
        <v>57</v>
      </c>
      <c r="J39" s="73">
        <v>5</v>
      </c>
      <c r="K39" s="73">
        <v>5</v>
      </c>
      <c r="L39" s="73">
        <v>5</v>
      </c>
    </row>
    <row r="40" spans="1:12" ht="20.100000000000001" customHeight="1" x14ac:dyDescent="0.25">
      <c r="A40" s="49" t="s">
        <v>57</v>
      </c>
      <c r="B40" s="67" t="s">
        <v>44</v>
      </c>
      <c r="C40" s="50" t="s">
        <v>58</v>
      </c>
      <c r="D40" s="73">
        <v>4958</v>
      </c>
      <c r="E40" s="73">
        <v>2525</v>
      </c>
      <c r="F40" s="73">
        <v>2433</v>
      </c>
      <c r="G40" s="73">
        <v>51</v>
      </c>
      <c r="H40" s="73">
        <v>46</v>
      </c>
      <c r="I40" s="73">
        <v>57</v>
      </c>
      <c r="J40" s="73">
        <v>4</v>
      </c>
      <c r="K40" s="73">
        <v>3</v>
      </c>
      <c r="L40" s="73">
        <v>5</v>
      </c>
    </row>
    <row r="41" spans="1:12" ht="20.100000000000001" customHeight="1" x14ac:dyDescent="0.25">
      <c r="A41" s="49" t="s">
        <v>59</v>
      </c>
      <c r="B41" s="67" t="s">
        <v>44</v>
      </c>
      <c r="C41" s="50" t="s">
        <v>60</v>
      </c>
      <c r="D41" s="73">
        <v>1477</v>
      </c>
      <c r="E41" s="73">
        <v>756</v>
      </c>
      <c r="F41" s="73">
        <v>721</v>
      </c>
      <c r="G41" s="73">
        <v>47</v>
      </c>
      <c r="H41" s="73">
        <v>42</v>
      </c>
      <c r="I41" s="73">
        <v>51</v>
      </c>
      <c r="J41" s="73">
        <v>3</v>
      </c>
      <c r="K41" s="73">
        <v>2</v>
      </c>
      <c r="L41" s="73">
        <v>3</v>
      </c>
    </row>
    <row r="42" spans="1:12" ht="20.100000000000001" customHeight="1" x14ac:dyDescent="0.25">
      <c r="A42" s="49" t="s">
        <v>61</v>
      </c>
      <c r="B42" s="67" t="s">
        <v>44</v>
      </c>
      <c r="C42" s="50" t="s">
        <v>62</v>
      </c>
      <c r="D42" s="73">
        <v>1781</v>
      </c>
      <c r="E42" s="73">
        <v>907</v>
      </c>
      <c r="F42" s="73">
        <v>874</v>
      </c>
      <c r="G42" s="73">
        <v>48</v>
      </c>
      <c r="H42" s="73">
        <v>43</v>
      </c>
      <c r="I42" s="73">
        <v>54</v>
      </c>
      <c r="J42" s="73">
        <v>2</v>
      </c>
      <c r="K42" s="73">
        <v>2</v>
      </c>
      <c r="L42" s="73">
        <v>3</v>
      </c>
    </row>
    <row r="43" spans="1:12" ht="20.100000000000001" customHeight="1" x14ac:dyDescent="0.25">
      <c r="A43" s="49" t="s">
        <v>63</v>
      </c>
      <c r="B43" s="67" t="s">
        <v>44</v>
      </c>
      <c r="C43" s="50" t="s">
        <v>64</v>
      </c>
      <c r="D43" s="73">
        <v>13229</v>
      </c>
      <c r="E43" s="73">
        <v>6842</v>
      </c>
      <c r="F43" s="73">
        <v>6387</v>
      </c>
      <c r="G43" s="73">
        <v>54</v>
      </c>
      <c r="H43" s="73">
        <v>50</v>
      </c>
      <c r="I43" s="73">
        <v>58</v>
      </c>
      <c r="J43" s="73">
        <v>5</v>
      </c>
      <c r="K43" s="73">
        <v>4</v>
      </c>
      <c r="L43" s="73">
        <v>6</v>
      </c>
    </row>
    <row r="44" spans="1:12" ht="20.100000000000001" customHeight="1" x14ac:dyDescent="0.25">
      <c r="A44" s="49" t="s">
        <v>65</v>
      </c>
      <c r="B44" s="67" t="s">
        <v>44</v>
      </c>
      <c r="C44" s="50" t="s">
        <v>66</v>
      </c>
      <c r="D44" s="73">
        <v>4660</v>
      </c>
      <c r="E44" s="73">
        <v>2404</v>
      </c>
      <c r="F44" s="73">
        <v>2256</v>
      </c>
      <c r="G44" s="73">
        <v>46</v>
      </c>
      <c r="H44" s="73">
        <v>43</v>
      </c>
      <c r="I44" s="73">
        <v>48</v>
      </c>
      <c r="J44" s="73">
        <v>3</v>
      </c>
      <c r="K44" s="73">
        <v>2</v>
      </c>
      <c r="L44" s="73">
        <v>4</v>
      </c>
    </row>
    <row r="45" spans="1:12" ht="20.100000000000001" customHeight="1" x14ac:dyDescent="0.25">
      <c r="A45" s="49" t="s">
        <v>67</v>
      </c>
      <c r="B45" s="67" t="s">
        <v>44</v>
      </c>
      <c r="C45" s="50" t="s">
        <v>68</v>
      </c>
      <c r="D45" s="73">
        <v>5835</v>
      </c>
      <c r="E45" s="73">
        <v>2914</v>
      </c>
      <c r="F45" s="73">
        <v>2921</v>
      </c>
      <c r="G45" s="73">
        <v>52</v>
      </c>
      <c r="H45" s="73">
        <v>48</v>
      </c>
      <c r="I45" s="73">
        <v>56</v>
      </c>
      <c r="J45" s="73">
        <v>4</v>
      </c>
      <c r="K45" s="73">
        <v>4</v>
      </c>
      <c r="L45" s="73">
        <v>5</v>
      </c>
    </row>
    <row r="46" spans="1:12" ht="20.100000000000001" customHeight="1" x14ac:dyDescent="0.25">
      <c r="A46" s="49" t="s">
        <v>69</v>
      </c>
      <c r="B46" s="67" t="s">
        <v>44</v>
      </c>
      <c r="C46" s="50" t="s">
        <v>70</v>
      </c>
      <c r="D46" s="73">
        <v>3249</v>
      </c>
      <c r="E46" s="73">
        <v>1642</v>
      </c>
      <c r="F46" s="73">
        <v>1607</v>
      </c>
      <c r="G46" s="73">
        <v>47</v>
      </c>
      <c r="H46" s="73">
        <v>43</v>
      </c>
      <c r="I46" s="73">
        <v>51</v>
      </c>
      <c r="J46" s="73">
        <v>2</v>
      </c>
      <c r="K46" s="73">
        <v>1</v>
      </c>
      <c r="L46" s="73">
        <v>2</v>
      </c>
    </row>
    <row r="47" spans="1:12" ht="20.100000000000001" customHeight="1" x14ac:dyDescent="0.25">
      <c r="A47" s="49" t="s">
        <v>71</v>
      </c>
      <c r="B47" s="67" t="s">
        <v>44</v>
      </c>
      <c r="C47" s="50" t="s">
        <v>72</v>
      </c>
      <c r="D47" s="73">
        <v>2680</v>
      </c>
      <c r="E47" s="73">
        <v>1390</v>
      </c>
      <c r="F47" s="73">
        <v>1290</v>
      </c>
      <c r="G47" s="73">
        <v>51</v>
      </c>
      <c r="H47" s="73">
        <v>47</v>
      </c>
      <c r="I47" s="73">
        <v>56</v>
      </c>
      <c r="J47" s="73">
        <v>4</v>
      </c>
      <c r="K47" s="73">
        <v>3</v>
      </c>
      <c r="L47" s="73">
        <v>5</v>
      </c>
    </row>
    <row r="48" spans="1:12" ht="20.100000000000001" customHeight="1" x14ac:dyDescent="0.25">
      <c r="A48" s="49" t="s">
        <v>73</v>
      </c>
      <c r="B48" s="67" t="s">
        <v>44</v>
      </c>
      <c r="C48" s="50" t="s">
        <v>74</v>
      </c>
      <c r="D48" s="73">
        <v>2637</v>
      </c>
      <c r="E48" s="73">
        <v>1348</v>
      </c>
      <c r="F48" s="73">
        <v>1289</v>
      </c>
      <c r="G48" s="73">
        <v>57</v>
      </c>
      <c r="H48" s="73">
        <v>57</v>
      </c>
      <c r="I48" s="73">
        <v>57</v>
      </c>
      <c r="J48" s="73">
        <v>5</v>
      </c>
      <c r="K48" s="73">
        <v>5</v>
      </c>
      <c r="L48" s="73">
        <v>6</v>
      </c>
    </row>
    <row r="49" spans="1:12" ht="20.100000000000001" customHeight="1" x14ac:dyDescent="0.25">
      <c r="A49" s="49" t="s">
        <v>75</v>
      </c>
      <c r="B49" s="67" t="s">
        <v>44</v>
      </c>
      <c r="C49" s="50" t="s">
        <v>76</v>
      </c>
      <c r="D49" s="73">
        <v>2769</v>
      </c>
      <c r="E49" s="73">
        <v>1418</v>
      </c>
      <c r="F49" s="73">
        <v>1351</v>
      </c>
      <c r="G49" s="73">
        <v>56</v>
      </c>
      <c r="H49" s="73">
        <v>52</v>
      </c>
      <c r="I49" s="73">
        <v>60</v>
      </c>
      <c r="J49" s="73">
        <v>3</v>
      </c>
      <c r="K49" s="73">
        <v>2</v>
      </c>
      <c r="L49" s="73">
        <v>4</v>
      </c>
    </row>
    <row r="50" spans="1:12" ht="20.100000000000001" customHeight="1" x14ac:dyDescent="0.25">
      <c r="A50" s="49" t="s">
        <v>77</v>
      </c>
      <c r="B50" s="67" t="s">
        <v>44</v>
      </c>
      <c r="C50" s="50" t="s">
        <v>376</v>
      </c>
      <c r="D50" s="73">
        <v>1960</v>
      </c>
      <c r="E50" s="73">
        <v>997</v>
      </c>
      <c r="F50" s="73">
        <v>963</v>
      </c>
      <c r="G50" s="73">
        <v>53</v>
      </c>
      <c r="H50" s="73">
        <v>48</v>
      </c>
      <c r="I50" s="73">
        <v>58</v>
      </c>
      <c r="J50" s="73">
        <v>4</v>
      </c>
      <c r="K50" s="73">
        <v>3</v>
      </c>
      <c r="L50" s="73">
        <v>5</v>
      </c>
    </row>
    <row r="51" spans="1:12" ht="20.100000000000001" customHeight="1" x14ac:dyDescent="0.25">
      <c r="A51" s="49" t="s">
        <v>78</v>
      </c>
      <c r="B51" s="67" t="s">
        <v>44</v>
      </c>
      <c r="C51" s="50" t="s">
        <v>79</v>
      </c>
      <c r="D51" s="73">
        <v>3165</v>
      </c>
      <c r="E51" s="73">
        <v>1671</v>
      </c>
      <c r="F51" s="73">
        <v>1494</v>
      </c>
      <c r="G51" s="73">
        <v>58</v>
      </c>
      <c r="H51" s="73">
        <v>55</v>
      </c>
      <c r="I51" s="73">
        <v>61</v>
      </c>
      <c r="J51" s="73">
        <v>7</v>
      </c>
      <c r="K51" s="73">
        <v>7</v>
      </c>
      <c r="L51" s="73">
        <v>7</v>
      </c>
    </row>
    <row r="52" spans="1:12" ht="20.100000000000001" customHeight="1" x14ac:dyDescent="0.25">
      <c r="A52" s="49" t="s">
        <v>80</v>
      </c>
      <c r="B52" s="67" t="s">
        <v>44</v>
      </c>
      <c r="C52" s="50" t="s">
        <v>81</v>
      </c>
      <c r="D52" s="73">
        <v>2601</v>
      </c>
      <c r="E52" s="73">
        <v>1303</v>
      </c>
      <c r="F52" s="73">
        <v>1298</v>
      </c>
      <c r="G52" s="73">
        <v>55</v>
      </c>
      <c r="H52" s="73">
        <v>51</v>
      </c>
      <c r="I52" s="73">
        <v>58</v>
      </c>
      <c r="J52" s="73">
        <v>4</v>
      </c>
      <c r="K52" s="73">
        <v>4</v>
      </c>
      <c r="L52" s="73">
        <v>5</v>
      </c>
    </row>
    <row r="53" spans="1:12" ht="20.100000000000001" customHeight="1" x14ac:dyDescent="0.25">
      <c r="A53" s="49" t="s">
        <v>82</v>
      </c>
      <c r="B53" s="67" t="s">
        <v>44</v>
      </c>
      <c r="C53" s="50" t="s">
        <v>83</v>
      </c>
      <c r="D53" s="73">
        <v>2701</v>
      </c>
      <c r="E53" s="73">
        <v>1385</v>
      </c>
      <c r="F53" s="73">
        <v>1316</v>
      </c>
      <c r="G53" s="73">
        <v>66</v>
      </c>
      <c r="H53" s="73">
        <v>63</v>
      </c>
      <c r="I53" s="73">
        <v>70</v>
      </c>
      <c r="J53" s="73">
        <v>10</v>
      </c>
      <c r="K53" s="73">
        <v>7</v>
      </c>
      <c r="L53" s="73">
        <v>12</v>
      </c>
    </row>
    <row r="54" spans="1:12" ht="20.100000000000001" customHeight="1" x14ac:dyDescent="0.25">
      <c r="A54" s="49" t="s">
        <v>84</v>
      </c>
      <c r="B54" s="67" t="s">
        <v>44</v>
      </c>
      <c r="C54" s="50" t="s">
        <v>85</v>
      </c>
      <c r="D54" s="73">
        <v>2384</v>
      </c>
      <c r="E54" s="73">
        <v>1252</v>
      </c>
      <c r="F54" s="73">
        <v>1132</v>
      </c>
      <c r="G54" s="73">
        <v>61</v>
      </c>
      <c r="H54" s="73">
        <v>58</v>
      </c>
      <c r="I54" s="73">
        <v>64</v>
      </c>
      <c r="J54" s="73">
        <v>7</v>
      </c>
      <c r="K54" s="73">
        <v>6</v>
      </c>
      <c r="L54" s="73">
        <v>7</v>
      </c>
    </row>
    <row r="55" spans="1:12" ht="20.100000000000001" customHeight="1" x14ac:dyDescent="0.25">
      <c r="A55" s="49" t="s">
        <v>86</v>
      </c>
      <c r="B55" s="67" t="s">
        <v>44</v>
      </c>
      <c r="C55" s="50" t="s">
        <v>87</v>
      </c>
      <c r="D55" s="73">
        <v>3575</v>
      </c>
      <c r="E55" s="73">
        <v>1814</v>
      </c>
      <c r="F55" s="73">
        <v>1761</v>
      </c>
      <c r="G55" s="73">
        <v>57</v>
      </c>
      <c r="H55" s="73">
        <v>53</v>
      </c>
      <c r="I55" s="73">
        <v>61</v>
      </c>
      <c r="J55" s="73">
        <v>5</v>
      </c>
      <c r="K55" s="73">
        <v>3</v>
      </c>
      <c r="L55" s="73">
        <v>7</v>
      </c>
    </row>
    <row r="56" spans="1:12" ht="20.100000000000001" customHeight="1" x14ac:dyDescent="0.25">
      <c r="A56" s="49" t="s">
        <v>88</v>
      </c>
      <c r="B56" s="67" t="s">
        <v>44</v>
      </c>
      <c r="C56" s="50" t="s">
        <v>89</v>
      </c>
      <c r="D56" s="73">
        <v>3599</v>
      </c>
      <c r="E56" s="73">
        <v>1823</v>
      </c>
      <c r="F56" s="73">
        <v>1776</v>
      </c>
      <c r="G56" s="73">
        <v>49</v>
      </c>
      <c r="H56" s="73">
        <v>46</v>
      </c>
      <c r="I56" s="73">
        <v>52</v>
      </c>
      <c r="J56" s="73">
        <v>4</v>
      </c>
      <c r="K56" s="73">
        <v>3</v>
      </c>
      <c r="L56" s="73">
        <v>4</v>
      </c>
    </row>
    <row r="57" spans="1:12" ht="20.100000000000001" customHeight="1" x14ac:dyDescent="0.25">
      <c r="A57" s="49" t="s">
        <v>91</v>
      </c>
      <c r="B57" s="67" t="s">
        <v>375</v>
      </c>
      <c r="C57" s="50" t="s">
        <v>92</v>
      </c>
      <c r="D57" s="73">
        <v>2581</v>
      </c>
      <c r="E57" s="73">
        <v>1326</v>
      </c>
      <c r="F57" s="73">
        <v>1255</v>
      </c>
      <c r="G57" s="73">
        <v>53</v>
      </c>
      <c r="H57" s="73">
        <v>48</v>
      </c>
      <c r="I57" s="73">
        <v>58</v>
      </c>
      <c r="J57" s="73">
        <v>4</v>
      </c>
      <c r="K57" s="73">
        <v>3</v>
      </c>
      <c r="L57" s="73">
        <v>5</v>
      </c>
    </row>
    <row r="58" spans="1:12" ht="20.100000000000001" customHeight="1" x14ac:dyDescent="0.25">
      <c r="A58" s="49" t="s">
        <v>93</v>
      </c>
      <c r="B58" s="67" t="s">
        <v>375</v>
      </c>
      <c r="C58" s="50" t="s">
        <v>94</v>
      </c>
      <c r="D58" s="73">
        <v>7280</v>
      </c>
      <c r="E58" s="73">
        <v>3722</v>
      </c>
      <c r="F58" s="73">
        <v>3558</v>
      </c>
      <c r="G58" s="73">
        <v>47</v>
      </c>
      <c r="H58" s="73">
        <v>44</v>
      </c>
      <c r="I58" s="73">
        <v>50</v>
      </c>
      <c r="J58" s="73">
        <v>3</v>
      </c>
      <c r="K58" s="73">
        <v>3</v>
      </c>
      <c r="L58" s="73">
        <v>4</v>
      </c>
    </row>
    <row r="59" spans="1:12" ht="20.100000000000001" customHeight="1" x14ac:dyDescent="0.25">
      <c r="A59" s="49" t="s">
        <v>95</v>
      </c>
      <c r="B59" s="67" t="s">
        <v>375</v>
      </c>
      <c r="C59" s="50" t="s">
        <v>96</v>
      </c>
      <c r="D59" s="73">
        <v>2642</v>
      </c>
      <c r="E59" s="73">
        <v>1331</v>
      </c>
      <c r="F59" s="73">
        <v>1311</v>
      </c>
      <c r="G59" s="73">
        <v>47</v>
      </c>
      <c r="H59" s="73">
        <v>40</v>
      </c>
      <c r="I59" s="73">
        <v>54</v>
      </c>
      <c r="J59" s="73">
        <v>3</v>
      </c>
      <c r="K59" s="73">
        <v>3</v>
      </c>
      <c r="L59" s="73">
        <v>4</v>
      </c>
    </row>
    <row r="60" spans="1:12" ht="20.100000000000001" customHeight="1" x14ac:dyDescent="0.25">
      <c r="A60" s="49" t="s">
        <v>97</v>
      </c>
      <c r="B60" s="67" t="s">
        <v>375</v>
      </c>
      <c r="C60" s="50" t="s">
        <v>98</v>
      </c>
      <c r="D60" s="73">
        <v>3409</v>
      </c>
      <c r="E60" s="73">
        <v>1732</v>
      </c>
      <c r="F60" s="73">
        <v>1677</v>
      </c>
      <c r="G60" s="73">
        <v>46</v>
      </c>
      <c r="H60" s="73">
        <v>43</v>
      </c>
      <c r="I60" s="73">
        <v>49</v>
      </c>
      <c r="J60" s="73">
        <v>3</v>
      </c>
      <c r="K60" s="73">
        <v>3</v>
      </c>
      <c r="L60" s="73">
        <v>4</v>
      </c>
    </row>
    <row r="61" spans="1:12" ht="20.100000000000001" customHeight="1" x14ac:dyDescent="0.25">
      <c r="A61" s="49" t="s">
        <v>99</v>
      </c>
      <c r="B61" s="67" t="s">
        <v>375</v>
      </c>
      <c r="C61" s="50" t="s">
        <v>100</v>
      </c>
      <c r="D61" s="73">
        <v>3473</v>
      </c>
      <c r="E61" s="73">
        <v>1723</v>
      </c>
      <c r="F61" s="73">
        <v>1750</v>
      </c>
      <c r="G61" s="73">
        <v>53</v>
      </c>
      <c r="H61" s="73">
        <v>48</v>
      </c>
      <c r="I61" s="73">
        <v>58</v>
      </c>
      <c r="J61" s="73">
        <v>5</v>
      </c>
      <c r="K61" s="73">
        <v>4</v>
      </c>
      <c r="L61" s="73">
        <v>7</v>
      </c>
    </row>
    <row r="62" spans="1:12" ht="20.100000000000001" customHeight="1" x14ac:dyDescent="0.25">
      <c r="A62" s="49" t="s">
        <v>101</v>
      </c>
      <c r="B62" s="67" t="s">
        <v>375</v>
      </c>
      <c r="C62" s="51" t="s">
        <v>102</v>
      </c>
      <c r="D62" s="73">
        <v>2833</v>
      </c>
      <c r="E62" s="73">
        <v>1434</v>
      </c>
      <c r="F62" s="73">
        <v>1399</v>
      </c>
      <c r="G62" s="73">
        <v>53</v>
      </c>
      <c r="H62" s="73">
        <v>49</v>
      </c>
      <c r="I62" s="73">
        <v>58</v>
      </c>
      <c r="J62" s="73">
        <v>3</v>
      </c>
      <c r="K62" s="73">
        <v>2</v>
      </c>
      <c r="L62" s="73">
        <v>5</v>
      </c>
    </row>
    <row r="63" spans="1:12" ht="20.100000000000001" customHeight="1" x14ac:dyDescent="0.25">
      <c r="A63" s="49" t="s">
        <v>103</v>
      </c>
      <c r="B63" s="67" t="s">
        <v>375</v>
      </c>
      <c r="C63" s="50" t="s">
        <v>104</v>
      </c>
      <c r="D63" s="73">
        <v>5100</v>
      </c>
      <c r="E63" s="73">
        <v>2553</v>
      </c>
      <c r="F63" s="73">
        <v>2547</v>
      </c>
      <c r="G63" s="73">
        <v>49</v>
      </c>
      <c r="H63" s="73">
        <v>44</v>
      </c>
      <c r="I63" s="73">
        <v>53</v>
      </c>
      <c r="J63" s="73">
        <v>3</v>
      </c>
      <c r="K63" s="73">
        <v>2</v>
      </c>
      <c r="L63" s="73">
        <v>4</v>
      </c>
    </row>
    <row r="64" spans="1:12" ht="20.100000000000001" customHeight="1" x14ac:dyDescent="0.25">
      <c r="A64" s="49" t="s">
        <v>105</v>
      </c>
      <c r="B64" s="67" t="s">
        <v>375</v>
      </c>
      <c r="C64" s="50" t="s">
        <v>106</v>
      </c>
      <c r="D64" s="73">
        <v>8304</v>
      </c>
      <c r="E64" s="73">
        <v>4170</v>
      </c>
      <c r="F64" s="73">
        <v>4134</v>
      </c>
      <c r="G64" s="73">
        <v>48</v>
      </c>
      <c r="H64" s="73">
        <v>44</v>
      </c>
      <c r="I64" s="73">
        <v>52</v>
      </c>
      <c r="J64" s="73">
        <v>4</v>
      </c>
      <c r="K64" s="73">
        <v>4</v>
      </c>
      <c r="L64" s="73">
        <v>4</v>
      </c>
    </row>
    <row r="65" spans="1:12" ht="20.100000000000001" customHeight="1" x14ac:dyDescent="0.25">
      <c r="A65" s="49" t="s">
        <v>107</v>
      </c>
      <c r="B65" s="67" t="s">
        <v>375</v>
      </c>
      <c r="C65" s="50" t="s">
        <v>108</v>
      </c>
      <c r="D65" s="73">
        <v>1869</v>
      </c>
      <c r="E65" s="73">
        <v>938</v>
      </c>
      <c r="F65" s="73">
        <v>931</v>
      </c>
      <c r="G65" s="73">
        <v>51</v>
      </c>
      <c r="H65" s="73">
        <v>45</v>
      </c>
      <c r="I65" s="73">
        <v>56</v>
      </c>
      <c r="J65" s="73">
        <v>4</v>
      </c>
      <c r="K65" s="73">
        <v>3</v>
      </c>
      <c r="L65" s="73">
        <v>5</v>
      </c>
    </row>
    <row r="66" spans="1:12" ht="20.100000000000001" customHeight="1" x14ac:dyDescent="0.25">
      <c r="A66" s="49" t="s">
        <v>109</v>
      </c>
      <c r="B66" s="67" t="s">
        <v>375</v>
      </c>
      <c r="C66" s="50" t="s">
        <v>110</v>
      </c>
      <c r="D66" s="73">
        <v>1894</v>
      </c>
      <c r="E66" s="73">
        <v>984</v>
      </c>
      <c r="F66" s="73">
        <v>910</v>
      </c>
      <c r="G66" s="73">
        <v>48</v>
      </c>
      <c r="H66" s="73">
        <v>45</v>
      </c>
      <c r="I66" s="73">
        <v>51</v>
      </c>
      <c r="J66" s="73">
        <v>5</v>
      </c>
      <c r="K66" s="73">
        <v>4</v>
      </c>
      <c r="L66" s="73">
        <v>6</v>
      </c>
    </row>
    <row r="67" spans="1:12" ht="20.100000000000001" customHeight="1" x14ac:dyDescent="0.25">
      <c r="A67" s="49" t="s">
        <v>111</v>
      </c>
      <c r="B67" s="67" t="s">
        <v>375</v>
      </c>
      <c r="C67" s="50" t="s">
        <v>112</v>
      </c>
      <c r="D67" s="73">
        <v>5878</v>
      </c>
      <c r="E67" s="73">
        <v>2987</v>
      </c>
      <c r="F67" s="73">
        <v>2891</v>
      </c>
      <c r="G67" s="73">
        <v>51</v>
      </c>
      <c r="H67" s="73">
        <v>48</v>
      </c>
      <c r="I67" s="73">
        <v>55</v>
      </c>
      <c r="J67" s="73">
        <v>5</v>
      </c>
      <c r="K67" s="73">
        <v>5</v>
      </c>
      <c r="L67" s="73">
        <v>6</v>
      </c>
    </row>
    <row r="68" spans="1:12" ht="20.100000000000001" customHeight="1" x14ac:dyDescent="0.25">
      <c r="A68" s="49" t="s">
        <v>113</v>
      </c>
      <c r="B68" s="67" t="s">
        <v>375</v>
      </c>
      <c r="C68" s="50" t="s">
        <v>114</v>
      </c>
      <c r="D68" s="73">
        <v>3057</v>
      </c>
      <c r="E68" s="73">
        <v>1495</v>
      </c>
      <c r="F68" s="73">
        <v>1562</v>
      </c>
      <c r="G68" s="73">
        <v>54</v>
      </c>
      <c r="H68" s="73">
        <v>50</v>
      </c>
      <c r="I68" s="73">
        <v>58</v>
      </c>
      <c r="J68" s="73">
        <v>4</v>
      </c>
      <c r="K68" s="73">
        <v>3</v>
      </c>
      <c r="L68" s="73">
        <v>5</v>
      </c>
    </row>
    <row r="69" spans="1:12" ht="20.100000000000001" customHeight="1" x14ac:dyDescent="0.25">
      <c r="A69" s="49" t="s">
        <v>115</v>
      </c>
      <c r="B69" s="67" t="s">
        <v>375</v>
      </c>
      <c r="C69" s="50" t="s">
        <v>116</v>
      </c>
      <c r="D69" s="73">
        <v>5824</v>
      </c>
      <c r="E69" s="73">
        <v>3002</v>
      </c>
      <c r="F69" s="73">
        <v>2822</v>
      </c>
      <c r="G69" s="73">
        <v>52</v>
      </c>
      <c r="H69" s="73">
        <v>48</v>
      </c>
      <c r="I69" s="73">
        <v>57</v>
      </c>
      <c r="J69" s="73">
        <v>5</v>
      </c>
      <c r="K69" s="73">
        <v>4</v>
      </c>
      <c r="L69" s="73">
        <v>6</v>
      </c>
    </row>
    <row r="70" spans="1:12" ht="20.100000000000001" customHeight="1" x14ac:dyDescent="0.25">
      <c r="A70" s="49" t="s">
        <v>117</v>
      </c>
      <c r="B70" s="67" t="s">
        <v>375</v>
      </c>
      <c r="C70" s="50" t="s">
        <v>118</v>
      </c>
      <c r="D70" s="73">
        <v>3603</v>
      </c>
      <c r="E70" s="73">
        <v>1905</v>
      </c>
      <c r="F70" s="73">
        <v>1698</v>
      </c>
      <c r="G70" s="73">
        <v>50</v>
      </c>
      <c r="H70" s="73">
        <v>47</v>
      </c>
      <c r="I70" s="73">
        <v>54</v>
      </c>
      <c r="J70" s="73">
        <v>4</v>
      </c>
      <c r="K70" s="73">
        <v>4</v>
      </c>
      <c r="L70" s="73">
        <v>5</v>
      </c>
    </row>
    <row r="71" spans="1:12" ht="20.100000000000001" customHeight="1" x14ac:dyDescent="0.25">
      <c r="A71" s="49" t="s">
        <v>119</v>
      </c>
      <c r="B71" s="67" t="s">
        <v>375</v>
      </c>
      <c r="C71" s="50" t="s">
        <v>120</v>
      </c>
      <c r="D71" s="73">
        <v>1821</v>
      </c>
      <c r="E71" s="73">
        <v>903</v>
      </c>
      <c r="F71" s="73">
        <v>918</v>
      </c>
      <c r="G71" s="73">
        <v>52</v>
      </c>
      <c r="H71" s="73">
        <v>47</v>
      </c>
      <c r="I71" s="73">
        <v>57</v>
      </c>
      <c r="J71" s="73">
        <v>8</v>
      </c>
      <c r="K71" s="73">
        <v>6</v>
      </c>
      <c r="L71" s="73">
        <v>10</v>
      </c>
    </row>
    <row r="72" spans="1:12" ht="20.100000000000001" customHeight="1" x14ac:dyDescent="0.25">
      <c r="A72" s="49" t="s">
        <v>123</v>
      </c>
      <c r="B72" s="67" t="s">
        <v>122</v>
      </c>
      <c r="C72" s="50" t="s">
        <v>124</v>
      </c>
      <c r="D72" s="73">
        <v>2916</v>
      </c>
      <c r="E72" s="73">
        <v>1507</v>
      </c>
      <c r="F72" s="73">
        <v>1409</v>
      </c>
      <c r="G72" s="73">
        <v>48</v>
      </c>
      <c r="H72" s="73">
        <v>47</v>
      </c>
      <c r="I72" s="73">
        <v>50</v>
      </c>
      <c r="J72" s="73">
        <v>4</v>
      </c>
      <c r="K72" s="73">
        <v>4</v>
      </c>
      <c r="L72" s="73">
        <v>4</v>
      </c>
    </row>
    <row r="73" spans="1:12" ht="20.100000000000001" customHeight="1" x14ac:dyDescent="0.25">
      <c r="A73" s="49" t="s">
        <v>125</v>
      </c>
      <c r="B73" s="67" t="s">
        <v>122</v>
      </c>
      <c r="C73" s="50" t="s">
        <v>126</v>
      </c>
      <c r="D73" s="73">
        <v>8072</v>
      </c>
      <c r="E73" s="73">
        <v>4133</v>
      </c>
      <c r="F73" s="73">
        <v>3939</v>
      </c>
      <c r="G73" s="73">
        <v>53</v>
      </c>
      <c r="H73" s="73">
        <v>50</v>
      </c>
      <c r="I73" s="73">
        <v>57</v>
      </c>
      <c r="J73" s="73">
        <v>6</v>
      </c>
      <c r="K73" s="73">
        <v>5</v>
      </c>
      <c r="L73" s="73">
        <v>6</v>
      </c>
    </row>
    <row r="74" spans="1:12" ht="20.100000000000001" customHeight="1" x14ac:dyDescent="0.25">
      <c r="A74" s="49" t="s">
        <v>127</v>
      </c>
      <c r="B74" s="67" t="s">
        <v>122</v>
      </c>
      <c r="C74" s="50" t="s">
        <v>128</v>
      </c>
      <c r="D74" s="73">
        <v>3968</v>
      </c>
      <c r="E74" s="73">
        <v>2010</v>
      </c>
      <c r="F74" s="73">
        <v>1958</v>
      </c>
      <c r="G74" s="73">
        <v>51</v>
      </c>
      <c r="H74" s="73">
        <v>47</v>
      </c>
      <c r="I74" s="73">
        <v>55</v>
      </c>
      <c r="J74" s="73">
        <v>4</v>
      </c>
      <c r="K74" s="73">
        <v>4</v>
      </c>
      <c r="L74" s="73">
        <v>5</v>
      </c>
    </row>
    <row r="75" spans="1:12" ht="20.100000000000001" customHeight="1" x14ac:dyDescent="0.25">
      <c r="A75" s="49" t="s">
        <v>129</v>
      </c>
      <c r="B75" s="67" t="s">
        <v>122</v>
      </c>
      <c r="C75" s="50" t="s">
        <v>130</v>
      </c>
      <c r="D75" s="73">
        <v>7158</v>
      </c>
      <c r="E75" s="73">
        <v>3735</v>
      </c>
      <c r="F75" s="73">
        <v>3423</v>
      </c>
      <c r="G75" s="73">
        <v>53</v>
      </c>
      <c r="H75" s="73">
        <v>50</v>
      </c>
      <c r="I75" s="73">
        <v>56</v>
      </c>
      <c r="J75" s="73">
        <v>5</v>
      </c>
      <c r="K75" s="73">
        <v>4</v>
      </c>
      <c r="L75" s="73">
        <v>6</v>
      </c>
    </row>
    <row r="76" spans="1:12" ht="20.100000000000001" customHeight="1" x14ac:dyDescent="0.25">
      <c r="A76" s="49" t="s">
        <v>131</v>
      </c>
      <c r="B76" s="67" t="s">
        <v>122</v>
      </c>
      <c r="C76" s="50" t="s">
        <v>132</v>
      </c>
      <c r="D76" s="73">
        <v>7348</v>
      </c>
      <c r="E76" s="73">
        <v>3733</v>
      </c>
      <c r="F76" s="73">
        <v>3615</v>
      </c>
      <c r="G76" s="73">
        <v>51</v>
      </c>
      <c r="H76" s="73">
        <v>46</v>
      </c>
      <c r="I76" s="73">
        <v>55</v>
      </c>
      <c r="J76" s="73">
        <v>4</v>
      </c>
      <c r="K76" s="73">
        <v>4</v>
      </c>
      <c r="L76" s="73">
        <v>5</v>
      </c>
    </row>
    <row r="77" spans="1:12" ht="20.100000000000001" customHeight="1" x14ac:dyDescent="0.25">
      <c r="A77" s="49" t="s">
        <v>133</v>
      </c>
      <c r="B77" s="67" t="s">
        <v>122</v>
      </c>
      <c r="C77" s="50" t="s">
        <v>134</v>
      </c>
      <c r="D77" s="73">
        <v>8419</v>
      </c>
      <c r="E77" s="73">
        <v>4228</v>
      </c>
      <c r="F77" s="73">
        <v>4191</v>
      </c>
      <c r="G77" s="73">
        <v>49</v>
      </c>
      <c r="H77" s="73">
        <v>46</v>
      </c>
      <c r="I77" s="73">
        <v>53</v>
      </c>
      <c r="J77" s="73">
        <v>4</v>
      </c>
      <c r="K77" s="73">
        <v>4</v>
      </c>
      <c r="L77" s="73">
        <v>5</v>
      </c>
    </row>
    <row r="78" spans="1:12" ht="20.100000000000001" customHeight="1" x14ac:dyDescent="0.25">
      <c r="A78" s="49" t="s">
        <v>135</v>
      </c>
      <c r="B78" s="67" t="s">
        <v>122</v>
      </c>
      <c r="C78" s="50" t="s">
        <v>136</v>
      </c>
      <c r="D78" s="73">
        <v>3106</v>
      </c>
      <c r="E78" s="73">
        <v>1592</v>
      </c>
      <c r="F78" s="73">
        <v>1514</v>
      </c>
      <c r="G78" s="73">
        <v>50</v>
      </c>
      <c r="H78" s="73">
        <v>47</v>
      </c>
      <c r="I78" s="73">
        <v>53</v>
      </c>
      <c r="J78" s="73">
        <v>4</v>
      </c>
      <c r="K78" s="73">
        <v>4</v>
      </c>
      <c r="L78" s="73">
        <v>4</v>
      </c>
    </row>
    <row r="79" spans="1:12" ht="20.100000000000001" customHeight="1" x14ac:dyDescent="0.25">
      <c r="A79" s="49" t="s">
        <v>137</v>
      </c>
      <c r="B79" s="67" t="s">
        <v>122</v>
      </c>
      <c r="C79" s="50" t="s">
        <v>138</v>
      </c>
      <c r="D79" s="73">
        <v>8410</v>
      </c>
      <c r="E79" s="73">
        <v>4321</v>
      </c>
      <c r="F79" s="73">
        <v>4089</v>
      </c>
      <c r="G79" s="73">
        <v>54</v>
      </c>
      <c r="H79" s="73">
        <v>50</v>
      </c>
      <c r="I79" s="73">
        <v>58</v>
      </c>
      <c r="J79" s="73">
        <v>5</v>
      </c>
      <c r="K79" s="73">
        <v>4</v>
      </c>
      <c r="L79" s="73">
        <v>6</v>
      </c>
    </row>
    <row r="80" spans="1:12" ht="20.100000000000001" customHeight="1" x14ac:dyDescent="0.25">
      <c r="A80" s="49" t="s">
        <v>139</v>
      </c>
      <c r="B80" s="67" t="s">
        <v>122</v>
      </c>
      <c r="C80" s="50" t="s">
        <v>140</v>
      </c>
      <c r="D80" s="73">
        <v>375</v>
      </c>
      <c r="E80" s="73">
        <v>191</v>
      </c>
      <c r="F80" s="73">
        <v>184</v>
      </c>
      <c r="G80" s="73">
        <v>53</v>
      </c>
      <c r="H80" s="73">
        <v>54</v>
      </c>
      <c r="I80" s="73">
        <v>53</v>
      </c>
      <c r="J80" s="73">
        <v>5</v>
      </c>
      <c r="K80" s="73">
        <v>6</v>
      </c>
      <c r="L80" s="73">
        <v>4</v>
      </c>
    </row>
    <row r="81" spans="1:12" ht="20.100000000000001" customHeight="1" x14ac:dyDescent="0.25">
      <c r="A81" s="49" t="s">
        <v>141</v>
      </c>
      <c r="B81" s="67" t="s">
        <v>339</v>
      </c>
      <c r="C81" s="50" t="s">
        <v>142</v>
      </c>
      <c r="D81" s="73">
        <v>14581</v>
      </c>
      <c r="E81" s="73">
        <v>7323</v>
      </c>
      <c r="F81" s="73">
        <v>7258</v>
      </c>
      <c r="G81" s="73">
        <v>47</v>
      </c>
      <c r="H81" s="73">
        <v>43</v>
      </c>
      <c r="I81" s="73">
        <v>52</v>
      </c>
      <c r="J81" s="73">
        <v>3</v>
      </c>
      <c r="K81" s="73">
        <v>2</v>
      </c>
      <c r="L81" s="73">
        <v>3</v>
      </c>
    </row>
    <row r="82" spans="1:12" ht="20.100000000000001" customHeight="1" x14ac:dyDescent="0.25">
      <c r="A82" s="49" t="s">
        <v>143</v>
      </c>
      <c r="B82" s="67" t="s">
        <v>339</v>
      </c>
      <c r="C82" s="50" t="s">
        <v>144</v>
      </c>
      <c r="D82" s="73">
        <v>3791</v>
      </c>
      <c r="E82" s="73">
        <v>1966</v>
      </c>
      <c r="F82" s="73">
        <v>1825</v>
      </c>
      <c r="G82" s="73">
        <v>49</v>
      </c>
      <c r="H82" s="73">
        <v>45</v>
      </c>
      <c r="I82" s="73">
        <v>54</v>
      </c>
      <c r="J82" s="73">
        <v>4</v>
      </c>
      <c r="K82" s="73">
        <v>3</v>
      </c>
      <c r="L82" s="73">
        <v>4</v>
      </c>
    </row>
    <row r="83" spans="1:12" ht="20.100000000000001" customHeight="1" x14ac:dyDescent="0.25">
      <c r="A83" s="49" t="s">
        <v>145</v>
      </c>
      <c r="B83" s="67" t="s">
        <v>339</v>
      </c>
      <c r="C83" s="50" t="s">
        <v>146</v>
      </c>
      <c r="D83" s="73">
        <v>3678</v>
      </c>
      <c r="E83" s="73">
        <v>1877</v>
      </c>
      <c r="F83" s="73">
        <v>1801</v>
      </c>
      <c r="G83" s="73">
        <v>49</v>
      </c>
      <c r="H83" s="73">
        <v>44</v>
      </c>
      <c r="I83" s="73">
        <v>54</v>
      </c>
      <c r="J83" s="73">
        <v>4</v>
      </c>
      <c r="K83" s="73">
        <v>4</v>
      </c>
      <c r="L83" s="73">
        <v>4</v>
      </c>
    </row>
    <row r="84" spans="1:12" ht="20.100000000000001" customHeight="1" x14ac:dyDescent="0.25">
      <c r="A84" s="49" t="s">
        <v>147</v>
      </c>
      <c r="B84" s="67" t="s">
        <v>339</v>
      </c>
      <c r="C84" s="52" t="s">
        <v>148</v>
      </c>
      <c r="D84" s="73">
        <v>1774</v>
      </c>
      <c r="E84" s="73">
        <v>942</v>
      </c>
      <c r="F84" s="73">
        <v>832</v>
      </c>
      <c r="G84" s="73">
        <v>52</v>
      </c>
      <c r="H84" s="73">
        <v>50</v>
      </c>
      <c r="I84" s="73">
        <v>54</v>
      </c>
      <c r="J84" s="73">
        <v>5</v>
      </c>
      <c r="K84" s="73">
        <v>5</v>
      </c>
      <c r="L84" s="73">
        <v>6</v>
      </c>
    </row>
    <row r="85" spans="1:12" ht="20.100000000000001" customHeight="1" x14ac:dyDescent="0.25">
      <c r="A85" s="49" t="s">
        <v>149</v>
      </c>
      <c r="B85" s="67" t="s">
        <v>339</v>
      </c>
      <c r="C85" s="50" t="s">
        <v>150</v>
      </c>
      <c r="D85" s="73">
        <v>4078</v>
      </c>
      <c r="E85" s="73">
        <v>2087</v>
      </c>
      <c r="F85" s="73">
        <v>1991</v>
      </c>
      <c r="G85" s="73">
        <v>51</v>
      </c>
      <c r="H85" s="73">
        <v>48</v>
      </c>
      <c r="I85" s="73">
        <v>54</v>
      </c>
      <c r="J85" s="73">
        <v>4</v>
      </c>
      <c r="K85" s="73">
        <v>4</v>
      </c>
      <c r="L85" s="73">
        <v>4</v>
      </c>
    </row>
    <row r="86" spans="1:12" ht="20.100000000000001" customHeight="1" x14ac:dyDescent="0.25">
      <c r="A86" s="49" t="s">
        <v>151</v>
      </c>
      <c r="B86" s="67" t="s">
        <v>339</v>
      </c>
      <c r="C86" s="50" t="s">
        <v>152</v>
      </c>
      <c r="D86" s="73">
        <v>2930</v>
      </c>
      <c r="E86" s="73">
        <v>1554</v>
      </c>
      <c r="F86" s="73">
        <v>1376</v>
      </c>
      <c r="G86" s="73">
        <v>51</v>
      </c>
      <c r="H86" s="73">
        <v>47</v>
      </c>
      <c r="I86" s="73">
        <v>56</v>
      </c>
      <c r="J86" s="73">
        <v>5</v>
      </c>
      <c r="K86" s="73">
        <v>5</v>
      </c>
      <c r="L86" s="73">
        <v>5</v>
      </c>
    </row>
    <row r="87" spans="1:12" ht="20.100000000000001" customHeight="1" x14ac:dyDescent="0.25">
      <c r="A87" s="49" t="s">
        <v>153</v>
      </c>
      <c r="B87" s="67" t="s">
        <v>339</v>
      </c>
      <c r="C87" s="50" t="s">
        <v>154</v>
      </c>
      <c r="D87" s="73">
        <v>2547</v>
      </c>
      <c r="E87" s="73">
        <v>1324</v>
      </c>
      <c r="F87" s="73">
        <v>1223</v>
      </c>
      <c r="G87" s="73">
        <v>58</v>
      </c>
      <c r="H87" s="73">
        <v>54</v>
      </c>
      <c r="I87" s="73">
        <v>63</v>
      </c>
      <c r="J87" s="73">
        <v>7</v>
      </c>
      <c r="K87" s="73">
        <v>5</v>
      </c>
      <c r="L87" s="73">
        <v>9</v>
      </c>
    </row>
    <row r="88" spans="1:12" ht="20.100000000000001" customHeight="1" x14ac:dyDescent="0.25">
      <c r="A88" s="49" t="s">
        <v>155</v>
      </c>
      <c r="B88" s="67" t="s">
        <v>339</v>
      </c>
      <c r="C88" s="50" t="s">
        <v>156</v>
      </c>
      <c r="D88" s="73">
        <v>9028</v>
      </c>
      <c r="E88" s="73">
        <v>4617</v>
      </c>
      <c r="F88" s="73">
        <v>4411</v>
      </c>
      <c r="G88" s="73">
        <v>53</v>
      </c>
      <c r="H88" s="73">
        <v>49</v>
      </c>
      <c r="I88" s="73">
        <v>57</v>
      </c>
      <c r="J88" s="73">
        <v>5</v>
      </c>
      <c r="K88" s="73">
        <v>4</v>
      </c>
      <c r="L88" s="73">
        <v>6</v>
      </c>
    </row>
    <row r="89" spans="1:12" ht="20.100000000000001" customHeight="1" x14ac:dyDescent="0.25">
      <c r="A89" s="49" t="s">
        <v>157</v>
      </c>
      <c r="B89" s="67" t="s">
        <v>339</v>
      </c>
      <c r="C89" s="50" t="s">
        <v>158</v>
      </c>
      <c r="D89" s="73">
        <v>2897</v>
      </c>
      <c r="E89" s="73">
        <v>1506</v>
      </c>
      <c r="F89" s="73">
        <v>1391</v>
      </c>
      <c r="G89" s="73">
        <v>45</v>
      </c>
      <c r="H89" s="73">
        <v>41</v>
      </c>
      <c r="I89" s="73">
        <v>50</v>
      </c>
      <c r="J89" s="73">
        <v>3</v>
      </c>
      <c r="K89" s="73">
        <v>2</v>
      </c>
      <c r="L89" s="73">
        <v>4</v>
      </c>
    </row>
    <row r="90" spans="1:12" ht="20.100000000000001" customHeight="1" x14ac:dyDescent="0.25">
      <c r="A90" s="49" t="s">
        <v>159</v>
      </c>
      <c r="B90" s="67" t="s">
        <v>339</v>
      </c>
      <c r="C90" s="50" t="s">
        <v>160</v>
      </c>
      <c r="D90" s="73">
        <v>2078</v>
      </c>
      <c r="E90" s="73">
        <v>1044</v>
      </c>
      <c r="F90" s="73">
        <v>1034</v>
      </c>
      <c r="G90" s="73">
        <v>56</v>
      </c>
      <c r="H90" s="73">
        <v>52</v>
      </c>
      <c r="I90" s="73">
        <v>59</v>
      </c>
      <c r="J90" s="73">
        <v>6</v>
      </c>
      <c r="K90" s="73">
        <v>5</v>
      </c>
      <c r="L90" s="73">
        <v>7</v>
      </c>
    </row>
    <row r="91" spans="1:12" ht="20.100000000000001" customHeight="1" x14ac:dyDescent="0.25">
      <c r="A91" s="49" t="s">
        <v>161</v>
      </c>
      <c r="B91" s="67" t="s">
        <v>339</v>
      </c>
      <c r="C91" s="50" t="s">
        <v>162</v>
      </c>
      <c r="D91" s="73">
        <v>3412</v>
      </c>
      <c r="E91" s="73">
        <v>1745</v>
      </c>
      <c r="F91" s="73">
        <v>1667</v>
      </c>
      <c r="G91" s="73">
        <v>50</v>
      </c>
      <c r="H91" s="73">
        <v>46</v>
      </c>
      <c r="I91" s="73">
        <v>54</v>
      </c>
      <c r="J91" s="73">
        <v>4</v>
      </c>
      <c r="K91" s="73">
        <v>4</v>
      </c>
      <c r="L91" s="73">
        <v>5</v>
      </c>
    </row>
    <row r="92" spans="1:12" ht="20.100000000000001" customHeight="1" x14ac:dyDescent="0.25">
      <c r="A92" s="49" t="s">
        <v>163</v>
      </c>
      <c r="B92" s="67" t="s">
        <v>339</v>
      </c>
      <c r="C92" s="50" t="s">
        <v>164</v>
      </c>
      <c r="D92" s="73">
        <v>5807</v>
      </c>
      <c r="E92" s="73">
        <v>2915</v>
      </c>
      <c r="F92" s="73">
        <v>2892</v>
      </c>
      <c r="G92" s="73">
        <v>57</v>
      </c>
      <c r="H92" s="73">
        <v>54</v>
      </c>
      <c r="I92" s="73">
        <v>61</v>
      </c>
      <c r="J92" s="73">
        <v>8</v>
      </c>
      <c r="K92" s="73">
        <v>7</v>
      </c>
      <c r="L92" s="73">
        <v>9</v>
      </c>
    </row>
    <row r="93" spans="1:12" ht="20.100000000000001" customHeight="1" x14ac:dyDescent="0.25">
      <c r="A93" s="49" t="s">
        <v>165</v>
      </c>
      <c r="B93" s="67" t="s">
        <v>339</v>
      </c>
      <c r="C93" s="50" t="s">
        <v>166</v>
      </c>
      <c r="D93" s="73">
        <v>2883</v>
      </c>
      <c r="E93" s="73">
        <v>1525</v>
      </c>
      <c r="F93" s="73">
        <v>1358</v>
      </c>
      <c r="G93" s="73">
        <v>53</v>
      </c>
      <c r="H93" s="73">
        <v>49</v>
      </c>
      <c r="I93" s="73">
        <v>57</v>
      </c>
      <c r="J93" s="73">
        <v>4</v>
      </c>
      <c r="K93" s="73">
        <v>4</v>
      </c>
      <c r="L93" s="73">
        <v>4</v>
      </c>
    </row>
    <row r="94" spans="1:12" ht="20.100000000000001" customHeight="1" x14ac:dyDescent="0.25">
      <c r="A94" s="49" t="s">
        <v>167</v>
      </c>
      <c r="B94" s="67" t="s">
        <v>339</v>
      </c>
      <c r="C94" s="50" t="s">
        <v>168</v>
      </c>
      <c r="D94" s="73">
        <v>5942</v>
      </c>
      <c r="E94" s="73">
        <v>3042</v>
      </c>
      <c r="F94" s="73">
        <v>2900</v>
      </c>
      <c r="G94" s="73">
        <v>48</v>
      </c>
      <c r="H94" s="73">
        <v>45</v>
      </c>
      <c r="I94" s="73">
        <v>52</v>
      </c>
      <c r="J94" s="73">
        <v>5</v>
      </c>
      <c r="K94" s="73">
        <v>4</v>
      </c>
      <c r="L94" s="73">
        <v>6</v>
      </c>
    </row>
    <row r="95" spans="1:12" ht="20.100000000000001" customHeight="1" x14ac:dyDescent="0.25">
      <c r="A95" s="49" t="s">
        <v>169</v>
      </c>
      <c r="B95" s="49" t="s">
        <v>341</v>
      </c>
      <c r="C95" s="50" t="s">
        <v>170</v>
      </c>
      <c r="D95" s="73">
        <v>1933</v>
      </c>
      <c r="E95" s="73">
        <v>1007</v>
      </c>
      <c r="F95" s="73">
        <v>926</v>
      </c>
      <c r="G95" s="73">
        <v>42</v>
      </c>
      <c r="H95" s="73">
        <v>39</v>
      </c>
      <c r="I95" s="73">
        <v>46</v>
      </c>
      <c r="J95" s="73">
        <v>2</v>
      </c>
      <c r="K95" s="73">
        <v>2</v>
      </c>
      <c r="L95" s="73">
        <v>2</v>
      </c>
    </row>
    <row r="96" spans="1:12" ht="20.100000000000001" customHeight="1" x14ac:dyDescent="0.25">
      <c r="A96" s="49" t="s">
        <v>171</v>
      </c>
      <c r="B96" s="49" t="s">
        <v>341</v>
      </c>
      <c r="C96" s="50" t="s">
        <v>172</v>
      </c>
      <c r="D96" s="73">
        <v>6340</v>
      </c>
      <c r="E96" s="73">
        <v>3271</v>
      </c>
      <c r="F96" s="73">
        <v>3069</v>
      </c>
      <c r="G96" s="73">
        <v>53</v>
      </c>
      <c r="H96" s="73">
        <v>49</v>
      </c>
      <c r="I96" s="73">
        <v>56</v>
      </c>
      <c r="J96" s="73">
        <v>6</v>
      </c>
      <c r="K96" s="73">
        <v>5</v>
      </c>
      <c r="L96" s="73">
        <v>6</v>
      </c>
    </row>
    <row r="97" spans="1:12" ht="20.100000000000001" customHeight="1" x14ac:dyDescent="0.25">
      <c r="A97" s="49" t="s">
        <v>173</v>
      </c>
      <c r="B97" s="49" t="s">
        <v>341</v>
      </c>
      <c r="C97" s="50" t="s">
        <v>174</v>
      </c>
      <c r="D97" s="73">
        <v>3073</v>
      </c>
      <c r="E97" s="73">
        <v>1564</v>
      </c>
      <c r="F97" s="73">
        <v>1509</v>
      </c>
      <c r="G97" s="73">
        <v>51</v>
      </c>
      <c r="H97" s="73">
        <v>46</v>
      </c>
      <c r="I97" s="73">
        <v>56</v>
      </c>
      <c r="J97" s="73">
        <v>3</v>
      </c>
      <c r="K97" s="73">
        <v>2</v>
      </c>
      <c r="L97" s="73">
        <v>4</v>
      </c>
    </row>
    <row r="98" spans="1:12" ht="20.100000000000001" customHeight="1" x14ac:dyDescent="0.25">
      <c r="A98" s="49" t="s">
        <v>175</v>
      </c>
      <c r="B98" s="49" t="s">
        <v>341</v>
      </c>
      <c r="C98" s="50" t="s">
        <v>176</v>
      </c>
      <c r="D98" s="73">
        <v>15212</v>
      </c>
      <c r="E98" s="73">
        <v>7719</v>
      </c>
      <c r="F98" s="73">
        <v>7493</v>
      </c>
      <c r="G98" s="73">
        <v>56</v>
      </c>
      <c r="H98" s="73">
        <v>52</v>
      </c>
      <c r="I98" s="73">
        <v>60</v>
      </c>
      <c r="J98" s="73">
        <v>7</v>
      </c>
      <c r="K98" s="73">
        <v>6</v>
      </c>
      <c r="L98" s="73">
        <v>8</v>
      </c>
    </row>
    <row r="99" spans="1:12" ht="20.100000000000001" customHeight="1" x14ac:dyDescent="0.25">
      <c r="A99" s="49" t="s">
        <v>177</v>
      </c>
      <c r="B99" s="49" t="s">
        <v>341</v>
      </c>
      <c r="C99" s="50" t="s">
        <v>178</v>
      </c>
      <c r="D99" s="73">
        <v>12706</v>
      </c>
      <c r="E99" s="73">
        <v>6467</v>
      </c>
      <c r="F99" s="73">
        <v>6239</v>
      </c>
      <c r="G99" s="73">
        <v>59</v>
      </c>
      <c r="H99" s="73">
        <v>56</v>
      </c>
      <c r="I99" s="73">
        <v>63</v>
      </c>
      <c r="J99" s="73">
        <v>8</v>
      </c>
      <c r="K99" s="73">
        <v>7</v>
      </c>
      <c r="L99" s="73">
        <v>8</v>
      </c>
    </row>
    <row r="100" spans="1:12" ht="20.100000000000001" customHeight="1" x14ac:dyDescent="0.25">
      <c r="A100" s="49" t="s">
        <v>179</v>
      </c>
      <c r="B100" s="49" t="s">
        <v>341</v>
      </c>
      <c r="C100" s="50" t="s">
        <v>180</v>
      </c>
      <c r="D100" s="73">
        <v>2947</v>
      </c>
      <c r="E100" s="73">
        <v>1512</v>
      </c>
      <c r="F100" s="73">
        <v>1435</v>
      </c>
      <c r="G100" s="73">
        <v>45</v>
      </c>
      <c r="H100" s="73">
        <v>42</v>
      </c>
      <c r="I100" s="73">
        <v>48</v>
      </c>
      <c r="J100" s="73">
        <v>3</v>
      </c>
      <c r="K100" s="73">
        <v>3</v>
      </c>
      <c r="L100" s="73">
        <v>3</v>
      </c>
    </row>
    <row r="101" spans="1:12" ht="20.100000000000001" customHeight="1" x14ac:dyDescent="0.25">
      <c r="A101" s="49" t="s">
        <v>181</v>
      </c>
      <c r="B101" s="49" t="s">
        <v>341</v>
      </c>
      <c r="C101" s="50" t="s">
        <v>182</v>
      </c>
      <c r="D101" s="73">
        <v>8297</v>
      </c>
      <c r="E101" s="73">
        <v>4272</v>
      </c>
      <c r="F101" s="73">
        <v>4025</v>
      </c>
      <c r="G101" s="73">
        <v>50</v>
      </c>
      <c r="H101" s="73">
        <v>47</v>
      </c>
      <c r="I101" s="73">
        <v>53</v>
      </c>
      <c r="J101" s="73">
        <v>4</v>
      </c>
      <c r="K101" s="73">
        <v>4</v>
      </c>
      <c r="L101" s="73">
        <v>5</v>
      </c>
    </row>
    <row r="102" spans="1:12" ht="20.100000000000001" customHeight="1" x14ac:dyDescent="0.25">
      <c r="A102" s="49" t="s">
        <v>183</v>
      </c>
      <c r="B102" s="49" t="s">
        <v>341</v>
      </c>
      <c r="C102" s="50" t="s">
        <v>184</v>
      </c>
      <c r="D102" s="73">
        <v>2494</v>
      </c>
      <c r="E102" s="73">
        <v>1307</v>
      </c>
      <c r="F102" s="73">
        <v>1187</v>
      </c>
      <c r="G102" s="73">
        <v>43</v>
      </c>
      <c r="H102" s="73">
        <v>39</v>
      </c>
      <c r="I102" s="73">
        <v>48</v>
      </c>
      <c r="J102" s="73">
        <v>3</v>
      </c>
      <c r="K102" s="73">
        <v>3</v>
      </c>
      <c r="L102" s="73">
        <v>3</v>
      </c>
    </row>
    <row r="103" spans="1:12" ht="20.100000000000001" customHeight="1" x14ac:dyDescent="0.25">
      <c r="A103" s="49" t="s">
        <v>185</v>
      </c>
      <c r="B103" s="49" t="s">
        <v>341</v>
      </c>
      <c r="C103" s="50" t="s">
        <v>377</v>
      </c>
      <c r="D103" s="73">
        <v>1902</v>
      </c>
      <c r="E103" s="73">
        <v>959</v>
      </c>
      <c r="F103" s="73">
        <v>943</v>
      </c>
      <c r="G103" s="73">
        <v>56</v>
      </c>
      <c r="H103" s="73">
        <v>52</v>
      </c>
      <c r="I103" s="73">
        <v>60</v>
      </c>
      <c r="J103" s="73">
        <v>7</v>
      </c>
      <c r="K103" s="73">
        <v>6</v>
      </c>
      <c r="L103" s="73">
        <v>8</v>
      </c>
    </row>
    <row r="104" spans="1:12" ht="20.100000000000001" customHeight="1" x14ac:dyDescent="0.25">
      <c r="A104" s="49" t="s">
        <v>186</v>
      </c>
      <c r="B104" s="49" t="s">
        <v>341</v>
      </c>
      <c r="C104" s="50" t="s">
        <v>187</v>
      </c>
      <c r="D104" s="73">
        <v>7482</v>
      </c>
      <c r="E104" s="73">
        <v>3848</v>
      </c>
      <c r="F104" s="73">
        <v>3634</v>
      </c>
      <c r="G104" s="73">
        <v>49</v>
      </c>
      <c r="H104" s="73">
        <v>45</v>
      </c>
      <c r="I104" s="73">
        <v>54</v>
      </c>
      <c r="J104" s="73">
        <v>5</v>
      </c>
      <c r="K104" s="73">
        <v>4</v>
      </c>
      <c r="L104" s="73">
        <v>6</v>
      </c>
    </row>
    <row r="105" spans="1:12" ht="20.100000000000001" customHeight="1" x14ac:dyDescent="0.25">
      <c r="A105" s="49" t="s">
        <v>188</v>
      </c>
      <c r="B105" s="49" t="s">
        <v>341</v>
      </c>
      <c r="C105" s="50" t="s">
        <v>189</v>
      </c>
      <c r="D105" s="73">
        <v>2142</v>
      </c>
      <c r="E105" s="73">
        <v>1096</v>
      </c>
      <c r="F105" s="73">
        <v>1046</v>
      </c>
      <c r="G105" s="73">
        <v>51</v>
      </c>
      <c r="H105" s="73">
        <v>48</v>
      </c>
      <c r="I105" s="73">
        <v>55</v>
      </c>
      <c r="J105" s="73">
        <v>4</v>
      </c>
      <c r="K105" s="73">
        <v>3</v>
      </c>
      <c r="L105" s="73">
        <v>5</v>
      </c>
    </row>
    <row r="106" spans="1:12" ht="20.100000000000001" customHeight="1" x14ac:dyDescent="0.25">
      <c r="A106" s="49" t="s">
        <v>194</v>
      </c>
      <c r="B106" s="49" t="s">
        <v>191</v>
      </c>
      <c r="C106" s="53" t="s">
        <v>195</v>
      </c>
      <c r="D106" s="73">
        <v>1509</v>
      </c>
      <c r="E106" s="73">
        <v>747</v>
      </c>
      <c r="F106" s="73">
        <v>762</v>
      </c>
      <c r="G106" s="73">
        <v>61</v>
      </c>
      <c r="H106" s="73">
        <v>59</v>
      </c>
      <c r="I106" s="73">
        <v>63</v>
      </c>
      <c r="J106" s="73">
        <v>8</v>
      </c>
      <c r="K106" s="73">
        <v>7</v>
      </c>
      <c r="L106" s="73">
        <v>8</v>
      </c>
    </row>
    <row r="107" spans="1:12" ht="20.100000000000001" customHeight="1" x14ac:dyDescent="0.25">
      <c r="A107" s="49" t="s">
        <v>196</v>
      </c>
      <c r="B107" s="49" t="s">
        <v>191</v>
      </c>
      <c r="C107" s="14" t="s">
        <v>435</v>
      </c>
      <c r="D107" s="73">
        <v>28</v>
      </c>
      <c r="E107" s="73">
        <v>16</v>
      </c>
      <c r="F107" s="73">
        <v>12</v>
      </c>
      <c r="G107" s="73">
        <v>89</v>
      </c>
      <c r="H107" s="73">
        <v>88</v>
      </c>
      <c r="I107" s="73">
        <v>92</v>
      </c>
      <c r="J107" s="73">
        <v>7</v>
      </c>
      <c r="K107" s="73">
        <v>6</v>
      </c>
      <c r="L107" s="73">
        <v>8</v>
      </c>
    </row>
    <row r="108" spans="1:12" ht="20.100000000000001" customHeight="1" x14ac:dyDescent="0.25">
      <c r="A108" s="49" t="s">
        <v>197</v>
      </c>
      <c r="B108" s="49" t="s">
        <v>191</v>
      </c>
      <c r="C108" s="14" t="s">
        <v>198</v>
      </c>
      <c r="D108" s="73">
        <v>2429</v>
      </c>
      <c r="E108" s="73">
        <v>1256</v>
      </c>
      <c r="F108" s="73">
        <v>1173</v>
      </c>
      <c r="G108" s="73">
        <v>64</v>
      </c>
      <c r="H108" s="73">
        <v>61</v>
      </c>
      <c r="I108" s="73">
        <v>67</v>
      </c>
      <c r="J108" s="73">
        <v>9</v>
      </c>
      <c r="K108" s="73">
        <v>7</v>
      </c>
      <c r="L108" s="73">
        <v>10</v>
      </c>
    </row>
    <row r="109" spans="1:12" ht="20.100000000000001" customHeight="1" x14ac:dyDescent="0.25">
      <c r="A109" s="49" t="s">
        <v>199</v>
      </c>
      <c r="B109" s="49" t="s">
        <v>191</v>
      </c>
      <c r="C109" s="53" t="s">
        <v>200</v>
      </c>
      <c r="D109" s="73">
        <v>1270</v>
      </c>
      <c r="E109" s="73">
        <v>633</v>
      </c>
      <c r="F109" s="73">
        <v>637</v>
      </c>
      <c r="G109" s="73">
        <v>61</v>
      </c>
      <c r="H109" s="73">
        <v>58</v>
      </c>
      <c r="I109" s="73">
        <v>64</v>
      </c>
      <c r="J109" s="73">
        <v>8</v>
      </c>
      <c r="K109" s="73">
        <v>7</v>
      </c>
      <c r="L109" s="73">
        <v>9</v>
      </c>
    </row>
    <row r="110" spans="1:12" ht="20.100000000000001" customHeight="1" x14ac:dyDescent="0.25">
      <c r="A110" s="49" t="s">
        <v>201</v>
      </c>
      <c r="B110" s="49" t="s">
        <v>191</v>
      </c>
      <c r="C110" s="14" t="s">
        <v>202</v>
      </c>
      <c r="D110" s="73">
        <v>2852</v>
      </c>
      <c r="E110" s="73">
        <v>1462</v>
      </c>
      <c r="F110" s="73">
        <v>1390</v>
      </c>
      <c r="G110" s="73">
        <v>56</v>
      </c>
      <c r="H110" s="73">
        <v>53</v>
      </c>
      <c r="I110" s="73">
        <v>58</v>
      </c>
      <c r="J110" s="73">
        <v>9</v>
      </c>
      <c r="K110" s="73">
        <v>8</v>
      </c>
      <c r="L110" s="73">
        <v>9</v>
      </c>
    </row>
    <row r="111" spans="1:12" ht="20.100000000000001" customHeight="1" x14ac:dyDescent="0.25">
      <c r="A111" s="49" t="s">
        <v>203</v>
      </c>
      <c r="B111" s="49" t="s">
        <v>191</v>
      </c>
      <c r="C111" s="14" t="s">
        <v>204</v>
      </c>
      <c r="D111" s="73">
        <v>1761</v>
      </c>
      <c r="E111" s="73">
        <v>897</v>
      </c>
      <c r="F111" s="73">
        <v>864</v>
      </c>
      <c r="G111" s="73">
        <v>57</v>
      </c>
      <c r="H111" s="73">
        <v>53</v>
      </c>
      <c r="I111" s="73">
        <v>62</v>
      </c>
      <c r="J111" s="73">
        <v>9</v>
      </c>
      <c r="K111" s="73">
        <v>7</v>
      </c>
      <c r="L111" s="73">
        <v>11</v>
      </c>
    </row>
    <row r="112" spans="1:12" ht="20.100000000000001" customHeight="1" x14ac:dyDescent="0.25">
      <c r="A112" s="49" t="s">
        <v>205</v>
      </c>
      <c r="B112" s="49" t="s">
        <v>191</v>
      </c>
      <c r="C112" s="14" t="s">
        <v>206</v>
      </c>
      <c r="D112" s="73">
        <v>913</v>
      </c>
      <c r="E112" s="73">
        <v>456</v>
      </c>
      <c r="F112" s="73">
        <v>457</v>
      </c>
      <c r="G112" s="73">
        <v>70</v>
      </c>
      <c r="H112" s="73">
        <v>65</v>
      </c>
      <c r="I112" s="73">
        <v>74</v>
      </c>
      <c r="J112" s="73">
        <v>12</v>
      </c>
      <c r="K112" s="73">
        <v>9</v>
      </c>
      <c r="L112" s="73">
        <v>14</v>
      </c>
    </row>
    <row r="113" spans="1:12" ht="20.100000000000001" customHeight="1" x14ac:dyDescent="0.25">
      <c r="A113" s="49" t="s">
        <v>207</v>
      </c>
      <c r="B113" s="49" t="s">
        <v>191</v>
      </c>
      <c r="C113" s="14" t="s">
        <v>208</v>
      </c>
      <c r="D113" s="73">
        <v>2771</v>
      </c>
      <c r="E113" s="73">
        <v>1380</v>
      </c>
      <c r="F113" s="73">
        <v>1391</v>
      </c>
      <c r="G113" s="73">
        <v>62</v>
      </c>
      <c r="H113" s="73">
        <v>60</v>
      </c>
      <c r="I113" s="73">
        <v>64</v>
      </c>
      <c r="J113" s="73">
        <v>8</v>
      </c>
      <c r="K113" s="73">
        <v>7</v>
      </c>
      <c r="L113" s="73">
        <v>9</v>
      </c>
    </row>
    <row r="114" spans="1:12" ht="20.100000000000001" customHeight="1" x14ac:dyDescent="0.25">
      <c r="A114" s="49" t="s">
        <v>209</v>
      </c>
      <c r="B114" s="49" t="s">
        <v>191</v>
      </c>
      <c r="C114" s="14" t="s">
        <v>210</v>
      </c>
      <c r="D114" s="73">
        <v>3185</v>
      </c>
      <c r="E114" s="73">
        <v>1648</v>
      </c>
      <c r="F114" s="73">
        <v>1537</v>
      </c>
      <c r="G114" s="73">
        <v>56</v>
      </c>
      <c r="H114" s="73">
        <v>51</v>
      </c>
      <c r="I114" s="73">
        <v>61</v>
      </c>
      <c r="J114" s="73">
        <v>6</v>
      </c>
      <c r="K114" s="73">
        <v>5</v>
      </c>
      <c r="L114" s="73">
        <v>8</v>
      </c>
    </row>
    <row r="115" spans="1:12" ht="20.100000000000001" customHeight="1" x14ac:dyDescent="0.25">
      <c r="A115" s="49" t="s">
        <v>211</v>
      </c>
      <c r="B115" s="49" t="s">
        <v>191</v>
      </c>
      <c r="C115" s="14" t="s">
        <v>212</v>
      </c>
      <c r="D115" s="73">
        <v>4396</v>
      </c>
      <c r="E115" s="73">
        <v>2253</v>
      </c>
      <c r="F115" s="73">
        <v>2143</v>
      </c>
      <c r="G115" s="73">
        <v>62</v>
      </c>
      <c r="H115" s="73">
        <v>58</v>
      </c>
      <c r="I115" s="73">
        <v>66</v>
      </c>
      <c r="J115" s="73">
        <v>7</v>
      </c>
      <c r="K115" s="73">
        <v>6</v>
      </c>
      <c r="L115" s="73">
        <v>9</v>
      </c>
    </row>
    <row r="116" spans="1:12" ht="20.100000000000001" customHeight="1" x14ac:dyDescent="0.25">
      <c r="A116" s="49" t="s">
        <v>213</v>
      </c>
      <c r="B116" s="49" t="s">
        <v>191</v>
      </c>
      <c r="C116" s="14" t="s">
        <v>214</v>
      </c>
      <c r="D116" s="73">
        <v>3059</v>
      </c>
      <c r="E116" s="73">
        <v>1546</v>
      </c>
      <c r="F116" s="73">
        <v>1513</v>
      </c>
      <c r="G116" s="73">
        <v>58</v>
      </c>
      <c r="H116" s="73">
        <v>52</v>
      </c>
      <c r="I116" s="73">
        <v>63</v>
      </c>
      <c r="J116" s="73">
        <v>7</v>
      </c>
      <c r="K116" s="73">
        <v>7</v>
      </c>
      <c r="L116" s="73">
        <v>8</v>
      </c>
    </row>
    <row r="117" spans="1:12" ht="20.100000000000001" customHeight="1" x14ac:dyDescent="0.25">
      <c r="A117" s="49" t="s">
        <v>215</v>
      </c>
      <c r="B117" s="49" t="s">
        <v>191</v>
      </c>
      <c r="C117" s="14" t="s">
        <v>216</v>
      </c>
      <c r="D117" s="73">
        <v>3008</v>
      </c>
      <c r="E117" s="73">
        <v>1520</v>
      </c>
      <c r="F117" s="73">
        <v>1488</v>
      </c>
      <c r="G117" s="73">
        <v>62</v>
      </c>
      <c r="H117" s="73">
        <v>58</v>
      </c>
      <c r="I117" s="73">
        <v>67</v>
      </c>
      <c r="J117" s="73">
        <v>7</v>
      </c>
      <c r="K117" s="73">
        <v>6</v>
      </c>
      <c r="L117" s="73">
        <v>8</v>
      </c>
    </row>
    <row r="118" spans="1:12" ht="20.100000000000001" customHeight="1" x14ac:dyDescent="0.25">
      <c r="A118" s="49" t="s">
        <v>217</v>
      </c>
      <c r="B118" s="49" t="s">
        <v>191</v>
      </c>
      <c r="C118" s="14" t="s">
        <v>218</v>
      </c>
      <c r="D118" s="73">
        <v>2198</v>
      </c>
      <c r="E118" s="73">
        <v>1119</v>
      </c>
      <c r="F118" s="73">
        <v>1079</v>
      </c>
      <c r="G118" s="73">
        <v>61</v>
      </c>
      <c r="H118" s="73">
        <v>59</v>
      </c>
      <c r="I118" s="73">
        <v>63</v>
      </c>
      <c r="J118" s="73">
        <v>8</v>
      </c>
      <c r="K118" s="73">
        <v>7</v>
      </c>
      <c r="L118" s="73">
        <v>9</v>
      </c>
    </row>
    <row r="119" spans="1:12" ht="20.100000000000001" customHeight="1" x14ac:dyDescent="0.25">
      <c r="A119" s="49" t="s">
        <v>219</v>
      </c>
      <c r="B119" s="49" t="s">
        <v>191</v>
      </c>
      <c r="C119" s="14" t="s">
        <v>220</v>
      </c>
      <c r="D119" s="73">
        <v>1420</v>
      </c>
      <c r="E119" s="73">
        <v>710</v>
      </c>
      <c r="F119" s="73">
        <v>710</v>
      </c>
      <c r="G119" s="73">
        <v>58</v>
      </c>
      <c r="H119" s="73">
        <v>56</v>
      </c>
      <c r="I119" s="73">
        <v>60</v>
      </c>
      <c r="J119" s="73">
        <v>6</v>
      </c>
      <c r="K119" s="73">
        <v>5</v>
      </c>
      <c r="L119" s="73">
        <v>6</v>
      </c>
    </row>
    <row r="120" spans="1:12" ht="20.100000000000001" customHeight="1" x14ac:dyDescent="0.25">
      <c r="A120" s="49" t="s">
        <v>223</v>
      </c>
      <c r="B120" s="49" t="s">
        <v>191</v>
      </c>
      <c r="C120" s="14" t="s">
        <v>224</v>
      </c>
      <c r="D120" s="73">
        <v>3046</v>
      </c>
      <c r="E120" s="73">
        <v>1522</v>
      </c>
      <c r="F120" s="73">
        <v>1524</v>
      </c>
      <c r="G120" s="73">
        <v>58</v>
      </c>
      <c r="H120" s="73">
        <v>54</v>
      </c>
      <c r="I120" s="73">
        <v>62</v>
      </c>
      <c r="J120" s="73">
        <v>6</v>
      </c>
      <c r="K120" s="73">
        <v>5</v>
      </c>
      <c r="L120" s="73">
        <v>7</v>
      </c>
    </row>
    <row r="121" spans="1:12" ht="20.100000000000001" customHeight="1" x14ac:dyDescent="0.25">
      <c r="A121" s="49" t="s">
        <v>225</v>
      </c>
      <c r="B121" s="49" t="s">
        <v>191</v>
      </c>
      <c r="C121" s="14" t="s">
        <v>226</v>
      </c>
      <c r="D121" s="73">
        <v>3729</v>
      </c>
      <c r="E121" s="73">
        <v>1886</v>
      </c>
      <c r="F121" s="73">
        <v>1843</v>
      </c>
      <c r="G121" s="73">
        <v>59</v>
      </c>
      <c r="H121" s="73">
        <v>55</v>
      </c>
      <c r="I121" s="73">
        <v>63</v>
      </c>
      <c r="J121" s="73">
        <v>8</v>
      </c>
      <c r="K121" s="73">
        <v>8</v>
      </c>
      <c r="L121" s="73">
        <v>8</v>
      </c>
    </row>
    <row r="122" spans="1:12" ht="20.100000000000001" customHeight="1" x14ac:dyDescent="0.25">
      <c r="A122" s="49" t="s">
        <v>227</v>
      </c>
      <c r="B122" s="49" t="s">
        <v>191</v>
      </c>
      <c r="C122" s="14" t="s">
        <v>228</v>
      </c>
      <c r="D122" s="73">
        <v>2972</v>
      </c>
      <c r="E122" s="73">
        <v>1501</v>
      </c>
      <c r="F122" s="73">
        <v>1471</v>
      </c>
      <c r="G122" s="73">
        <v>59</v>
      </c>
      <c r="H122" s="73">
        <v>56</v>
      </c>
      <c r="I122" s="73">
        <v>62</v>
      </c>
      <c r="J122" s="73">
        <v>6</v>
      </c>
      <c r="K122" s="73">
        <v>6</v>
      </c>
      <c r="L122" s="73">
        <v>6</v>
      </c>
    </row>
    <row r="123" spans="1:12" ht="20.100000000000001" customHeight="1" x14ac:dyDescent="0.25">
      <c r="A123" s="49" t="s">
        <v>229</v>
      </c>
      <c r="B123" s="49" t="s">
        <v>191</v>
      </c>
      <c r="C123" s="14" t="s">
        <v>230</v>
      </c>
      <c r="D123" s="73">
        <v>3432</v>
      </c>
      <c r="E123" s="73">
        <v>1816</v>
      </c>
      <c r="F123" s="73">
        <v>1616</v>
      </c>
      <c r="G123" s="73">
        <v>55</v>
      </c>
      <c r="H123" s="73">
        <v>52</v>
      </c>
      <c r="I123" s="73">
        <v>58</v>
      </c>
      <c r="J123" s="73">
        <v>6</v>
      </c>
      <c r="K123" s="73">
        <v>5</v>
      </c>
      <c r="L123" s="73">
        <v>7</v>
      </c>
    </row>
    <row r="124" spans="1:12" ht="20.100000000000001" customHeight="1" x14ac:dyDescent="0.25">
      <c r="A124" s="49" t="s">
        <v>231</v>
      </c>
      <c r="B124" s="49" t="s">
        <v>191</v>
      </c>
      <c r="C124" s="14" t="s">
        <v>232</v>
      </c>
      <c r="D124" s="73">
        <v>3402</v>
      </c>
      <c r="E124" s="73">
        <v>1737</v>
      </c>
      <c r="F124" s="73">
        <v>1665</v>
      </c>
      <c r="G124" s="73">
        <v>67</v>
      </c>
      <c r="H124" s="73">
        <v>65</v>
      </c>
      <c r="I124" s="73">
        <v>69</v>
      </c>
      <c r="J124" s="73">
        <v>9</v>
      </c>
      <c r="K124" s="73">
        <v>8</v>
      </c>
      <c r="L124" s="73">
        <v>10</v>
      </c>
    </row>
    <row r="125" spans="1:12" ht="20.100000000000001" customHeight="1" x14ac:dyDescent="0.25">
      <c r="A125" s="49" t="s">
        <v>233</v>
      </c>
      <c r="B125" s="49" t="s">
        <v>191</v>
      </c>
      <c r="C125" s="14" t="s">
        <v>234</v>
      </c>
      <c r="D125" s="73">
        <v>4160</v>
      </c>
      <c r="E125" s="73">
        <v>2064</v>
      </c>
      <c r="F125" s="73">
        <v>2096</v>
      </c>
      <c r="G125" s="73">
        <v>55</v>
      </c>
      <c r="H125" s="73">
        <v>52</v>
      </c>
      <c r="I125" s="73">
        <v>59</v>
      </c>
      <c r="J125" s="73">
        <v>6</v>
      </c>
      <c r="K125" s="73">
        <v>5</v>
      </c>
      <c r="L125" s="73">
        <v>6</v>
      </c>
    </row>
    <row r="126" spans="1:12" ht="20.100000000000001" customHeight="1" x14ac:dyDescent="0.25">
      <c r="A126" s="49" t="s">
        <v>235</v>
      </c>
      <c r="B126" s="49" t="s">
        <v>191</v>
      </c>
      <c r="C126" s="14" t="s">
        <v>236</v>
      </c>
      <c r="D126" s="73">
        <v>3849</v>
      </c>
      <c r="E126" s="73">
        <v>1994</v>
      </c>
      <c r="F126" s="73">
        <v>1855</v>
      </c>
      <c r="G126" s="73">
        <v>54</v>
      </c>
      <c r="H126" s="73">
        <v>51</v>
      </c>
      <c r="I126" s="73">
        <v>58</v>
      </c>
      <c r="J126" s="73">
        <v>6</v>
      </c>
      <c r="K126" s="73">
        <v>5</v>
      </c>
      <c r="L126" s="73">
        <v>6</v>
      </c>
    </row>
    <row r="127" spans="1:12" ht="20.100000000000001" customHeight="1" x14ac:dyDescent="0.25">
      <c r="A127" s="49" t="s">
        <v>237</v>
      </c>
      <c r="B127" s="49" t="s">
        <v>191</v>
      </c>
      <c r="C127" s="14" t="s">
        <v>238</v>
      </c>
      <c r="D127" s="73">
        <v>4091</v>
      </c>
      <c r="E127" s="73">
        <v>2128</v>
      </c>
      <c r="F127" s="73">
        <v>1963</v>
      </c>
      <c r="G127" s="73">
        <v>52</v>
      </c>
      <c r="H127" s="73">
        <v>49</v>
      </c>
      <c r="I127" s="73">
        <v>56</v>
      </c>
      <c r="J127" s="73">
        <v>5</v>
      </c>
      <c r="K127" s="73">
        <v>5</v>
      </c>
      <c r="L127" s="73">
        <v>6</v>
      </c>
    </row>
    <row r="128" spans="1:12" ht="20.100000000000001" customHeight="1" x14ac:dyDescent="0.25">
      <c r="A128" s="49" t="s">
        <v>239</v>
      </c>
      <c r="B128" s="49" t="s">
        <v>191</v>
      </c>
      <c r="C128" s="14" t="s">
        <v>240</v>
      </c>
      <c r="D128" s="73">
        <v>2930</v>
      </c>
      <c r="E128" s="73">
        <v>1518</v>
      </c>
      <c r="F128" s="73">
        <v>1412</v>
      </c>
      <c r="G128" s="73">
        <v>64</v>
      </c>
      <c r="H128" s="73">
        <v>61</v>
      </c>
      <c r="I128" s="73">
        <v>66</v>
      </c>
      <c r="J128" s="73">
        <v>10</v>
      </c>
      <c r="K128" s="73">
        <v>9</v>
      </c>
      <c r="L128" s="73">
        <v>11</v>
      </c>
    </row>
    <row r="129" spans="1:12" ht="20.100000000000001" customHeight="1" x14ac:dyDescent="0.25">
      <c r="A129" s="49" t="s">
        <v>241</v>
      </c>
      <c r="B129" s="49" t="s">
        <v>191</v>
      </c>
      <c r="C129" s="53" t="s">
        <v>242</v>
      </c>
      <c r="D129" s="73">
        <v>2668</v>
      </c>
      <c r="E129" s="73">
        <v>1350</v>
      </c>
      <c r="F129" s="73">
        <v>1318</v>
      </c>
      <c r="G129" s="73">
        <v>62</v>
      </c>
      <c r="H129" s="73">
        <v>58</v>
      </c>
      <c r="I129" s="73">
        <v>65</v>
      </c>
      <c r="J129" s="73">
        <v>6</v>
      </c>
      <c r="K129" s="73">
        <v>6</v>
      </c>
      <c r="L129" s="73">
        <v>7</v>
      </c>
    </row>
    <row r="130" spans="1:12" ht="20.100000000000001" customHeight="1" x14ac:dyDescent="0.25">
      <c r="A130" s="49" t="s">
        <v>243</v>
      </c>
      <c r="B130" s="49" t="s">
        <v>191</v>
      </c>
      <c r="C130" s="14" t="s">
        <v>244</v>
      </c>
      <c r="D130" s="73">
        <v>2856</v>
      </c>
      <c r="E130" s="73">
        <v>1399</v>
      </c>
      <c r="F130" s="73">
        <v>1457</v>
      </c>
      <c r="G130" s="73">
        <v>63</v>
      </c>
      <c r="H130" s="73">
        <v>60</v>
      </c>
      <c r="I130" s="73">
        <v>65</v>
      </c>
      <c r="J130" s="73">
        <v>6</v>
      </c>
      <c r="K130" s="73">
        <v>5</v>
      </c>
      <c r="L130" s="73">
        <v>7</v>
      </c>
    </row>
    <row r="131" spans="1:12" ht="20.100000000000001" customHeight="1" x14ac:dyDescent="0.25">
      <c r="A131" s="49" t="s">
        <v>245</v>
      </c>
      <c r="B131" s="49" t="s">
        <v>191</v>
      </c>
      <c r="C131" s="14" t="s">
        <v>246</v>
      </c>
      <c r="D131" s="73">
        <v>3471</v>
      </c>
      <c r="E131" s="73">
        <v>1810</v>
      </c>
      <c r="F131" s="73">
        <v>1661</v>
      </c>
      <c r="G131" s="73">
        <v>57</v>
      </c>
      <c r="H131" s="73">
        <v>55</v>
      </c>
      <c r="I131" s="73">
        <v>60</v>
      </c>
      <c r="J131" s="73">
        <v>7</v>
      </c>
      <c r="K131" s="73">
        <v>6</v>
      </c>
      <c r="L131" s="73">
        <v>8</v>
      </c>
    </row>
    <row r="132" spans="1:12" ht="20.100000000000001" customHeight="1" x14ac:dyDescent="0.25">
      <c r="A132" s="49" t="s">
        <v>247</v>
      </c>
      <c r="B132" s="49" t="s">
        <v>191</v>
      </c>
      <c r="C132" s="14" t="s">
        <v>248</v>
      </c>
      <c r="D132" s="73">
        <v>2677</v>
      </c>
      <c r="E132" s="73">
        <v>1373</v>
      </c>
      <c r="F132" s="73">
        <v>1304</v>
      </c>
      <c r="G132" s="73">
        <v>59</v>
      </c>
      <c r="H132" s="73">
        <v>54</v>
      </c>
      <c r="I132" s="73">
        <v>64</v>
      </c>
      <c r="J132" s="73">
        <v>10</v>
      </c>
      <c r="K132" s="73">
        <v>7</v>
      </c>
      <c r="L132" s="73">
        <v>12</v>
      </c>
    </row>
    <row r="133" spans="1:12" ht="20.100000000000001" customHeight="1" x14ac:dyDescent="0.25">
      <c r="A133" s="49" t="s">
        <v>249</v>
      </c>
      <c r="B133" s="49" t="s">
        <v>191</v>
      </c>
      <c r="C133" s="14" t="s">
        <v>250</v>
      </c>
      <c r="D133" s="73">
        <v>1708</v>
      </c>
      <c r="E133" s="73">
        <v>851</v>
      </c>
      <c r="F133" s="73">
        <v>857</v>
      </c>
      <c r="G133" s="73">
        <v>60</v>
      </c>
      <c r="H133" s="73">
        <v>56</v>
      </c>
      <c r="I133" s="73">
        <v>63</v>
      </c>
      <c r="J133" s="73">
        <v>8</v>
      </c>
      <c r="K133" s="73">
        <v>5</v>
      </c>
      <c r="L133" s="73">
        <v>10</v>
      </c>
    </row>
    <row r="134" spans="1:12" ht="20.100000000000001" customHeight="1" x14ac:dyDescent="0.25">
      <c r="A134" s="49" t="s">
        <v>251</v>
      </c>
      <c r="B134" s="49" t="s">
        <v>191</v>
      </c>
      <c r="C134" s="14" t="s">
        <v>252</v>
      </c>
      <c r="D134" s="73">
        <v>2013</v>
      </c>
      <c r="E134" s="73">
        <v>987</v>
      </c>
      <c r="F134" s="73">
        <v>1026</v>
      </c>
      <c r="G134" s="73">
        <v>57</v>
      </c>
      <c r="H134" s="73">
        <v>53</v>
      </c>
      <c r="I134" s="73">
        <v>61</v>
      </c>
      <c r="J134" s="73">
        <v>7</v>
      </c>
      <c r="K134" s="73">
        <v>5</v>
      </c>
      <c r="L134" s="73">
        <v>9</v>
      </c>
    </row>
    <row r="135" spans="1:12" ht="20.100000000000001" customHeight="1" x14ac:dyDescent="0.25">
      <c r="A135" s="49" t="s">
        <v>253</v>
      </c>
      <c r="B135" s="49" t="s">
        <v>191</v>
      </c>
      <c r="C135" s="14" t="s">
        <v>254</v>
      </c>
      <c r="D135" s="73">
        <v>3669</v>
      </c>
      <c r="E135" s="73">
        <v>1919</v>
      </c>
      <c r="F135" s="73">
        <v>1750</v>
      </c>
      <c r="G135" s="73">
        <v>58</v>
      </c>
      <c r="H135" s="73">
        <v>54</v>
      </c>
      <c r="I135" s="73">
        <v>63</v>
      </c>
      <c r="J135" s="73">
        <v>9</v>
      </c>
      <c r="K135" s="73">
        <v>7</v>
      </c>
      <c r="L135" s="73">
        <v>10</v>
      </c>
    </row>
    <row r="136" spans="1:12" ht="20.100000000000001" customHeight="1" x14ac:dyDescent="0.25">
      <c r="A136" s="49" t="s">
        <v>255</v>
      </c>
      <c r="B136" s="49" t="s">
        <v>191</v>
      </c>
      <c r="C136" s="14" t="s">
        <v>256</v>
      </c>
      <c r="D136" s="73">
        <v>1988</v>
      </c>
      <c r="E136" s="73">
        <v>977</v>
      </c>
      <c r="F136" s="73">
        <v>1011</v>
      </c>
      <c r="G136" s="73">
        <v>67</v>
      </c>
      <c r="H136" s="73">
        <v>65</v>
      </c>
      <c r="I136" s="73">
        <v>69</v>
      </c>
      <c r="J136" s="73">
        <v>12</v>
      </c>
      <c r="K136" s="73">
        <v>10</v>
      </c>
      <c r="L136" s="73">
        <v>13</v>
      </c>
    </row>
    <row r="137" spans="1:12" ht="20.100000000000001" customHeight="1" x14ac:dyDescent="0.25">
      <c r="A137" s="49" t="s">
        <v>257</v>
      </c>
      <c r="B137" s="49" t="s">
        <v>191</v>
      </c>
      <c r="C137" s="14" t="s">
        <v>258</v>
      </c>
      <c r="D137" s="73">
        <v>2005</v>
      </c>
      <c r="E137" s="73">
        <v>1007</v>
      </c>
      <c r="F137" s="73">
        <v>998</v>
      </c>
      <c r="G137" s="73">
        <v>65</v>
      </c>
      <c r="H137" s="73">
        <v>63</v>
      </c>
      <c r="I137" s="73">
        <v>67</v>
      </c>
      <c r="J137" s="73">
        <v>12</v>
      </c>
      <c r="K137" s="73">
        <v>9</v>
      </c>
      <c r="L137" s="73">
        <v>14</v>
      </c>
    </row>
    <row r="138" spans="1:12" ht="20.100000000000001" customHeight="1" x14ac:dyDescent="0.25">
      <c r="A138" s="49" t="s">
        <v>259</v>
      </c>
      <c r="B138" s="49" t="s">
        <v>191</v>
      </c>
      <c r="C138" s="14" t="s">
        <v>260</v>
      </c>
      <c r="D138" s="73">
        <v>2989</v>
      </c>
      <c r="E138" s="73">
        <v>1599</v>
      </c>
      <c r="F138" s="73">
        <v>1390</v>
      </c>
      <c r="G138" s="73">
        <v>57</v>
      </c>
      <c r="H138" s="73">
        <v>54</v>
      </c>
      <c r="I138" s="73">
        <v>60</v>
      </c>
      <c r="J138" s="73">
        <v>7</v>
      </c>
      <c r="K138" s="73">
        <v>5</v>
      </c>
      <c r="L138" s="73">
        <v>9</v>
      </c>
    </row>
    <row r="139" spans="1:12" ht="20.100000000000001" customHeight="1" x14ac:dyDescent="0.25">
      <c r="A139" s="49" t="s">
        <v>263</v>
      </c>
      <c r="B139" s="49" t="s">
        <v>262</v>
      </c>
      <c r="C139" s="50" t="s">
        <v>264</v>
      </c>
      <c r="D139" s="73">
        <v>1311</v>
      </c>
      <c r="E139" s="73">
        <v>689</v>
      </c>
      <c r="F139" s="73">
        <v>622</v>
      </c>
      <c r="G139" s="73">
        <v>52</v>
      </c>
      <c r="H139" s="73">
        <v>47</v>
      </c>
      <c r="I139" s="73">
        <v>57</v>
      </c>
      <c r="J139" s="73">
        <v>6</v>
      </c>
      <c r="K139" s="73">
        <v>5</v>
      </c>
      <c r="L139" s="73">
        <v>7</v>
      </c>
    </row>
    <row r="140" spans="1:12" ht="20.100000000000001" customHeight="1" x14ac:dyDescent="0.25">
      <c r="A140" s="49" t="s">
        <v>265</v>
      </c>
      <c r="B140" s="49" t="s">
        <v>262</v>
      </c>
      <c r="C140" s="50" t="s">
        <v>266</v>
      </c>
      <c r="D140" s="73">
        <v>2396</v>
      </c>
      <c r="E140" s="73">
        <v>1199</v>
      </c>
      <c r="F140" s="73">
        <v>1197</v>
      </c>
      <c r="G140" s="73">
        <v>58</v>
      </c>
      <c r="H140" s="73">
        <v>55</v>
      </c>
      <c r="I140" s="73">
        <v>62</v>
      </c>
      <c r="J140" s="73">
        <v>7</v>
      </c>
      <c r="K140" s="73">
        <v>7</v>
      </c>
      <c r="L140" s="73">
        <v>8</v>
      </c>
    </row>
    <row r="141" spans="1:12" ht="20.100000000000001" customHeight="1" x14ac:dyDescent="0.25">
      <c r="A141" s="49" t="s">
        <v>267</v>
      </c>
      <c r="B141" s="49" t="s">
        <v>262</v>
      </c>
      <c r="C141" s="50" t="s">
        <v>268</v>
      </c>
      <c r="D141" s="73">
        <v>5701</v>
      </c>
      <c r="E141" s="73">
        <v>2951</v>
      </c>
      <c r="F141" s="73">
        <v>2750</v>
      </c>
      <c r="G141" s="73">
        <v>57</v>
      </c>
      <c r="H141" s="73">
        <v>54</v>
      </c>
      <c r="I141" s="73">
        <v>60</v>
      </c>
      <c r="J141" s="73">
        <v>7</v>
      </c>
      <c r="K141" s="73">
        <v>6</v>
      </c>
      <c r="L141" s="73">
        <v>9</v>
      </c>
    </row>
    <row r="142" spans="1:12" ht="20.100000000000001" customHeight="1" x14ac:dyDescent="0.25">
      <c r="A142" s="49" t="s">
        <v>269</v>
      </c>
      <c r="B142" s="49" t="s">
        <v>262</v>
      </c>
      <c r="C142" s="50" t="s">
        <v>270</v>
      </c>
      <c r="D142" s="73">
        <v>5034</v>
      </c>
      <c r="E142" s="73">
        <v>2602</v>
      </c>
      <c r="F142" s="73">
        <v>2432</v>
      </c>
      <c r="G142" s="73">
        <v>52</v>
      </c>
      <c r="H142" s="73">
        <v>48</v>
      </c>
      <c r="I142" s="73">
        <v>55</v>
      </c>
      <c r="J142" s="73">
        <v>3</v>
      </c>
      <c r="K142" s="73">
        <v>2</v>
      </c>
      <c r="L142" s="73">
        <v>3</v>
      </c>
    </row>
    <row r="143" spans="1:12" ht="20.100000000000001" customHeight="1" x14ac:dyDescent="0.25">
      <c r="A143" s="49" t="s">
        <v>271</v>
      </c>
      <c r="B143" s="49" t="s">
        <v>262</v>
      </c>
      <c r="C143" s="50" t="s">
        <v>272</v>
      </c>
      <c r="D143" s="73">
        <v>14043</v>
      </c>
      <c r="E143" s="73">
        <v>7207</v>
      </c>
      <c r="F143" s="73">
        <v>6836</v>
      </c>
      <c r="G143" s="73">
        <v>59</v>
      </c>
      <c r="H143" s="73">
        <v>56</v>
      </c>
      <c r="I143" s="73">
        <v>62</v>
      </c>
      <c r="J143" s="73">
        <v>7</v>
      </c>
      <c r="K143" s="73">
        <v>6</v>
      </c>
      <c r="L143" s="73">
        <v>8</v>
      </c>
    </row>
    <row r="144" spans="1:12" ht="20.100000000000001" customHeight="1" x14ac:dyDescent="0.25">
      <c r="A144" s="49" t="s">
        <v>273</v>
      </c>
      <c r="B144" s="49" t="s">
        <v>262</v>
      </c>
      <c r="C144" s="50" t="s">
        <v>274</v>
      </c>
      <c r="D144" s="73">
        <v>1327</v>
      </c>
      <c r="E144" s="73">
        <v>677</v>
      </c>
      <c r="F144" s="73">
        <v>650</v>
      </c>
      <c r="G144" s="73">
        <v>49</v>
      </c>
      <c r="H144" s="73">
        <v>45</v>
      </c>
      <c r="I144" s="73">
        <v>52</v>
      </c>
      <c r="J144" s="73">
        <v>4</v>
      </c>
      <c r="K144" s="73">
        <v>3</v>
      </c>
      <c r="L144" s="73">
        <v>5</v>
      </c>
    </row>
    <row r="145" spans="1:12" ht="20.100000000000001" customHeight="1" x14ac:dyDescent="0.25">
      <c r="A145" s="49" t="s">
        <v>275</v>
      </c>
      <c r="B145" s="49" t="s">
        <v>262</v>
      </c>
      <c r="C145" s="50" t="s">
        <v>276</v>
      </c>
      <c r="D145" s="73">
        <v>16076</v>
      </c>
      <c r="E145" s="73">
        <v>8255</v>
      </c>
      <c r="F145" s="73">
        <v>7821</v>
      </c>
      <c r="G145" s="73">
        <v>59</v>
      </c>
      <c r="H145" s="73">
        <v>56</v>
      </c>
      <c r="I145" s="73">
        <v>61</v>
      </c>
      <c r="J145" s="73">
        <v>6</v>
      </c>
      <c r="K145" s="73">
        <v>5</v>
      </c>
      <c r="L145" s="73">
        <v>6</v>
      </c>
    </row>
    <row r="146" spans="1:12" ht="20.100000000000001" customHeight="1" x14ac:dyDescent="0.25">
      <c r="A146" s="49" t="s">
        <v>277</v>
      </c>
      <c r="B146" s="49" t="s">
        <v>262</v>
      </c>
      <c r="C146" s="50" t="s">
        <v>278</v>
      </c>
      <c r="D146" s="73">
        <v>3087</v>
      </c>
      <c r="E146" s="73">
        <v>1529</v>
      </c>
      <c r="F146" s="73">
        <v>1558</v>
      </c>
      <c r="G146" s="73">
        <v>49</v>
      </c>
      <c r="H146" s="73">
        <v>45</v>
      </c>
      <c r="I146" s="73">
        <v>52</v>
      </c>
      <c r="J146" s="73">
        <v>4</v>
      </c>
      <c r="K146" s="73">
        <v>4</v>
      </c>
      <c r="L146" s="73">
        <v>5</v>
      </c>
    </row>
    <row r="147" spans="1:12" ht="20.100000000000001" customHeight="1" x14ac:dyDescent="0.25">
      <c r="A147" s="49" t="s">
        <v>279</v>
      </c>
      <c r="B147" s="49" t="s">
        <v>262</v>
      </c>
      <c r="C147" s="50" t="s">
        <v>280</v>
      </c>
      <c r="D147" s="73">
        <v>3227</v>
      </c>
      <c r="E147" s="73">
        <v>1646</v>
      </c>
      <c r="F147" s="73">
        <v>1581</v>
      </c>
      <c r="G147" s="73">
        <v>56</v>
      </c>
      <c r="H147" s="73">
        <v>53</v>
      </c>
      <c r="I147" s="73">
        <v>59</v>
      </c>
      <c r="J147" s="73">
        <v>7</v>
      </c>
      <c r="K147" s="73">
        <v>6</v>
      </c>
      <c r="L147" s="73">
        <v>7</v>
      </c>
    </row>
    <row r="148" spans="1:12" ht="20.100000000000001" customHeight="1" x14ac:dyDescent="0.25">
      <c r="A148" s="49" t="s">
        <v>281</v>
      </c>
      <c r="B148" s="49" t="s">
        <v>262</v>
      </c>
      <c r="C148" s="50" t="s">
        <v>282</v>
      </c>
      <c r="D148" s="73">
        <v>6691</v>
      </c>
      <c r="E148" s="73">
        <v>3376</v>
      </c>
      <c r="F148" s="73">
        <v>3315</v>
      </c>
      <c r="G148" s="73">
        <v>52</v>
      </c>
      <c r="H148" s="73">
        <v>47</v>
      </c>
      <c r="I148" s="73">
        <v>56</v>
      </c>
      <c r="J148" s="73">
        <v>6</v>
      </c>
      <c r="K148" s="73">
        <v>4</v>
      </c>
      <c r="L148" s="73">
        <v>7</v>
      </c>
    </row>
    <row r="149" spans="1:12" ht="20.100000000000001" customHeight="1" x14ac:dyDescent="0.25">
      <c r="A149" s="49" t="s">
        <v>283</v>
      </c>
      <c r="B149" s="49" t="s">
        <v>262</v>
      </c>
      <c r="C149" s="50" t="s">
        <v>284</v>
      </c>
      <c r="D149" s="73">
        <v>2007</v>
      </c>
      <c r="E149" s="73">
        <v>1044</v>
      </c>
      <c r="F149" s="73">
        <v>963</v>
      </c>
      <c r="G149" s="73">
        <v>48</v>
      </c>
      <c r="H149" s="73">
        <v>44</v>
      </c>
      <c r="I149" s="73">
        <v>53</v>
      </c>
      <c r="J149" s="73">
        <v>2</v>
      </c>
      <c r="K149" s="73">
        <v>2</v>
      </c>
      <c r="L149" s="73">
        <v>3</v>
      </c>
    </row>
    <row r="150" spans="1:12" ht="20.100000000000001" customHeight="1" x14ac:dyDescent="0.25">
      <c r="A150" s="49" t="s">
        <v>285</v>
      </c>
      <c r="B150" s="49" t="s">
        <v>262</v>
      </c>
      <c r="C150" s="50" t="s">
        <v>13</v>
      </c>
      <c r="D150" s="73">
        <v>1477</v>
      </c>
      <c r="E150" s="73">
        <v>779</v>
      </c>
      <c r="F150" s="73">
        <v>698</v>
      </c>
      <c r="G150" s="73">
        <v>56</v>
      </c>
      <c r="H150" s="73">
        <v>53</v>
      </c>
      <c r="I150" s="73">
        <v>59</v>
      </c>
      <c r="J150" s="73">
        <v>9</v>
      </c>
      <c r="K150" s="73">
        <v>8</v>
      </c>
      <c r="L150" s="73">
        <v>10</v>
      </c>
    </row>
    <row r="151" spans="1:12" ht="20.100000000000001" customHeight="1" x14ac:dyDescent="0.25">
      <c r="A151" s="49" t="s">
        <v>286</v>
      </c>
      <c r="B151" s="49" t="s">
        <v>262</v>
      </c>
      <c r="C151" s="50" t="s">
        <v>287</v>
      </c>
      <c r="D151" s="73">
        <v>1954</v>
      </c>
      <c r="E151" s="73">
        <v>1006</v>
      </c>
      <c r="F151" s="73">
        <v>948</v>
      </c>
      <c r="G151" s="73">
        <v>55</v>
      </c>
      <c r="H151" s="73">
        <v>51</v>
      </c>
      <c r="I151" s="73">
        <v>58</v>
      </c>
      <c r="J151" s="73">
        <v>8</v>
      </c>
      <c r="K151" s="73">
        <v>6</v>
      </c>
      <c r="L151" s="73">
        <v>9</v>
      </c>
    </row>
    <row r="152" spans="1:12" ht="20.100000000000001" customHeight="1" x14ac:dyDescent="0.25">
      <c r="A152" s="49" t="s">
        <v>288</v>
      </c>
      <c r="B152" s="49" t="s">
        <v>262</v>
      </c>
      <c r="C152" s="50" t="s">
        <v>289</v>
      </c>
      <c r="D152" s="73">
        <v>2300</v>
      </c>
      <c r="E152" s="73">
        <v>1158</v>
      </c>
      <c r="F152" s="73">
        <v>1142</v>
      </c>
      <c r="G152" s="73">
        <v>54</v>
      </c>
      <c r="H152" s="73">
        <v>52</v>
      </c>
      <c r="I152" s="73">
        <v>57</v>
      </c>
      <c r="J152" s="73">
        <v>5</v>
      </c>
      <c r="K152" s="73">
        <v>4</v>
      </c>
      <c r="L152" s="73">
        <v>5</v>
      </c>
    </row>
    <row r="153" spans="1:12" ht="20.100000000000001" customHeight="1" x14ac:dyDescent="0.25">
      <c r="A153" s="49" t="s">
        <v>290</v>
      </c>
      <c r="B153" s="49" t="s">
        <v>262</v>
      </c>
      <c r="C153" s="50" t="s">
        <v>291</v>
      </c>
      <c r="D153" s="73">
        <v>11122</v>
      </c>
      <c r="E153" s="73">
        <v>5731</v>
      </c>
      <c r="F153" s="73">
        <v>5391</v>
      </c>
      <c r="G153" s="73">
        <v>60</v>
      </c>
      <c r="H153" s="73">
        <v>56</v>
      </c>
      <c r="I153" s="73">
        <v>64</v>
      </c>
      <c r="J153" s="73">
        <v>8</v>
      </c>
      <c r="K153" s="73">
        <v>8</v>
      </c>
      <c r="L153" s="73">
        <v>9</v>
      </c>
    </row>
    <row r="154" spans="1:12" ht="20.100000000000001" customHeight="1" x14ac:dyDescent="0.25">
      <c r="A154" s="49" t="s">
        <v>292</v>
      </c>
      <c r="B154" s="49" t="s">
        <v>262</v>
      </c>
      <c r="C154" s="50" t="s">
        <v>293</v>
      </c>
      <c r="D154" s="73">
        <v>1675</v>
      </c>
      <c r="E154" s="73">
        <v>886</v>
      </c>
      <c r="F154" s="73">
        <v>789</v>
      </c>
      <c r="G154" s="73">
        <v>56</v>
      </c>
      <c r="H154" s="73">
        <v>53</v>
      </c>
      <c r="I154" s="73">
        <v>59</v>
      </c>
      <c r="J154" s="73">
        <v>6</v>
      </c>
      <c r="K154" s="73">
        <v>5</v>
      </c>
      <c r="L154" s="73">
        <v>7</v>
      </c>
    </row>
    <row r="155" spans="1:12" ht="20.100000000000001" customHeight="1" x14ac:dyDescent="0.25">
      <c r="A155" s="49" t="s">
        <v>294</v>
      </c>
      <c r="B155" s="49" t="s">
        <v>262</v>
      </c>
      <c r="C155" s="50" t="s">
        <v>295</v>
      </c>
      <c r="D155" s="73">
        <v>8239</v>
      </c>
      <c r="E155" s="73">
        <v>4200</v>
      </c>
      <c r="F155" s="73">
        <v>4039</v>
      </c>
      <c r="G155" s="73">
        <v>45</v>
      </c>
      <c r="H155" s="73">
        <v>40</v>
      </c>
      <c r="I155" s="73">
        <v>50</v>
      </c>
      <c r="J155" s="73">
        <v>2</v>
      </c>
      <c r="K155" s="73">
        <v>2</v>
      </c>
      <c r="L155" s="73">
        <v>3</v>
      </c>
    </row>
    <row r="156" spans="1:12" ht="20.100000000000001" customHeight="1" x14ac:dyDescent="0.25">
      <c r="A156" s="49" t="s">
        <v>296</v>
      </c>
      <c r="B156" s="49" t="s">
        <v>262</v>
      </c>
      <c r="C156" s="50" t="s">
        <v>297</v>
      </c>
      <c r="D156" s="73">
        <v>1340</v>
      </c>
      <c r="E156" s="73">
        <v>699</v>
      </c>
      <c r="F156" s="73">
        <v>641</v>
      </c>
      <c r="G156" s="73">
        <v>59</v>
      </c>
      <c r="H156" s="73">
        <v>54</v>
      </c>
      <c r="I156" s="73">
        <v>65</v>
      </c>
      <c r="J156" s="73">
        <v>8</v>
      </c>
      <c r="K156" s="73">
        <v>7</v>
      </c>
      <c r="L156" s="73">
        <v>9</v>
      </c>
    </row>
    <row r="157" spans="1:12" ht="20.100000000000001" customHeight="1" x14ac:dyDescent="0.25">
      <c r="A157" s="49" t="s">
        <v>298</v>
      </c>
      <c r="B157" s="49" t="s">
        <v>262</v>
      </c>
      <c r="C157" s="50" t="s">
        <v>299</v>
      </c>
      <c r="D157" s="73">
        <v>1868</v>
      </c>
      <c r="E157" s="73">
        <v>949</v>
      </c>
      <c r="F157" s="73">
        <v>919</v>
      </c>
      <c r="G157" s="73">
        <v>61</v>
      </c>
      <c r="H157" s="73">
        <v>59</v>
      </c>
      <c r="I157" s="73">
        <v>63</v>
      </c>
      <c r="J157" s="73">
        <v>9</v>
      </c>
      <c r="K157" s="73">
        <v>8</v>
      </c>
      <c r="L157" s="73">
        <v>9</v>
      </c>
    </row>
    <row r="158" spans="1:12" ht="20.100000000000001" customHeight="1" x14ac:dyDescent="0.25">
      <c r="A158" s="49" t="s">
        <v>302</v>
      </c>
      <c r="B158" s="49" t="s">
        <v>301</v>
      </c>
      <c r="C158" s="50" t="s">
        <v>303</v>
      </c>
      <c r="D158" s="73">
        <v>1715</v>
      </c>
      <c r="E158" s="73">
        <v>871</v>
      </c>
      <c r="F158" s="73">
        <v>844</v>
      </c>
      <c r="G158" s="73">
        <v>54</v>
      </c>
      <c r="H158" s="73">
        <v>51</v>
      </c>
      <c r="I158" s="73">
        <v>58</v>
      </c>
      <c r="J158" s="73">
        <v>5</v>
      </c>
      <c r="K158" s="73">
        <v>4</v>
      </c>
      <c r="L158" s="73">
        <v>6</v>
      </c>
    </row>
    <row r="159" spans="1:12" ht="20.100000000000001" customHeight="1" x14ac:dyDescent="0.25">
      <c r="A159" s="49" t="s">
        <v>304</v>
      </c>
      <c r="B159" s="49" t="s">
        <v>301</v>
      </c>
      <c r="C159" s="50" t="s">
        <v>305</v>
      </c>
      <c r="D159" s="73">
        <v>1554</v>
      </c>
      <c r="E159" s="73">
        <v>790</v>
      </c>
      <c r="F159" s="73">
        <v>764</v>
      </c>
      <c r="G159" s="73">
        <v>54</v>
      </c>
      <c r="H159" s="73">
        <v>50</v>
      </c>
      <c r="I159" s="73">
        <v>58</v>
      </c>
      <c r="J159" s="73">
        <v>5</v>
      </c>
      <c r="K159" s="73">
        <v>4</v>
      </c>
      <c r="L159" s="73">
        <v>6</v>
      </c>
    </row>
    <row r="160" spans="1:12" ht="20.100000000000001" customHeight="1" x14ac:dyDescent="0.25">
      <c r="A160" s="49" t="s">
        <v>306</v>
      </c>
      <c r="B160" s="49" t="s">
        <v>301</v>
      </c>
      <c r="C160" s="54" t="s">
        <v>307</v>
      </c>
      <c r="D160" s="73">
        <v>4267</v>
      </c>
      <c r="E160" s="73">
        <v>2120</v>
      </c>
      <c r="F160" s="73">
        <v>2147</v>
      </c>
      <c r="G160" s="73">
        <v>54</v>
      </c>
      <c r="H160" s="73">
        <v>51</v>
      </c>
      <c r="I160" s="73">
        <v>56</v>
      </c>
      <c r="J160" s="73">
        <v>7</v>
      </c>
      <c r="K160" s="73">
        <v>6</v>
      </c>
      <c r="L160" s="73">
        <v>7</v>
      </c>
    </row>
    <row r="161" spans="1:42" ht="20.100000000000001" customHeight="1" x14ac:dyDescent="0.25">
      <c r="A161" s="49" t="s">
        <v>308</v>
      </c>
      <c r="B161" s="49" t="s">
        <v>301</v>
      </c>
      <c r="C161" s="50" t="s">
        <v>309</v>
      </c>
      <c r="D161" s="73">
        <v>5531</v>
      </c>
      <c r="E161" s="73">
        <v>2838</v>
      </c>
      <c r="F161" s="73">
        <v>2693</v>
      </c>
      <c r="G161" s="73">
        <v>51</v>
      </c>
      <c r="H161" s="73">
        <v>48</v>
      </c>
      <c r="I161" s="73">
        <v>55</v>
      </c>
      <c r="J161" s="73">
        <v>6</v>
      </c>
      <c r="K161" s="73">
        <v>5</v>
      </c>
      <c r="L161" s="73">
        <v>7</v>
      </c>
    </row>
    <row r="162" spans="1:42" ht="20.100000000000001" customHeight="1" x14ac:dyDescent="0.25">
      <c r="A162" s="49" t="s">
        <v>310</v>
      </c>
      <c r="B162" s="49" t="s">
        <v>301</v>
      </c>
      <c r="C162" s="50" t="s">
        <v>311</v>
      </c>
      <c r="D162" s="73">
        <v>7471</v>
      </c>
      <c r="E162" s="73">
        <v>3851</v>
      </c>
      <c r="F162" s="73">
        <v>3620</v>
      </c>
      <c r="G162" s="73">
        <v>54</v>
      </c>
      <c r="H162" s="73">
        <v>49</v>
      </c>
      <c r="I162" s="73">
        <v>59</v>
      </c>
      <c r="J162" s="73">
        <v>5</v>
      </c>
      <c r="K162" s="73">
        <v>4</v>
      </c>
      <c r="L162" s="73">
        <v>6</v>
      </c>
    </row>
    <row r="163" spans="1:42" ht="20.100000000000001" customHeight="1" x14ac:dyDescent="0.25">
      <c r="A163" s="49" t="s">
        <v>312</v>
      </c>
      <c r="B163" s="49" t="s">
        <v>301</v>
      </c>
      <c r="C163" s="50" t="s">
        <v>313</v>
      </c>
      <c r="D163" s="73">
        <v>4048</v>
      </c>
      <c r="E163" s="73">
        <v>2105</v>
      </c>
      <c r="F163" s="73">
        <v>1943</v>
      </c>
      <c r="G163" s="73">
        <v>45</v>
      </c>
      <c r="H163" s="73">
        <v>42</v>
      </c>
      <c r="I163" s="73">
        <v>49</v>
      </c>
      <c r="J163" s="73">
        <v>3</v>
      </c>
      <c r="K163" s="73">
        <v>3</v>
      </c>
      <c r="L163" s="73">
        <v>4</v>
      </c>
    </row>
    <row r="164" spans="1:42" ht="20.100000000000001" customHeight="1" x14ac:dyDescent="0.25">
      <c r="A164" s="49" t="s">
        <v>314</v>
      </c>
      <c r="B164" s="49" t="s">
        <v>301</v>
      </c>
      <c r="C164" s="50" t="s">
        <v>315</v>
      </c>
      <c r="D164" s="73">
        <v>6105</v>
      </c>
      <c r="E164" s="73">
        <v>3099</v>
      </c>
      <c r="F164" s="73">
        <v>3006</v>
      </c>
      <c r="G164" s="73">
        <v>54</v>
      </c>
      <c r="H164" s="73">
        <v>50</v>
      </c>
      <c r="I164" s="73">
        <v>58</v>
      </c>
      <c r="J164" s="73">
        <v>6</v>
      </c>
      <c r="K164" s="73">
        <v>5</v>
      </c>
      <c r="L164" s="73">
        <v>7</v>
      </c>
    </row>
    <row r="165" spans="1:42" ht="20.100000000000001" customHeight="1" x14ac:dyDescent="0.25">
      <c r="A165" s="49" t="s">
        <v>316</v>
      </c>
      <c r="B165" s="49" t="s">
        <v>301</v>
      </c>
      <c r="C165" s="50" t="s">
        <v>429</v>
      </c>
      <c r="D165" s="73">
        <v>20</v>
      </c>
      <c r="E165" s="73">
        <v>12</v>
      </c>
      <c r="F165" s="73">
        <v>8</v>
      </c>
      <c r="G165" s="73">
        <v>55</v>
      </c>
      <c r="H165" s="73">
        <v>67</v>
      </c>
      <c r="I165" s="73">
        <v>38</v>
      </c>
      <c r="J165" s="73">
        <v>0</v>
      </c>
      <c r="K165" s="73">
        <v>0</v>
      </c>
      <c r="L165" s="73">
        <v>0</v>
      </c>
    </row>
    <row r="166" spans="1:42" ht="20.100000000000001" customHeight="1" x14ac:dyDescent="0.25">
      <c r="A166" s="49" t="s">
        <v>317</v>
      </c>
      <c r="B166" s="49" t="s">
        <v>301</v>
      </c>
      <c r="C166" s="50" t="s">
        <v>318</v>
      </c>
      <c r="D166" s="73">
        <v>2150</v>
      </c>
      <c r="E166" s="73">
        <v>1079</v>
      </c>
      <c r="F166" s="73">
        <v>1071</v>
      </c>
      <c r="G166" s="73">
        <v>57</v>
      </c>
      <c r="H166" s="73">
        <v>53</v>
      </c>
      <c r="I166" s="73">
        <v>61</v>
      </c>
      <c r="J166" s="73">
        <v>6</v>
      </c>
      <c r="K166" s="73">
        <v>6</v>
      </c>
      <c r="L166" s="73">
        <v>6</v>
      </c>
    </row>
    <row r="167" spans="1:42" ht="20.100000000000001" customHeight="1" x14ac:dyDescent="0.25">
      <c r="A167" s="49" t="s">
        <v>319</v>
      </c>
      <c r="B167" s="49" t="s">
        <v>301</v>
      </c>
      <c r="C167" s="50" t="s">
        <v>320</v>
      </c>
      <c r="D167" s="73">
        <v>2665</v>
      </c>
      <c r="E167" s="73">
        <v>1320</v>
      </c>
      <c r="F167" s="73">
        <v>1345</v>
      </c>
      <c r="G167" s="73">
        <v>54</v>
      </c>
      <c r="H167" s="73">
        <v>48</v>
      </c>
      <c r="I167" s="73">
        <v>59</v>
      </c>
      <c r="J167" s="73">
        <v>5</v>
      </c>
      <c r="K167" s="73">
        <v>4</v>
      </c>
      <c r="L167" s="73">
        <v>6</v>
      </c>
    </row>
    <row r="168" spans="1:42" ht="20.100000000000001" customHeight="1" x14ac:dyDescent="0.25">
      <c r="A168" s="49" t="s">
        <v>321</v>
      </c>
      <c r="B168" s="49" t="s">
        <v>301</v>
      </c>
      <c r="C168" s="50" t="s">
        <v>322</v>
      </c>
      <c r="D168" s="73">
        <v>1320</v>
      </c>
      <c r="E168" s="73">
        <v>638</v>
      </c>
      <c r="F168" s="73">
        <v>682</v>
      </c>
      <c r="G168" s="73">
        <v>54</v>
      </c>
      <c r="H168" s="73">
        <v>50</v>
      </c>
      <c r="I168" s="73">
        <v>57</v>
      </c>
      <c r="J168" s="73">
        <v>6</v>
      </c>
      <c r="K168" s="73">
        <v>5</v>
      </c>
      <c r="L168" s="73">
        <v>7</v>
      </c>
    </row>
    <row r="169" spans="1:42" ht="20.100000000000001" customHeight="1" x14ac:dyDescent="0.25">
      <c r="A169" s="49" t="s">
        <v>323</v>
      </c>
      <c r="B169" s="49" t="s">
        <v>301</v>
      </c>
      <c r="C169" s="50" t="s">
        <v>324</v>
      </c>
      <c r="D169" s="73">
        <v>5481</v>
      </c>
      <c r="E169" s="73">
        <v>2757</v>
      </c>
      <c r="F169" s="73">
        <v>2724</v>
      </c>
      <c r="G169" s="73">
        <v>52</v>
      </c>
      <c r="H169" s="73">
        <v>50</v>
      </c>
      <c r="I169" s="73">
        <v>55</v>
      </c>
      <c r="J169" s="73">
        <v>5</v>
      </c>
      <c r="K169" s="73">
        <v>4</v>
      </c>
      <c r="L169" s="73">
        <v>6</v>
      </c>
    </row>
    <row r="170" spans="1:42" ht="20.100000000000001" customHeight="1" x14ac:dyDescent="0.25">
      <c r="A170" s="49" t="s">
        <v>325</v>
      </c>
      <c r="B170" s="49" t="s">
        <v>301</v>
      </c>
      <c r="C170" s="50" t="s">
        <v>326</v>
      </c>
      <c r="D170" s="73">
        <v>3086</v>
      </c>
      <c r="E170" s="73">
        <v>1528</v>
      </c>
      <c r="F170" s="73">
        <v>1558</v>
      </c>
      <c r="G170" s="73">
        <v>53</v>
      </c>
      <c r="H170" s="73">
        <v>47</v>
      </c>
      <c r="I170" s="73">
        <v>58</v>
      </c>
      <c r="J170" s="73">
        <v>5</v>
      </c>
      <c r="K170" s="73">
        <v>4</v>
      </c>
      <c r="L170" s="73">
        <v>6</v>
      </c>
    </row>
    <row r="171" spans="1:42" ht="20.100000000000001" customHeight="1" x14ac:dyDescent="0.25">
      <c r="A171" s="49" t="s">
        <v>327</v>
      </c>
      <c r="B171" s="49" t="s">
        <v>301</v>
      </c>
      <c r="C171" s="50" t="s">
        <v>328</v>
      </c>
      <c r="D171" s="73">
        <v>2535</v>
      </c>
      <c r="E171" s="73">
        <v>1283</v>
      </c>
      <c r="F171" s="73">
        <v>1252</v>
      </c>
      <c r="G171" s="73">
        <v>46</v>
      </c>
      <c r="H171" s="73">
        <v>40</v>
      </c>
      <c r="I171" s="73">
        <v>52</v>
      </c>
      <c r="J171" s="73">
        <v>3</v>
      </c>
      <c r="K171" s="73">
        <v>2</v>
      </c>
      <c r="L171" s="73">
        <v>3</v>
      </c>
    </row>
    <row r="172" spans="1:42" ht="20.100000000000001" customHeight="1" x14ac:dyDescent="0.25">
      <c r="A172" s="49" t="s">
        <v>329</v>
      </c>
      <c r="B172" s="49" t="s">
        <v>301</v>
      </c>
      <c r="C172" s="50" t="s">
        <v>330</v>
      </c>
      <c r="D172" s="73">
        <v>1387</v>
      </c>
      <c r="E172" s="73">
        <v>712</v>
      </c>
      <c r="F172" s="73">
        <v>675</v>
      </c>
      <c r="G172" s="73">
        <v>51</v>
      </c>
      <c r="H172" s="73">
        <v>47</v>
      </c>
      <c r="I172" s="73">
        <v>55</v>
      </c>
      <c r="J172" s="73">
        <v>2</v>
      </c>
      <c r="K172" s="73">
        <v>2</v>
      </c>
      <c r="L172" s="73">
        <v>3</v>
      </c>
    </row>
    <row r="173" spans="1:42" ht="20.100000000000001" customHeight="1" x14ac:dyDescent="0.25">
      <c r="A173" s="55" t="s">
        <v>331</v>
      </c>
      <c r="B173" s="55" t="s">
        <v>301</v>
      </c>
      <c r="C173" s="56" t="s">
        <v>332</v>
      </c>
      <c r="D173" s="78">
        <v>4933</v>
      </c>
      <c r="E173" s="78">
        <v>2498</v>
      </c>
      <c r="F173" s="78">
        <v>2435</v>
      </c>
      <c r="G173" s="78">
        <v>54</v>
      </c>
      <c r="H173" s="78">
        <v>50</v>
      </c>
      <c r="I173" s="78">
        <v>57</v>
      </c>
      <c r="J173" s="78">
        <v>5</v>
      </c>
      <c r="K173" s="78">
        <v>5</v>
      </c>
      <c r="L173" s="78">
        <v>6</v>
      </c>
    </row>
    <row r="174" spans="1:42" s="40" customFormat="1" ht="15" customHeight="1" x14ac:dyDescent="0.25">
      <c r="G174" s="60"/>
      <c r="H174" s="60"/>
      <c r="I174" s="60"/>
      <c r="L174" s="8" t="s">
        <v>442</v>
      </c>
      <c r="M174" s="4"/>
      <c r="N174" s="4"/>
      <c r="O174" s="4"/>
    </row>
    <row r="175" spans="1:42" s="40" customFormat="1" ht="15" customHeight="1" x14ac:dyDescent="0.25">
      <c r="G175" s="60"/>
      <c r="H175" s="60"/>
      <c r="I175" s="60"/>
      <c r="L175" s="20"/>
    </row>
    <row r="176" spans="1:42" s="40" customFormat="1" ht="15" customHeight="1" x14ac:dyDescent="0.25">
      <c r="A176" s="324" t="s">
        <v>333</v>
      </c>
      <c r="B176" s="324"/>
      <c r="C176" s="324"/>
      <c r="D176" s="324"/>
      <c r="E176" s="324"/>
      <c r="F176" s="324"/>
      <c r="G176" s="324"/>
      <c r="H176" s="324"/>
      <c r="I176" s="324"/>
      <c r="J176" s="324"/>
      <c r="K176" s="324"/>
      <c r="L176" s="324"/>
      <c r="M176" s="15"/>
      <c r="N176" s="15"/>
      <c r="O176" s="15"/>
      <c r="P176" s="15"/>
      <c r="Q176" s="15"/>
      <c r="R176" s="15"/>
      <c r="S176" s="15"/>
      <c r="T176" s="15"/>
      <c r="U176" s="15"/>
      <c r="V176" s="15"/>
      <c r="W176" s="15"/>
      <c r="X176" s="15"/>
      <c r="Y176" s="15"/>
      <c r="Z176" s="15"/>
      <c r="AA176" s="15"/>
      <c r="AB176" s="15"/>
      <c r="AC176" s="15"/>
      <c r="AD176" s="15"/>
      <c r="AE176" s="15"/>
      <c r="AF176" s="58"/>
      <c r="AG176" s="58"/>
      <c r="AH176" s="58"/>
      <c r="AI176" s="58"/>
      <c r="AJ176" s="58"/>
      <c r="AK176" s="58"/>
      <c r="AL176" s="58"/>
      <c r="AM176" s="58"/>
      <c r="AN176" s="58"/>
      <c r="AO176" s="59"/>
      <c r="AP176" s="59"/>
    </row>
    <row r="177" spans="1:42" s="40" customFormat="1" ht="28.5" customHeight="1" x14ac:dyDescent="0.25">
      <c r="A177" s="325" t="s">
        <v>475</v>
      </c>
      <c r="B177" s="325"/>
      <c r="C177" s="325"/>
      <c r="D177" s="325"/>
      <c r="E177" s="325"/>
      <c r="F177" s="325"/>
      <c r="G177" s="325"/>
      <c r="H177" s="325"/>
      <c r="I177" s="325"/>
      <c r="J177" s="325"/>
      <c r="K177" s="325"/>
      <c r="L177" s="325"/>
      <c r="M177" s="15"/>
      <c r="N177" s="15"/>
      <c r="O177" s="15"/>
      <c r="P177" s="15"/>
      <c r="Q177" s="15"/>
      <c r="R177" s="15"/>
      <c r="S177" s="15"/>
      <c r="T177" s="15"/>
      <c r="U177" s="15"/>
      <c r="V177" s="15"/>
      <c r="W177" s="15"/>
      <c r="X177" s="15"/>
      <c r="Y177" s="15"/>
      <c r="Z177" s="15"/>
      <c r="AA177" s="15"/>
      <c r="AB177" s="15"/>
      <c r="AC177" s="15"/>
      <c r="AD177" s="15"/>
      <c r="AE177" s="15"/>
      <c r="AF177" s="58"/>
      <c r="AG177" s="58"/>
      <c r="AH177" s="58"/>
      <c r="AI177" s="58"/>
      <c r="AJ177" s="58"/>
      <c r="AK177" s="58"/>
      <c r="AL177" s="58"/>
      <c r="AM177" s="58"/>
      <c r="AN177" s="58"/>
      <c r="AO177" s="59"/>
      <c r="AP177" s="59"/>
    </row>
    <row r="178" spans="1:42" s="40" customFormat="1" ht="23.25" customHeight="1" x14ac:dyDescent="0.25">
      <c r="A178" s="325" t="s">
        <v>363</v>
      </c>
      <c r="B178" s="325"/>
      <c r="C178" s="325"/>
      <c r="D178" s="325"/>
      <c r="E178" s="325"/>
      <c r="F178" s="325"/>
      <c r="G178" s="325"/>
      <c r="H178" s="325"/>
      <c r="I178" s="325"/>
      <c r="J178" s="325"/>
      <c r="K178" s="325"/>
      <c r="L178" s="325"/>
      <c r="M178" s="15"/>
      <c r="N178" s="15"/>
      <c r="O178" s="15"/>
      <c r="P178" s="15"/>
      <c r="Q178" s="15"/>
      <c r="R178" s="15"/>
      <c r="S178" s="15"/>
      <c r="T178" s="15"/>
      <c r="U178" s="15"/>
      <c r="V178" s="15"/>
      <c r="W178" s="15"/>
      <c r="X178" s="15"/>
      <c r="Y178" s="15"/>
      <c r="Z178" s="15"/>
      <c r="AA178" s="15"/>
      <c r="AB178" s="15"/>
      <c r="AC178" s="15"/>
      <c r="AD178" s="15"/>
      <c r="AE178" s="15"/>
      <c r="AF178" s="58"/>
      <c r="AG178" s="58"/>
      <c r="AH178" s="58"/>
      <c r="AI178" s="58"/>
      <c r="AJ178" s="58"/>
      <c r="AK178" s="58"/>
      <c r="AL178" s="58"/>
      <c r="AM178" s="58"/>
      <c r="AN178" s="58"/>
      <c r="AO178" s="59"/>
      <c r="AP178" s="59"/>
    </row>
    <row r="179" spans="1:42" s="40" customFormat="1" ht="23.25" customHeight="1" x14ac:dyDescent="0.25">
      <c r="A179" s="325" t="s">
        <v>422</v>
      </c>
      <c r="B179" s="325"/>
      <c r="C179" s="325"/>
      <c r="D179" s="325"/>
      <c r="E179" s="325"/>
      <c r="F179" s="325"/>
      <c r="G179" s="325"/>
      <c r="H179" s="325"/>
      <c r="I179" s="325"/>
      <c r="J179" s="325"/>
      <c r="K179" s="325"/>
      <c r="L179" s="325"/>
      <c r="M179" s="15"/>
      <c r="N179" s="15"/>
      <c r="O179" s="15"/>
      <c r="P179" s="15"/>
      <c r="Q179" s="15"/>
      <c r="R179" s="15"/>
      <c r="S179" s="15"/>
      <c r="T179" s="15"/>
      <c r="U179" s="15"/>
      <c r="V179" s="15"/>
      <c r="W179" s="15"/>
      <c r="X179" s="15"/>
      <c r="Y179" s="15"/>
      <c r="Z179" s="15"/>
      <c r="AA179" s="15"/>
      <c r="AB179" s="15"/>
      <c r="AC179" s="15"/>
      <c r="AD179" s="15"/>
      <c r="AE179" s="15"/>
      <c r="AF179" s="58"/>
      <c r="AG179" s="58"/>
      <c r="AH179" s="58"/>
      <c r="AI179" s="58"/>
      <c r="AJ179" s="58"/>
      <c r="AK179" s="58"/>
      <c r="AL179" s="58"/>
      <c r="AM179" s="58"/>
      <c r="AN179" s="58"/>
      <c r="AO179" s="59"/>
      <c r="AP179" s="59"/>
    </row>
    <row r="180" spans="1:42" s="40" customFormat="1" ht="23.25" customHeight="1" x14ac:dyDescent="0.25">
      <c r="A180" s="324" t="s">
        <v>357</v>
      </c>
      <c r="B180" s="324"/>
      <c r="C180" s="324"/>
      <c r="D180" s="324"/>
      <c r="E180" s="324"/>
      <c r="F180" s="324"/>
      <c r="G180" s="324"/>
      <c r="H180" s="324"/>
      <c r="I180" s="324"/>
      <c r="J180" s="324"/>
      <c r="K180" s="324"/>
      <c r="L180" s="324"/>
      <c r="M180" s="15"/>
      <c r="N180" s="15"/>
      <c r="O180" s="15"/>
      <c r="P180" s="15"/>
      <c r="Q180" s="15"/>
      <c r="R180" s="15"/>
      <c r="S180" s="15"/>
      <c r="T180" s="15"/>
      <c r="U180" s="15"/>
      <c r="V180" s="15"/>
      <c r="W180" s="15"/>
      <c r="X180" s="15"/>
      <c r="Y180" s="15"/>
      <c r="Z180" s="15"/>
      <c r="AA180" s="15"/>
      <c r="AB180" s="15"/>
      <c r="AC180" s="15"/>
      <c r="AD180" s="15"/>
      <c r="AE180" s="58"/>
      <c r="AF180" s="58"/>
      <c r="AG180" s="58"/>
      <c r="AH180" s="58"/>
      <c r="AI180" s="58"/>
      <c r="AJ180" s="58"/>
      <c r="AK180" s="58"/>
      <c r="AL180" s="58"/>
      <c r="AM180" s="58"/>
      <c r="AN180" s="58"/>
      <c r="AO180" s="59"/>
      <c r="AP180" s="59"/>
    </row>
    <row r="181" spans="1:42" s="40" customFormat="1" ht="15" customHeight="1" x14ac:dyDescent="0.25">
      <c r="A181" s="15" t="s">
        <v>343</v>
      </c>
      <c r="B181" s="15"/>
      <c r="C181" s="15"/>
      <c r="D181" s="15"/>
      <c r="E181" s="15"/>
      <c r="F181" s="15"/>
      <c r="G181" s="15"/>
      <c r="H181" s="15"/>
      <c r="I181" s="58"/>
      <c r="J181" s="58"/>
      <c r="K181" s="58"/>
      <c r="L181" s="58"/>
      <c r="M181" s="58"/>
      <c r="N181" s="58"/>
      <c r="O181" s="58"/>
      <c r="P181" s="58"/>
      <c r="Q181" s="58"/>
      <c r="R181" s="58"/>
      <c r="S181" s="58"/>
      <c r="T181" s="58"/>
      <c r="U181" s="59"/>
      <c r="V181" s="59"/>
      <c r="W181" s="59"/>
      <c r="X181" s="59"/>
      <c r="Y181" s="59"/>
      <c r="Z181" s="59"/>
      <c r="AA181" s="59"/>
      <c r="AB181" s="59"/>
      <c r="AC181" s="17"/>
      <c r="AD181" s="17"/>
      <c r="AE181" s="17"/>
      <c r="AF181" s="58"/>
      <c r="AG181" s="58"/>
      <c r="AH181" s="58"/>
      <c r="AI181" s="58"/>
      <c r="AJ181" s="58"/>
      <c r="AK181" s="58"/>
      <c r="AL181" s="58"/>
      <c r="AM181" s="58"/>
      <c r="AN181" s="58"/>
      <c r="AO181" s="59"/>
      <c r="AP181" s="59"/>
    </row>
  </sheetData>
  <sortState ref="A14:C165">
    <sortCondition ref="C14:C165"/>
  </sortState>
  <mergeCells count="23">
    <mergeCell ref="B19:C19"/>
    <mergeCell ref="B20:C20"/>
    <mergeCell ref="B14:C14"/>
    <mergeCell ref="B15:C15"/>
    <mergeCell ref="B16:C16"/>
    <mergeCell ref="B17:C17"/>
    <mergeCell ref="B18:C18"/>
    <mergeCell ref="A180:L180"/>
    <mergeCell ref="A179:L179"/>
    <mergeCell ref="A176:L176"/>
    <mergeCell ref="D5:F5"/>
    <mergeCell ref="G5:I5"/>
    <mergeCell ref="J5:L5"/>
    <mergeCell ref="A178:L178"/>
    <mergeCell ref="A5:A6"/>
    <mergeCell ref="A177:L177"/>
    <mergeCell ref="B5:B6"/>
    <mergeCell ref="B7:C7"/>
    <mergeCell ref="B8:C8"/>
    <mergeCell ref="B10:C10"/>
    <mergeCell ref="B11:C11"/>
    <mergeCell ref="B12:C12"/>
    <mergeCell ref="B13:C13"/>
  </mergeCells>
  <conditionalFormatting sqref="C159">
    <cfRule type="cellIs" dxfId="15" priority="1" stopIfTrue="1" operator="equal">
      <formula>"x"</formula>
    </cfRule>
  </conditionalFormatting>
  <printOptions horizontalCentered="1"/>
  <pageMargins left="0.59055118110236227" right="0.59055118110236227" top="0.59055118110236227" bottom="0.59055118110236227" header="0.31496062992125984" footer="0.31496062992125984"/>
  <pageSetup paperSize="9" scale="50"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82"/>
  <sheetViews>
    <sheetView workbookViewId="0">
      <pane ySplit="6" topLeftCell="A7" activePane="bottomLeft" state="frozen"/>
      <selection activeCell="G22" sqref="G22"/>
      <selection pane="bottomLeft"/>
    </sheetView>
  </sheetViews>
  <sheetFormatPr defaultColWidth="9.140625" defaultRowHeight="15" x14ac:dyDescent="0.25"/>
  <cols>
    <col min="1" max="1" width="10.7109375" style="4" customWidth="1"/>
    <col min="2" max="2" width="19.85546875" style="4" customWidth="1"/>
    <col min="3" max="3" width="22.140625" style="4" bestFit="1" customWidth="1"/>
    <col min="4" max="6" width="13.7109375" style="4" customWidth="1"/>
    <col min="7" max="7" width="13.7109375" style="18" customWidth="1"/>
    <col min="8" max="15" width="13.7109375" style="4" customWidth="1"/>
    <col min="16" max="17" width="9.140625" style="4" customWidth="1"/>
    <col min="18" max="18" width="9.140625" style="4" hidden="1" customWidth="1"/>
    <col min="19" max="16384" width="9.140625" style="4"/>
  </cols>
  <sheetData>
    <row r="1" spans="1:18" s="271" customFormat="1" ht="14.65" thickBot="1" x14ac:dyDescent="0.5">
      <c r="A1" s="280" t="s">
        <v>356</v>
      </c>
      <c r="B1" s="280"/>
      <c r="C1" s="270"/>
      <c r="G1" s="289"/>
      <c r="O1" s="285"/>
      <c r="R1" s="286" t="s">
        <v>335</v>
      </c>
    </row>
    <row r="2" spans="1:18" s="271" customFormat="1" ht="14.65" thickBot="1" x14ac:dyDescent="0.5">
      <c r="A2" s="282" t="s">
        <v>428</v>
      </c>
      <c r="B2" s="282"/>
      <c r="C2" s="282"/>
      <c r="G2" s="289"/>
      <c r="I2" s="290"/>
      <c r="N2" s="336" t="s">
        <v>336</v>
      </c>
      <c r="O2" s="337"/>
      <c r="R2" s="286" t="s">
        <v>0</v>
      </c>
    </row>
    <row r="3" spans="1:18" s="271" customFormat="1" ht="15.4" thickBot="1" x14ac:dyDescent="0.5">
      <c r="A3" s="280" t="s">
        <v>334</v>
      </c>
      <c r="B3" s="280"/>
      <c r="G3" s="289"/>
      <c r="N3" s="287" t="s">
        <v>355</v>
      </c>
      <c r="O3" s="288" t="s">
        <v>335</v>
      </c>
      <c r="R3" s="286" t="s">
        <v>1</v>
      </c>
    </row>
    <row r="4" spans="1:18" ht="15" customHeight="1" x14ac:dyDescent="0.45">
      <c r="C4" s="9"/>
    </row>
    <row r="5" spans="1:18" s="5" customFormat="1" ht="20.100000000000001" customHeight="1" x14ac:dyDescent="0.2">
      <c r="A5" s="329" t="s">
        <v>361</v>
      </c>
      <c r="B5" s="329" t="s">
        <v>374</v>
      </c>
      <c r="C5" s="19"/>
      <c r="D5" s="328" t="s">
        <v>366</v>
      </c>
      <c r="E5" s="328"/>
      <c r="F5" s="328"/>
      <c r="G5" s="328" t="s">
        <v>367</v>
      </c>
      <c r="H5" s="328"/>
      <c r="I5" s="328"/>
      <c r="J5" s="338" t="s">
        <v>368</v>
      </c>
      <c r="K5" s="338"/>
      <c r="L5" s="338"/>
      <c r="M5" s="327" t="s">
        <v>369</v>
      </c>
      <c r="N5" s="327"/>
      <c r="O5" s="327"/>
    </row>
    <row r="6" spans="1:18" s="5" customFormat="1" ht="39.75" customHeight="1" x14ac:dyDescent="0.2">
      <c r="A6" s="330"/>
      <c r="B6" s="330"/>
      <c r="C6" s="10"/>
      <c r="D6" s="71" t="s">
        <v>13</v>
      </c>
      <c r="E6" s="79" t="s">
        <v>14</v>
      </c>
      <c r="F6" s="79" t="s">
        <v>15</v>
      </c>
      <c r="G6" s="71" t="s">
        <v>13</v>
      </c>
      <c r="H6" s="79" t="s">
        <v>14</v>
      </c>
      <c r="I6" s="79" t="s">
        <v>15</v>
      </c>
      <c r="J6" s="71" t="s">
        <v>13</v>
      </c>
      <c r="K6" s="79" t="s">
        <v>14</v>
      </c>
      <c r="L6" s="79" t="s">
        <v>15</v>
      </c>
      <c r="M6" s="71" t="s">
        <v>13</v>
      </c>
      <c r="N6" s="79" t="s">
        <v>14</v>
      </c>
      <c r="O6" s="79" t="s">
        <v>15</v>
      </c>
    </row>
    <row r="7" spans="1:18" s="34" customFormat="1" ht="20.100000000000001" customHeight="1" x14ac:dyDescent="0.45">
      <c r="A7" s="12" t="s">
        <v>18</v>
      </c>
      <c r="B7" s="331" t="s">
        <v>370</v>
      </c>
      <c r="C7" s="331"/>
      <c r="D7" s="89">
        <f ca="1">VLOOKUP(TRIM($A7),INDIRECT($R$7),4+$R$8,FALSE)</f>
        <v>581171</v>
      </c>
      <c r="E7" s="89">
        <f ca="1">VLOOKUP(TRIM($A7),INDIRECT($R$7),5+$R$8,FALSE)</f>
        <v>581160</v>
      </c>
      <c r="F7" s="89">
        <f ca="1">VLOOKUP(TRIM($A7),INDIRECT($R$7),6+$R$8,FALSE)</f>
        <v>581152</v>
      </c>
      <c r="G7" s="89">
        <f ca="1">VLOOKUP(TRIM($A7),INDIRECT($R$7),13+$R$9,FALSE)</f>
        <v>66</v>
      </c>
      <c r="H7" s="89">
        <f ca="1">VLOOKUP(TRIM($A7),INDIRECT($R$7),14+$R$9,FALSE)</f>
        <v>73</v>
      </c>
      <c r="I7" s="89">
        <f ca="1">VLOOKUP(TRIM($A7),INDIRECT($R$7),15+$R$9,FALSE)</f>
        <v>70</v>
      </c>
      <c r="J7" s="89">
        <f ca="1">VLOOKUP(TRIM($A7),INDIRECT($R$7),16+$R$9,FALSE)</f>
        <v>19</v>
      </c>
      <c r="K7" s="89">
        <f ca="1">VLOOKUP(TRIM($A7),INDIRECT($R$7),17+$R$9,FALSE)</f>
        <v>23</v>
      </c>
      <c r="L7" s="89">
        <f ca="1">VLOOKUP(TRIM($A7),INDIRECT($R$7),18+$R$9,FALSE)</f>
        <v>17</v>
      </c>
      <c r="M7" s="89">
        <f ca="1">VLOOKUP(TRIM($A7),INDIRECT($R$7),19+$R$9,FALSE)</f>
        <v>103</v>
      </c>
      <c r="N7" s="89">
        <f ca="1">VLOOKUP(TRIM($A7),INDIRECT($R$7),20+$R$9,FALSE)</f>
        <v>104</v>
      </c>
      <c r="O7" s="89">
        <f ca="1">VLOOKUP(TRIM($A7),INDIRECT($R$7),21+$R$9,FALSE)</f>
        <v>103</v>
      </c>
      <c r="R7" s="34" t="s">
        <v>413</v>
      </c>
    </row>
    <row r="8" spans="1:18" s="34" customFormat="1" ht="20.100000000000001" customHeight="1" x14ac:dyDescent="0.3">
      <c r="A8" s="93" t="s">
        <v>418</v>
      </c>
      <c r="B8" s="332" t="s">
        <v>419</v>
      </c>
      <c r="C8" s="332"/>
      <c r="D8" s="89">
        <f ca="1">VLOOKUP(TRIM($A8),INDIRECT($R$7),4+$R$8,FALSE)</f>
        <v>592253</v>
      </c>
      <c r="E8" s="89">
        <f ca="1">VLOOKUP(TRIM($A8),INDIRECT($R$7),5+$R$8,FALSE)</f>
        <v>592203</v>
      </c>
      <c r="F8" s="89">
        <f ca="1">VLOOKUP(TRIM($A8),INDIRECT($R$7),6+$R$8,FALSE)</f>
        <v>592240</v>
      </c>
      <c r="G8" s="89">
        <f ca="1">VLOOKUP(TRIM($A8),INDIRECT($R$7),13+$R$9,FALSE)</f>
        <v>66</v>
      </c>
      <c r="H8" s="89">
        <f ca="1">VLOOKUP(TRIM($A8),INDIRECT($R$7),14+$R$9,FALSE)</f>
        <v>73</v>
      </c>
      <c r="I8" s="89">
        <f ca="1">VLOOKUP(TRIM($A8),INDIRECT($R$7),15+$R$9,FALSE)</f>
        <v>70</v>
      </c>
      <c r="J8" s="89">
        <f ca="1">VLOOKUP(TRIM($A8),INDIRECT($R$7),16+$R$9,FALSE)</f>
        <v>19</v>
      </c>
      <c r="K8" s="89">
        <f ca="1">VLOOKUP(TRIM($A8),INDIRECT($R$7),17+$R$9,FALSE)</f>
        <v>23</v>
      </c>
      <c r="L8" s="89">
        <f ca="1">VLOOKUP(TRIM($A8),INDIRECT($R$7),18+$R$9,FALSE)</f>
        <v>17</v>
      </c>
      <c r="M8" s="89">
        <f ca="1">VLOOKUP(TRIM($A8),INDIRECT($R$7),19+$R$9,FALSE)</f>
        <v>103</v>
      </c>
      <c r="N8" s="89">
        <f ca="1">VLOOKUP(TRIM($A8),INDIRECT($R$7),20+$R$9,FALSE)</f>
        <v>104</v>
      </c>
      <c r="O8" s="89">
        <f ca="1">VLOOKUP(TRIM($A8),INDIRECT($R$7),21+$R$9,FALSE)</f>
        <v>103</v>
      </c>
      <c r="R8" s="88">
        <f>IF(O3="All",0,IF(O3="Boys",3,IF(O3="Girls",6)))</f>
        <v>0</v>
      </c>
    </row>
    <row r="9" spans="1:18" s="34" customFormat="1" ht="20.100000000000001" customHeight="1" x14ac:dyDescent="0.3">
      <c r="A9" s="13"/>
      <c r="B9" s="68"/>
      <c r="C9" s="69"/>
      <c r="D9" s="77"/>
      <c r="E9" s="77"/>
      <c r="F9" s="77"/>
      <c r="G9" s="74"/>
      <c r="H9" s="74"/>
      <c r="I9" s="74"/>
      <c r="J9" s="76"/>
      <c r="K9" s="76"/>
      <c r="L9" s="76"/>
      <c r="M9" s="74"/>
      <c r="N9" s="74"/>
      <c r="O9" s="74"/>
      <c r="R9" s="88">
        <f>IF(O3="All",0,IF(O3="Boys",9,IF(O3="Girls",18)))</f>
        <v>0</v>
      </c>
    </row>
    <row r="10" spans="1:18" s="34" customFormat="1" ht="20.100000000000001" customHeight="1" x14ac:dyDescent="0.45">
      <c r="A10" s="12" t="s">
        <v>19</v>
      </c>
      <c r="B10" s="333" t="s">
        <v>20</v>
      </c>
      <c r="C10" s="333"/>
      <c r="D10" s="89">
        <f ca="1">VLOOKUP(TRIM($A10),INDIRECT($R$7),4+$R$8,FALSE)</f>
        <v>27869</v>
      </c>
      <c r="E10" s="89">
        <f ca="1">VLOOKUP(TRIM($A10),INDIRECT($R$7),5+$R$8,FALSE)</f>
        <v>27869</v>
      </c>
      <c r="F10" s="89">
        <f ca="1">VLOOKUP(TRIM($A10),INDIRECT($R$7),6+$R$8,FALSE)</f>
        <v>27869</v>
      </c>
      <c r="G10" s="89">
        <f ca="1">VLOOKUP(TRIM($A10),INDIRECT($R$7),13+$R$9,FALSE)</f>
        <v>68</v>
      </c>
      <c r="H10" s="89">
        <f ca="1">VLOOKUP(TRIM($A10),INDIRECT($R$7),14+$R$9,FALSE)</f>
        <v>74</v>
      </c>
      <c r="I10" s="89">
        <f ca="1">VLOOKUP(TRIM($A10),INDIRECT($R$7),15+$R$9,FALSE)</f>
        <v>73</v>
      </c>
      <c r="J10" s="89">
        <f ca="1">VLOOKUP(TRIM($A10),INDIRECT($R$7),16+$R$9,FALSE)</f>
        <v>19</v>
      </c>
      <c r="K10" s="89">
        <f ca="1">VLOOKUP(TRIM($A10),INDIRECT($R$7),17+$R$9,FALSE)</f>
        <v>22</v>
      </c>
      <c r="L10" s="89">
        <f ca="1">VLOOKUP(TRIM($A10),INDIRECT($R$7),18+$R$9,FALSE)</f>
        <v>17</v>
      </c>
      <c r="M10" s="89">
        <f ca="1">VLOOKUP(TRIM($A10),INDIRECT($R$7),19+$R$9,FALSE)</f>
        <v>103</v>
      </c>
      <c r="N10" s="89">
        <f ca="1">VLOOKUP(TRIM($A10),INDIRECT($R$7),20+$R$9,FALSE)</f>
        <v>104</v>
      </c>
      <c r="O10" s="89">
        <f ca="1">VLOOKUP(TRIM($A10),INDIRECT($R$7),21+$R$9,FALSE)</f>
        <v>104</v>
      </c>
    </row>
    <row r="11" spans="1:18" s="34" customFormat="1" ht="20.100000000000001" customHeight="1" x14ac:dyDescent="0.45">
      <c r="A11" s="12" t="s">
        <v>43</v>
      </c>
      <c r="B11" s="333" t="s">
        <v>44</v>
      </c>
      <c r="C11" s="333"/>
      <c r="D11" s="89">
        <f t="shared" ref="D11:D74" ca="1" si="0">VLOOKUP(TRIM($A11),INDIRECT($R$7),4+$R$8,FALSE)</f>
        <v>80319</v>
      </c>
      <c r="E11" s="89">
        <f t="shared" ref="E11:E74" ca="1" si="1">VLOOKUP(TRIM($A11),INDIRECT($R$7),5+$R$8,FALSE)</f>
        <v>80316</v>
      </c>
      <c r="F11" s="89">
        <f t="shared" ref="F11:F74" ca="1" si="2">VLOOKUP(TRIM($A11),INDIRECT($R$7),6+$R$8,FALSE)</f>
        <v>80317</v>
      </c>
      <c r="G11" s="89">
        <f t="shared" ref="G11:G74" ca="1" si="3">VLOOKUP(TRIM($A11),INDIRECT($R$7),13+$R$9,FALSE)</f>
        <v>66</v>
      </c>
      <c r="H11" s="89">
        <f t="shared" ref="H11:H74" ca="1" si="4">VLOOKUP(TRIM($A11),INDIRECT($R$7),14+$R$9,FALSE)</f>
        <v>74</v>
      </c>
      <c r="I11" s="89">
        <f t="shared" ref="I11:I74" ca="1" si="5">VLOOKUP(TRIM($A11),INDIRECT($R$7),15+$R$9,FALSE)</f>
        <v>71</v>
      </c>
      <c r="J11" s="89">
        <f t="shared" ref="J11:J74" ca="1" si="6">VLOOKUP(TRIM($A11),INDIRECT($R$7),16+$R$9,FALSE)</f>
        <v>17</v>
      </c>
      <c r="K11" s="89">
        <f t="shared" ref="K11:K74" ca="1" si="7">VLOOKUP(TRIM($A11),INDIRECT($R$7),17+$R$9,FALSE)</f>
        <v>22</v>
      </c>
      <c r="L11" s="89">
        <f t="shared" ref="L11:L74" ca="1" si="8">VLOOKUP(TRIM($A11),INDIRECT($R$7),18+$R$9,FALSE)</f>
        <v>16</v>
      </c>
      <c r="M11" s="89">
        <f t="shared" ref="M11:M74" ca="1" si="9">VLOOKUP(TRIM($A11),INDIRECT($R$7),19+$R$9,FALSE)</f>
        <v>102</v>
      </c>
      <c r="N11" s="89">
        <f t="shared" ref="N11:N74" ca="1" si="10">VLOOKUP(TRIM($A11),INDIRECT($R$7),20+$R$9,FALSE)</f>
        <v>104</v>
      </c>
      <c r="O11" s="89">
        <f t="shared" ref="O11:O74" ca="1" si="11">VLOOKUP(TRIM($A11),INDIRECT($R$7),21+$R$9,FALSE)</f>
        <v>103</v>
      </c>
    </row>
    <row r="12" spans="1:18" s="34" customFormat="1" ht="20.100000000000001" customHeight="1" x14ac:dyDescent="0.45">
      <c r="A12" s="12" t="s">
        <v>90</v>
      </c>
      <c r="B12" s="333" t="s">
        <v>375</v>
      </c>
      <c r="C12" s="333"/>
      <c r="D12" s="89">
        <f t="shared" ca="1" si="0"/>
        <v>59579</v>
      </c>
      <c r="E12" s="89">
        <f t="shared" ca="1" si="1"/>
        <v>59576</v>
      </c>
      <c r="F12" s="89">
        <f t="shared" ca="1" si="2"/>
        <v>59576</v>
      </c>
      <c r="G12" s="89">
        <f t="shared" ca="1" si="3"/>
        <v>62</v>
      </c>
      <c r="H12" s="89">
        <f t="shared" ca="1" si="4"/>
        <v>70</v>
      </c>
      <c r="I12" s="89">
        <f t="shared" ca="1" si="5"/>
        <v>67</v>
      </c>
      <c r="J12" s="89">
        <f t="shared" ca="1" si="6"/>
        <v>16</v>
      </c>
      <c r="K12" s="89">
        <f t="shared" ca="1" si="7"/>
        <v>19</v>
      </c>
      <c r="L12" s="89">
        <f t="shared" ca="1" si="8"/>
        <v>14</v>
      </c>
      <c r="M12" s="89">
        <f t="shared" ca="1" si="9"/>
        <v>102</v>
      </c>
      <c r="N12" s="89">
        <f t="shared" ca="1" si="10"/>
        <v>103</v>
      </c>
      <c r="O12" s="89">
        <f t="shared" ca="1" si="11"/>
        <v>102</v>
      </c>
    </row>
    <row r="13" spans="1:18" s="34" customFormat="1" ht="20.100000000000001" customHeight="1" x14ac:dyDescent="0.45">
      <c r="A13" s="12" t="s">
        <v>121</v>
      </c>
      <c r="B13" s="333" t="s">
        <v>122</v>
      </c>
      <c r="C13" s="333"/>
      <c r="D13" s="89">
        <f t="shared" ca="1" si="0"/>
        <v>49784</v>
      </c>
      <c r="E13" s="89">
        <f t="shared" ca="1" si="1"/>
        <v>49782</v>
      </c>
      <c r="F13" s="89">
        <f t="shared" ca="1" si="2"/>
        <v>49783</v>
      </c>
      <c r="G13" s="89">
        <f t="shared" ca="1" si="3"/>
        <v>64</v>
      </c>
      <c r="H13" s="89">
        <f t="shared" ca="1" si="4"/>
        <v>71</v>
      </c>
      <c r="I13" s="89">
        <f t="shared" ca="1" si="5"/>
        <v>68</v>
      </c>
      <c r="J13" s="89">
        <f t="shared" ca="1" si="6"/>
        <v>17</v>
      </c>
      <c r="K13" s="89">
        <f t="shared" ca="1" si="7"/>
        <v>21</v>
      </c>
      <c r="L13" s="89">
        <f t="shared" ca="1" si="8"/>
        <v>14</v>
      </c>
      <c r="M13" s="89">
        <f t="shared" ca="1" si="9"/>
        <v>102</v>
      </c>
      <c r="N13" s="89">
        <f t="shared" ca="1" si="10"/>
        <v>104</v>
      </c>
      <c r="O13" s="89">
        <f t="shared" ca="1" si="11"/>
        <v>103</v>
      </c>
    </row>
    <row r="14" spans="1:18" s="34" customFormat="1" ht="20.100000000000001" customHeight="1" x14ac:dyDescent="0.45">
      <c r="A14" s="12" t="s">
        <v>338</v>
      </c>
      <c r="B14" s="333" t="s">
        <v>339</v>
      </c>
      <c r="C14" s="333"/>
      <c r="D14" s="89">
        <f t="shared" ca="1" si="0"/>
        <v>65436</v>
      </c>
      <c r="E14" s="89">
        <f t="shared" ca="1" si="1"/>
        <v>65435</v>
      </c>
      <c r="F14" s="89">
        <f t="shared" ca="1" si="2"/>
        <v>65433</v>
      </c>
      <c r="G14" s="89">
        <f t="shared" ca="1" si="3"/>
        <v>64</v>
      </c>
      <c r="H14" s="89">
        <f t="shared" ca="1" si="4"/>
        <v>72</v>
      </c>
      <c r="I14" s="89">
        <f t="shared" ca="1" si="5"/>
        <v>68</v>
      </c>
      <c r="J14" s="89">
        <f t="shared" ca="1" si="6"/>
        <v>16</v>
      </c>
      <c r="K14" s="89">
        <f t="shared" ca="1" si="7"/>
        <v>22</v>
      </c>
      <c r="L14" s="89">
        <f t="shared" ca="1" si="8"/>
        <v>15</v>
      </c>
      <c r="M14" s="89">
        <f t="shared" ca="1" si="9"/>
        <v>102</v>
      </c>
      <c r="N14" s="89">
        <f t="shared" ca="1" si="10"/>
        <v>104</v>
      </c>
      <c r="O14" s="89">
        <f t="shared" ca="1" si="11"/>
        <v>103</v>
      </c>
    </row>
    <row r="15" spans="1:18" s="34" customFormat="1" ht="20.100000000000001" customHeight="1" x14ac:dyDescent="0.45">
      <c r="A15" s="12" t="s">
        <v>340</v>
      </c>
      <c r="B15" s="333" t="s">
        <v>341</v>
      </c>
      <c r="C15" s="333"/>
      <c r="D15" s="89">
        <f t="shared" ca="1" si="0"/>
        <v>64541</v>
      </c>
      <c r="E15" s="89">
        <f t="shared" ca="1" si="1"/>
        <v>64539</v>
      </c>
      <c r="F15" s="89">
        <f t="shared" ca="1" si="2"/>
        <v>64538</v>
      </c>
      <c r="G15" s="89">
        <f t="shared" ca="1" si="3"/>
        <v>66</v>
      </c>
      <c r="H15" s="89">
        <f t="shared" ca="1" si="4"/>
        <v>71</v>
      </c>
      <c r="I15" s="89">
        <f t="shared" ca="1" si="5"/>
        <v>68</v>
      </c>
      <c r="J15" s="89">
        <f t="shared" ca="1" si="6"/>
        <v>19</v>
      </c>
      <c r="K15" s="89">
        <f t="shared" ca="1" si="7"/>
        <v>22</v>
      </c>
      <c r="L15" s="89">
        <f t="shared" ca="1" si="8"/>
        <v>16</v>
      </c>
      <c r="M15" s="89">
        <f t="shared" ca="1" si="9"/>
        <v>103</v>
      </c>
      <c r="N15" s="89">
        <f t="shared" ca="1" si="10"/>
        <v>104</v>
      </c>
      <c r="O15" s="89">
        <f t="shared" ca="1" si="11"/>
        <v>103</v>
      </c>
    </row>
    <row r="16" spans="1:18" s="34" customFormat="1" ht="20.100000000000001" customHeight="1" x14ac:dyDescent="0.45">
      <c r="A16" s="12" t="s">
        <v>190</v>
      </c>
      <c r="B16" s="334" t="s">
        <v>191</v>
      </c>
      <c r="C16" s="334"/>
      <c r="D16" s="89">
        <f t="shared" ca="1" si="0"/>
        <v>88468</v>
      </c>
      <c r="E16" s="89">
        <f t="shared" ca="1" si="1"/>
        <v>88470</v>
      </c>
      <c r="F16" s="89">
        <f t="shared" ca="1" si="2"/>
        <v>88466</v>
      </c>
      <c r="G16" s="89">
        <f t="shared" ca="1" si="3"/>
        <v>69</v>
      </c>
      <c r="H16" s="89">
        <f t="shared" ca="1" si="4"/>
        <v>79</v>
      </c>
      <c r="I16" s="89">
        <f t="shared" ca="1" si="5"/>
        <v>77</v>
      </c>
      <c r="J16" s="89">
        <f t="shared" ca="1" si="6"/>
        <v>21</v>
      </c>
      <c r="K16" s="89">
        <f t="shared" ca="1" si="7"/>
        <v>29</v>
      </c>
      <c r="L16" s="89">
        <f t="shared" ca="1" si="8"/>
        <v>23</v>
      </c>
      <c r="M16" s="89">
        <f t="shared" ca="1" si="9"/>
        <v>103</v>
      </c>
      <c r="N16" s="89">
        <f t="shared" ca="1" si="10"/>
        <v>105</v>
      </c>
      <c r="O16" s="89">
        <f t="shared" ca="1" si="11"/>
        <v>104</v>
      </c>
    </row>
    <row r="17" spans="1:15" s="34" customFormat="1" ht="20.100000000000001" customHeight="1" x14ac:dyDescent="0.45">
      <c r="A17" s="13" t="s">
        <v>192</v>
      </c>
      <c r="B17" s="335" t="s">
        <v>193</v>
      </c>
      <c r="C17" s="335"/>
      <c r="D17" s="89">
        <f t="shared" ca="1" si="0"/>
        <v>30805</v>
      </c>
      <c r="E17" s="89">
        <f t="shared" ca="1" si="1"/>
        <v>30805</v>
      </c>
      <c r="F17" s="89">
        <f t="shared" ca="1" si="2"/>
        <v>30801</v>
      </c>
      <c r="G17" s="89">
        <f t="shared" ca="1" si="3"/>
        <v>70</v>
      </c>
      <c r="H17" s="89">
        <f t="shared" ca="1" si="4"/>
        <v>79</v>
      </c>
      <c r="I17" s="89">
        <f t="shared" ca="1" si="5"/>
        <v>77</v>
      </c>
      <c r="J17" s="89">
        <f t="shared" ca="1" si="6"/>
        <v>21</v>
      </c>
      <c r="K17" s="89">
        <f t="shared" ca="1" si="7"/>
        <v>28</v>
      </c>
      <c r="L17" s="89">
        <f t="shared" ca="1" si="8"/>
        <v>21</v>
      </c>
      <c r="M17" s="89">
        <f t="shared" ca="1" si="9"/>
        <v>103</v>
      </c>
      <c r="N17" s="89">
        <f t="shared" ca="1" si="10"/>
        <v>105</v>
      </c>
      <c r="O17" s="89">
        <f t="shared" ca="1" si="11"/>
        <v>104</v>
      </c>
    </row>
    <row r="18" spans="1:15" s="34" customFormat="1" ht="20.100000000000001" customHeight="1" x14ac:dyDescent="0.45">
      <c r="A18" s="13" t="s">
        <v>221</v>
      </c>
      <c r="B18" s="335" t="s">
        <v>222</v>
      </c>
      <c r="C18" s="335"/>
      <c r="D18" s="89">
        <f t="shared" ca="1" si="0"/>
        <v>57663</v>
      </c>
      <c r="E18" s="89">
        <f t="shared" ca="1" si="1"/>
        <v>57665</v>
      </c>
      <c r="F18" s="89">
        <f t="shared" ca="1" si="2"/>
        <v>57665</v>
      </c>
      <c r="G18" s="89">
        <f t="shared" ca="1" si="3"/>
        <v>69</v>
      </c>
      <c r="H18" s="89">
        <f t="shared" ca="1" si="4"/>
        <v>78</v>
      </c>
      <c r="I18" s="89">
        <f t="shared" ca="1" si="5"/>
        <v>76</v>
      </c>
      <c r="J18" s="89">
        <f t="shared" ca="1" si="6"/>
        <v>21</v>
      </c>
      <c r="K18" s="89">
        <f t="shared" ca="1" si="7"/>
        <v>30</v>
      </c>
      <c r="L18" s="89">
        <f t="shared" ca="1" si="8"/>
        <v>23</v>
      </c>
      <c r="M18" s="89">
        <f t="shared" ca="1" si="9"/>
        <v>103</v>
      </c>
      <c r="N18" s="89">
        <f t="shared" ca="1" si="10"/>
        <v>105</v>
      </c>
      <c r="O18" s="89">
        <f t="shared" ca="1" si="11"/>
        <v>104</v>
      </c>
    </row>
    <row r="19" spans="1:15" s="34" customFormat="1" ht="20.100000000000001" customHeight="1" x14ac:dyDescent="0.45">
      <c r="A19" s="12" t="s">
        <v>261</v>
      </c>
      <c r="B19" s="333" t="s">
        <v>262</v>
      </c>
      <c r="C19" s="333"/>
      <c r="D19" s="89">
        <f t="shared" ca="1" si="0"/>
        <v>90894</v>
      </c>
      <c r="E19" s="89">
        <f t="shared" ca="1" si="1"/>
        <v>90892</v>
      </c>
      <c r="F19" s="89">
        <f t="shared" ca="1" si="2"/>
        <v>90890</v>
      </c>
      <c r="G19" s="89">
        <f t="shared" ca="1" si="3"/>
        <v>69</v>
      </c>
      <c r="H19" s="89">
        <f t="shared" ca="1" si="4"/>
        <v>73</v>
      </c>
      <c r="I19" s="89">
        <f t="shared" ca="1" si="5"/>
        <v>70</v>
      </c>
      <c r="J19" s="89">
        <f t="shared" ca="1" si="6"/>
        <v>22</v>
      </c>
      <c r="K19" s="89">
        <f t="shared" ca="1" si="7"/>
        <v>23</v>
      </c>
      <c r="L19" s="89">
        <f t="shared" ca="1" si="8"/>
        <v>17</v>
      </c>
      <c r="M19" s="89">
        <f t="shared" ca="1" si="9"/>
        <v>103</v>
      </c>
      <c r="N19" s="89">
        <f t="shared" ca="1" si="10"/>
        <v>104</v>
      </c>
      <c r="O19" s="89">
        <f t="shared" ca="1" si="11"/>
        <v>103</v>
      </c>
    </row>
    <row r="20" spans="1:15" s="34" customFormat="1" ht="20.100000000000001" customHeight="1" x14ac:dyDescent="0.45">
      <c r="A20" s="12" t="s">
        <v>300</v>
      </c>
      <c r="B20" s="333" t="s">
        <v>301</v>
      </c>
      <c r="C20" s="333"/>
      <c r="D20" s="89">
        <f t="shared" ca="1" si="0"/>
        <v>54281</v>
      </c>
      <c r="E20" s="89">
        <f t="shared" ca="1" si="1"/>
        <v>54281</v>
      </c>
      <c r="F20" s="89">
        <f t="shared" ca="1" si="2"/>
        <v>54280</v>
      </c>
      <c r="G20" s="89">
        <f t="shared" ca="1" si="3"/>
        <v>68</v>
      </c>
      <c r="H20" s="89">
        <f t="shared" ca="1" si="4"/>
        <v>71</v>
      </c>
      <c r="I20" s="89">
        <f t="shared" ca="1" si="5"/>
        <v>68</v>
      </c>
      <c r="J20" s="89">
        <f t="shared" ca="1" si="6"/>
        <v>21</v>
      </c>
      <c r="K20" s="89">
        <f t="shared" ca="1" si="7"/>
        <v>21</v>
      </c>
      <c r="L20" s="89">
        <f t="shared" ca="1" si="8"/>
        <v>15</v>
      </c>
      <c r="M20" s="89">
        <f t="shared" ca="1" si="9"/>
        <v>103</v>
      </c>
      <c r="N20" s="89">
        <f t="shared" ca="1" si="10"/>
        <v>104</v>
      </c>
      <c r="O20" s="89">
        <f t="shared" ca="1" si="11"/>
        <v>103</v>
      </c>
    </row>
    <row r="21" spans="1:15" s="34" customFormat="1" ht="20.100000000000001" customHeight="1" x14ac:dyDescent="0.45">
      <c r="A21" s="13"/>
      <c r="B21" s="12"/>
      <c r="C21" s="48"/>
      <c r="D21" s="77"/>
      <c r="E21" s="77"/>
      <c r="F21" s="77"/>
      <c r="G21" s="74"/>
      <c r="H21" s="74"/>
      <c r="I21" s="74"/>
      <c r="J21" s="76"/>
      <c r="K21" s="76"/>
      <c r="L21" s="76"/>
      <c r="M21" s="74"/>
      <c r="N21" s="74"/>
      <c r="O21" s="74"/>
    </row>
    <row r="22" spans="1:15" s="34" customFormat="1" ht="20.100000000000001" customHeight="1" x14ac:dyDescent="0.45">
      <c r="A22" s="49" t="s">
        <v>21</v>
      </c>
      <c r="B22" s="67" t="s">
        <v>20</v>
      </c>
      <c r="C22" s="50" t="s">
        <v>22</v>
      </c>
      <c r="D22" s="90">
        <f t="shared" ca="1" si="0"/>
        <v>5370</v>
      </c>
      <c r="E22" s="90">
        <f t="shared" ca="1" si="1"/>
        <v>5370</v>
      </c>
      <c r="F22" s="90">
        <f t="shared" ca="1" si="2"/>
        <v>5370</v>
      </c>
      <c r="G22" s="90">
        <f t="shared" ca="1" si="3"/>
        <v>70</v>
      </c>
      <c r="H22" s="90">
        <f t="shared" ca="1" si="4"/>
        <v>76</v>
      </c>
      <c r="I22" s="90">
        <f t="shared" ca="1" si="5"/>
        <v>75</v>
      </c>
      <c r="J22" s="90">
        <f t="shared" ca="1" si="6"/>
        <v>20</v>
      </c>
      <c r="K22" s="90">
        <f t="shared" ca="1" si="7"/>
        <v>22</v>
      </c>
      <c r="L22" s="90">
        <f t="shared" ca="1" si="8"/>
        <v>17</v>
      </c>
      <c r="M22" s="90">
        <f t="shared" ca="1" si="9"/>
        <v>103</v>
      </c>
      <c r="N22" s="90">
        <f t="shared" ca="1" si="10"/>
        <v>104</v>
      </c>
      <c r="O22" s="90">
        <f t="shared" ca="1" si="11"/>
        <v>104</v>
      </c>
    </row>
    <row r="23" spans="1:15" s="34" customFormat="1" ht="20.100000000000001" customHeight="1" x14ac:dyDescent="0.45">
      <c r="A23" s="49" t="s">
        <v>23</v>
      </c>
      <c r="B23" s="67" t="s">
        <v>20</v>
      </c>
      <c r="C23" s="50" t="s">
        <v>24</v>
      </c>
      <c r="D23" s="90">
        <f t="shared" ca="1" si="0"/>
        <v>1229</v>
      </c>
      <c r="E23" s="90">
        <f t="shared" ca="1" si="1"/>
        <v>1229</v>
      </c>
      <c r="F23" s="90">
        <f t="shared" ca="1" si="2"/>
        <v>1229</v>
      </c>
      <c r="G23" s="90">
        <f t="shared" ca="1" si="3"/>
        <v>69</v>
      </c>
      <c r="H23" s="90">
        <f t="shared" ca="1" si="4"/>
        <v>75</v>
      </c>
      <c r="I23" s="90">
        <f t="shared" ca="1" si="5"/>
        <v>74</v>
      </c>
      <c r="J23" s="90">
        <f t="shared" ca="1" si="6"/>
        <v>22</v>
      </c>
      <c r="K23" s="90">
        <f t="shared" ca="1" si="7"/>
        <v>25</v>
      </c>
      <c r="L23" s="90">
        <f t="shared" ca="1" si="8"/>
        <v>19</v>
      </c>
      <c r="M23" s="90">
        <f t="shared" ca="1" si="9"/>
        <v>103</v>
      </c>
      <c r="N23" s="90">
        <f t="shared" ca="1" si="10"/>
        <v>104</v>
      </c>
      <c r="O23" s="90">
        <f t="shared" ca="1" si="11"/>
        <v>104</v>
      </c>
    </row>
    <row r="24" spans="1:15" s="34" customFormat="1" ht="20.100000000000001" customHeight="1" x14ac:dyDescent="0.45">
      <c r="A24" s="49" t="s">
        <v>378</v>
      </c>
      <c r="B24" s="67" t="s">
        <v>20</v>
      </c>
      <c r="C24" s="50" t="s">
        <v>25</v>
      </c>
      <c r="D24" s="90">
        <f t="shared" ca="1" si="0"/>
        <v>1976</v>
      </c>
      <c r="E24" s="90">
        <f t="shared" ca="1" si="1"/>
        <v>1976</v>
      </c>
      <c r="F24" s="90">
        <f t="shared" ca="1" si="2"/>
        <v>1976</v>
      </c>
      <c r="G24" s="90">
        <f t="shared" ca="1" si="3"/>
        <v>72</v>
      </c>
      <c r="H24" s="90">
        <f t="shared" ca="1" si="4"/>
        <v>78</v>
      </c>
      <c r="I24" s="90">
        <f t="shared" ca="1" si="5"/>
        <v>76</v>
      </c>
      <c r="J24" s="90">
        <f t="shared" ca="1" si="6"/>
        <v>20</v>
      </c>
      <c r="K24" s="90">
        <f t="shared" ca="1" si="7"/>
        <v>25</v>
      </c>
      <c r="L24" s="90">
        <f t="shared" ca="1" si="8"/>
        <v>18</v>
      </c>
      <c r="M24" s="90">
        <f t="shared" ca="1" si="9"/>
        <v>104</v>
      </c>
      <c r="N24" s="90">
        <f t="shared" ca="1" si="10"/>
        <v>105</v>
      </c>
      <c r="O24" s="90">
        <f t="shared" ca="1" si="11"/>
        <v>104</v>
      </c>
    </row>
    <row r="25" spans="1:15" s="34" customFormat="1" ht="20.100000000000001" customHeight="1" x14ac:dyDescent="0.45">
      <c r="A25" s="49" t="s">
        <v>26</v>
      </c>
      <c r="B25" s="67" t="s">
        <v>20</v>
      </c>
      <c r="C25" s="50" t="s">
        <v>27</v>
      </c>
      <c r="D25" s="90">
        <f t="shared" ca="1" si="0"/>
        <v>1094</v>
      </c>
      <c r="E25" s="90">
        <f t="shared" ca="1" si="1"/>
        <v>1094</v>
      </c>
      <c r="F25" s="90">
        <f t="shared" ca="1" si="2"/>
        <v>1094</v>
      </c>
      <c r="G25" s="90">
        <f t="shared" ca="1" si="3"/>
        <v>66</v>
      </c>
      <c r="H25" s="90">
        <f t="shared" ca="1" si="4"/>
        <v>74</v>
      </c>
      <c r="I25" s="90">
        <f t="shared" ca="1" si="5"/>
        <v>72</v>
      </c>
      <c r="J25" s="90">
        <f t="shared" ca="1" si="6"/>
        <v>15</v>
      </c>
      <c r="K25" s="90">
        <f t="shared" ca="1" si="7"/>
        <v>23</v>
      </c>
      <c r="L25" s="90">
        <f t="shared" ca="1" si="8"/>
        <v>13</v>
      </c>
      <c r="M25" s="90">
        <f t="shared" ca="1" si="9"/>
        <v>102</v>
      </c>
      <c r="N25" s="90">
        <f t="shared" ca="1" si="10"/>
        <v>104</v>
      </c>
      <c r="O25" s="90">
        <f t="shared" ca="1" si="11"/>
        <v>103</v>
      </c>
    </row>
    <row r="26" spans="1:15" s="34" customFormat="1" ht="20.100000000000001" customHeight="1" x14ac:dyDescent="0.45">
      <c r="A26" s="49" t="s">
        <v>28</v>
      </c>
      <c r="B26" s="67" t="s">
        <v>20</v>
      </c>
      <c r="C26" s="50" t="s">
        <v>29</v>
      </c>
      <c r="D26" s="90">
        <f t="shared" ca="1" si="0"/>
        <v>1741</v>
      </c>
      <c r="E26" s="90">
        <f t="shared" ca="1" si="1"/>
        <v>1741</v>
      </c>
      <c r="F26" s="90">
        <f t="shared" ca="1" si="2"/>
        <v>1741</v>
      </c>
      <c r="G26" s="90">
        <f t="shared" ca="1" si="3"/>
        <v>62</v>
      </c>
      <c r="H26" s="90">
        <f t="shared" ca="1" si="4"/>
        <v>70</v>
      </c>
      <c r="I26" s="90">
        <f t="shared" ca="1" si="5"/>
        <v>71</v>
      </c>
      <c r="J26" s="90">
        <f t="shared" ca="1" si="6"/>
        <v>14</v>
      </c>
      <c r="K26" s="90">
        <f t="shared" ca="1" si="7"/>
        <v>16</v>
      </c>
      <c r="L26" s="90">
        <f t="shared" ca="1" si="8"/>
        <v>14</v>
      </c>
      <c r="M26" s="90">
        <f t="shared" ca="1" si="9"/>
        <v>101</v>
      </c>
      <c r="N26" s="90">
        <f t="shared" ca="1" si="10"/>
        <v>103</v>
      </c>
      <c r="O26" s="90">
        <f t="shared" ca="1" si="11"/>
        <v>103</v>
      </c>
    </row>
    <row r="27" spans="1:15" s="34" customFormat="1" ht="20.100000000000001" customHeight="1" x14ac:dyDescent="0.45">
      <c r="A27" s="49" t="s">
        <v>30</v>
      </c>
      <c r="B27" s="67" t="s">
        <v>20</v>
      </c>
      <c r="C27" s="50" t="s">
        <v>31</v>
      </c>
      <c r="D27" s="90">
        <f t="shared" ca="1" si="0"/>
        <v>2589</v>
      </c>
      <c r="E27" s="90">
        <f t="shared" ca="1" si="1"/>
        <v>2589</v>
      </c>
      <c r="F27" s="90">
        <f t="shared" ca="1" si="2"/>
        <v>2589</v>
      </c>
      <c r="G27" s="90">
        <f t="shared" ca="1" si="3"/>
        <v>68</v>
      </c>
      <c r="H27" s="90">
        <f t="shared" ca="1" si="4"/>
        <v>73</v>
      </c>
      <c r="I27" s="90">
        <f t="shared" ca="1" si="5"/>
        <v>72</v>
      </c>
      <c r="J27" s="90">
        <f t="shared" ca="1" si="6"/>
        <v>20</v>
      </c>
      <c r="K27" s="90">
        <f t="shared" ca="1" si="7"/>
        <v>23</v>
      </c>
      <c r="L27" s="90">
        <f t="shared" ca="1" si="8"/>
        <v>19</v>
      </c>
      <c r="M27" s="90">
        <f t="shared" ca="1" si="9"/>
        <v>103</v>
      </c>
      <c r="N27" s="90">
        <f t="shared" ca="1" si="10"/>
        <v>104</v>
      </c>
      <c r="O27" s="90">
        <f t="shared" ca="1" si="11"/>
        <v>104</v>
      </c>
    </row>
    <row r="28" spans="1:15" s="34" customFormat="1" ht="20.100000000000001" customHeight="1" x14ac:dyDescent="0.45">
      <c r="A28" s="49" t="s">
        <v>32</v>
      </c>
      <c r="B28" s="67" t="s">
        <v>20</v>
      </c>
      <c r="C28" s="50" t="s">
        <v>33</v>
      </c>
      <c r="D28" s="90">
        <f t="shared" ca="1" si="0"/>
        <v>2241</v>
      </c>
      <c r="E28" s="90">
        <f t="shared" ca="1" si="1"/>
        <v>2241</v>
      </c>
      <c r="F28" s="90">
        <f t="shared" ca="1" si="2"/>
        <v>2241</v>
      </c>
      <c r="G28" s="90">
        <f t="shared" ca="1" si="3"/>
        <v>70</v>
      </c>
      <c r="H28" s="90">
        <f t="shared" ca="1" si="4"/>
        <v>74</v>
      </c>
      <c r="I28" s="90">
        <f t="shared" ca="1" si="5"/>
        <v>73</v>
      </c>
      <c r="J28" s="90">
        <f t="shared" ca="1" si="6"/>
        <v>19</v>
      </c>
      <c r="K28" s="90">
        <f t="shared" ca="1" si="7"/>
        <v>22</v>
      </c>
      <c r="L28" s="90">
        <f t="shared" ca="1" si="8"/>
        <v>15</v>
      </c>
      <c r="M28" s="90">
        <f t="shared" ca="1" si="9"/>
        <v>103</v>
      </c>
      <c r="N28" s="90">
        <f t="shared" ca="1" si="10"/>
        <v>104</v>
      </c>
      <c r="O28" s="90">
        <f t="shared" ca="1" si="11"/>
        <v>103</v>
      </c>
    </row>
    <row r="29" spans="1:15" s="34" customFormat="1" ht="20.100000000000001" customHeight="1" x14ac:dyDescent="0.45">
      <c r="A29" s="49" t="s">
        <v>379</v>
      </c>
      <c r="B29" s="67" t="s">
        <v>20</v>
      </c>
      <c r="C29" s="50" t="s">
        <v>34</v>
      </c>
      <c r="D29" s="90">
        <f t="shared" ca="1" si="0"/>
        <v>3323</v>
      </c>
      <c r="E29" s="90">
        <f t="shared" ca="1" si="1"/>
        <v>3323</v>
      </c>
      <c r="F29" s="90">
        <f t="shared" ca="1" si="2"/>
        <v>3323</v>
      </c>
      <c r="G29" s="90">
        <f t="shared" ca="1" si="3"/>
        <v>67</v>
      </c>
      <c r="H29" s="90">
        <f t="shared" ca="1" si="4"/>
        <v>70</v>
      </c>
      <c r="I29" s="90">
        <f t="shared" ca="1" si="5"/>
        <v>69</v>
      </c>
      <c r="J29" s="90">
        <f t="shared" ca="1" si="6"/>
        <v>21</v>
      </c>
      <c r="K29" s="90">
        <f t="shared" ca="1" si="7"/>
        <v>20</v>
      </c>
      <c r="L29" s="90">
        <f t="shared" ca="1" si="8"/>
        <v>16</v>
      </c>
      <c r="M29" s="90">
        <f t="shared" ca="1" si="9"/>
        <v>103</v>
      </c>
      <c r="N29" s="90">
        <f t="shared" ca="1" si="10"/>
        <v>103</v>
      </c>
      <c r="O29" s="90">
        <f t="shared" ca="1" si="11"/>
        <v>103</v>
      </c>
    </row>
    <row r="30" spans="1:15" s="34" customFormat="1" ht="20.100000000000001" customHeight="1" x14ac:dyDescent="0.45">
      <c r="A30" s="49" t="s">
        <v>35</v>
      </c>
      <c r="B30" s="67" t="s">
        <v>20</v>
      </c>
      <c r="C30" s="50" t="s">
        <v>36</v>
      </c>
      <c r="D30" s="90">
        <f t="shared" ca="1" si="0"/>
        <v>1542</v>
      </c>
      <c r="E30" s="90">
        <f t="shared" ca="1" si="1"/>
        <v>1542</v>
      </c>
      <c r="F30" s="90">
        <f t="shared" ca="1" si="2"/>
        <v>1542</v>
      </c>
      <c r="G30" s="90">
        <f t="shared" ca="1" si="3"/>
        <v>72</v>
      </c>
      <c r="H30" s="90">
        <f t="shared" ca="1" si="4"/>
        <v>77</v>
      </c>
      <c r="I30" s="90">
        <f t="shared" ca="1" si="5"/>
        <v>78</v>
      </c>
      <c r="J30" s="90">
        <f t="shared" ca="1" si="6"/>
        <v>18</v>
      </c>
      <c r="K30" s="90">
        <f t="shared" ca="1" si="7"/>
        <v>22</v>
      </c>
      <c r="L30" s="90">
        <f t="shared" ca="1" si="8"/>
        <v>19</v>
      </c>
      <c r="M30" s="90">
        <f t="shared" ca="1" si="9"/>
        <v>103</v>
      </c>
      <c r="N30" s="90">
        <f t="shared" ca="1" si="10"/>
        <v>105</v>
      </c>
      <c r="O30" s="90">
        <f t="shared" ca="1" si="11"/>
        <v>104</v>
      </c>
    </row>
    <row r="31" spans="1:15" s="34" customFormat="1" ht="20.100000000000001" customHeight="1" x14ac:dyDescent="0.45">
      <c r="A31" s="49" t="s">
        <v>37</v>
      </c>
      <c r="B31" s="67" t="s">
        <v>20</v>
      </c>
      <c r="C31" s="50" t="s">
        <v>38</v>
      </c>
      <c r="D31" s="90">
        <f t="shared" ca="1" si="0"/>
        <v>1534</v>
      </c>
      <c r="E31" s="90">
        <f t="shared" ca="1" si="1"/>
        <v>1534</v>
      </c>
      <c r="F31" s="90">
        <f t="shared" ca="1" si="2"/>
        <v>1534</v>
      </c>
      <c r="G31" s="90">
        <f t="shared" ca="1" si="3"/>
        <v>68</v>
      </c>
      <c r="H31" s="90">
        <f t="shared" ca="1" si="4"/>
        <v>75</v>
      </c>
      <c r="I31" s="90">
        <f t="shared" ca="1" si="5"/>
        <v>75</v>
      </c>
      <c r="J31" s="90">
        <f t="shared" ca="1" si="6"/>
        <v>18</v>
      </c>
      <c r="K31" s="90">
        <f t="shared" ca="1" si="7"/>
        <v>21</v>
      </c>
      <c r="L31" s="90">
        <f t="shared" ca="1" si="8"/>
        <v>17</v>
      </c>
      <c r="M31" s="90">
        <f t="shared" ca="1" si="9"/>
        <v>103</v>
      </c>
      <c r="N31" s="90">
        <f t="shared" ca="1" si="10"/>
        <v>104</v>
      </c>
      <c r="O31" s="90">
        <f t="shared" ca="1" si="11"/>
        <v>103</v>
      </c>
    </row>
    <row r="32" spans="1:15" s="34" customFormat="1" ht="20.100000000000001" customHeight="1" x14ac:dyDescent="0.45">
      <c r="A32" s="49" t="s">
        <v>39</v>
      </c>
      <c r="B32" s="67" t="s">
        <v>20</v>
      </c>
      <c r="C32" s="50" t="s">
        <v>40</v>
      </c>
      <c r="D32" s="90">
        <f t="shared" ca="1" si="0"/>
        <v>2253</v>
      </c>
      <c r="E32" s="90">
        <f t="shared" ca="1" si="1"/>
        <v>2253</v>
      </c>
      <c r="F32" s="90">
        <f t="shared" ca="1" si="2"/>
        <v>2253</v>
      </c>
      <c r="G32" s="90">
        <f t="shared" ca="1" si="3"/>
        <v>66</v>
      </c>
      <c r="H32" s="90">
        <f t="shared" ca="1" si="4"/>
        <v>76</v>
      </c>
      <c r="I32" s="90">
        <f t="shared" ca="1" si="5"/>
        <v>72</v>
      </c>
      <c r="J32" s="90">
        <f t="shared" ca="1" si="6"/>
        <v>16</v>
      </c>
      <c r="K32" s="90">
        <f t="shared" ca="1" si="7"/>
        <v>24</v>
      </c>
      <c r="L32" s="90">
        <f t="shared" ca="1" si="8"/>
        <v>17</v>
      </c>
      <c r="M32" s="90">
        <f t="shared" ca="1" si="9"/>
        <v>102</v>
      </c>
      <c r="N32" s="90">
        <f t="shared" ca="1" si="10"/>
        <v>105</v>
      </c>
      <c r="O32" s="90">
        <f t="shared" ca="1" si="11"/>
        <v>104</v>
      </c>
    </row>
    <row r="33" spans="1:15" s="34" customFormat="1" ht="20.100000000000001" customHeight="1" x14ac:dyDescent="0.45">
      <c r="A33" s="49" t="s">
        <v>41</v>
      </c>
      <c r="B33" s="67" t="s">
        <v>20</v>
      </c>
      <c r="C33" s="50" t="s">
        <v>42</v>
      </c>
      <c r="D33" s="90">
        <f t="shared" ca="1" si="0"/>
        <v>2977</v>
      </c>
      <c r="E33" s="90">
        <f t="shared" ca="1" si="1"/>
        <v>2977</v>
      </c>
      <c r="F33" s="90">
        <f t="shared" ca="1" si="2"/>
        <v>2977</v>
      </c>
      <c r="G33" s="90">
        <f t="shared" ca="1" si="3"/>
        <v>71</v>
      </c>
      <c r="H33" s="90">
        <f t="shared" ca="1" si="4"/>
        <v>75</v>
      </c>
      <c r="I33" s="90">
        <f t="shared" ca="1" si="5"/>
        <v>75</v>
      </c>
      <c r="J33" s="90">
        <f t="shared" ca="1" si="6"/>
        <v>20</v>
      </c>
      <c r="K33" s="90">
        <f t="shared" ca="1" si="7"/>
        <v>25</v>
      </c>
      <c r="L33" s="90">
        <f t="shared" ca="1" si="8"/>
        <v>18</v>
      </c>
      <c r="M33" s="90">
        <f t="shared" ca="1" si="9"/>
        <v>103</v>
      </c>
      <c r="N33" s="90">
        <f t="shared" ca="1" si="10"/>
        <v>104</v>
      </c>
      <c r="O33" s="90">
        <f t="shared" ca="1" si="11"/>
        <v>104</v>
      </c>
    </row>
    <row r="34" spans="1:15" s="34" customFormat="1" ht="20.100000000000001" customHeight="1" x14ac:dyDescent="0.45">
      <c r="A34" s="49" t="s">
        <v>45</v>
      </c>
      <c r="B34" s="67" t="s">
        <v>44</v>
      </c>
      <c r="C34" s="50" t="s">
        <v>46</v>
      </c>
      <c r="D34" s="90">
        <f t="shared" ca="1" si="0"/>
        <v>2104</v>
      </c>
      <c r="E34" s="90">
        <f t="shared" ca="1" si="1"/>
        <v>2103</v>
      </c>
      <c r="F34" s="90">
        <f t="shared" ca="1" si="2"/>
        <v>2103</v>
      </c>
      <c r="G34" s="90">
        <f t="shared" ca="1" si="3"/>
        <v>62</v>
      </c>
      <c r="H34" s="90">
        <f t="shared" ca="1" si="4"/>
        <v>74</v>
      </c>
      <c r="I34" s="90">
        <f t="shared" ca="1" si="5"/>
        <v>73</v>
      </c>
      <c r="J34" s="90">
        <f t="shared" ca="1" si="6"/>
        <v>13</v>
      </c>
      <c r="K34" s="90">
        <f t="shared" ca="1" si="7"/>
        <v>19</v>
      </c>
      <c r="L34" s="90">
        <f t="shared" ca="1" si="8"/>
        <v>15</v>
      </c>
      <c r="M34" s="90">
        <f t="shared" ca="1" si="9"/>
        <v>102</v>
      </c>
      <c r="N34" s="90">
        <f t="shared" ca="1" si="10"/>
        <v>104</v>
      </c>
      <c r="O34" s="90">
        <f t="shared" ca="1" si="11"/>
        <v>103</v>
      </c>
    </row>
    <row r="35" spans="1:15" s="34" customFormat="1" ht="20.100000000000001" customHeight="1" x14ac:dyDescent="0.45">
      <c r="A35" s="49" t="s">
        <v>47</v>
      </c>
      <c r="B35" s="67" t="s">
        <v>44</v>
      </c>
      <c r="C35" s="50" t="s">
        <v>48</v>
      </c>
      <c r="D35" s="90">
        <f t="shared" ca="1" si="0"/>
        <v>1669</v>
      </c>
      <c r="E35" s="90">
        <f t="shared" ca="1" si="1"/>
        <v>1669</v>
      </c>
      <c r="F35" s="90">
        <f t="shared" ca="1" si="2"/>
        <v>1669</v>
      </c>
      <c r="G35" s="90">
        <f t="shared" ca="1" si="3"/>
        <v>61</v>
      </c>
      <c r="H35" s="90">
        <f t="shared" ca="1" si="4"/>
        <v>69</v>
      </c>
      <c r="I35" s="90">
        <f t="shared" ca="1" si="5"/>
        <v>69</v>
      </c>
      <c r="J35" s="90">
        <f t="shared" ca="1" si="6"/>
        <v>13</v>
      </c>
      <c r="K35" s="90">
        <f t="shared" ca="1" si="7"/>
        <v>19</v>
      </c>
      <c r="L35" s="90">
        <f t="shared" ca="1" si="8"/>
        <v>12</v>
      </c>
      <c r="M35" s="90">
        <f t="shared" ca="1" si="9"/>
        <v>101</v>
      </c>
      <c r="N35" s="90">
        <f t="shared" ca="1" si="10"/>
        <v>103</v>
      </c>
      <c r="O35" s="90">
        <f t="shared" ca="1" si="11"/>
        <v>102</v>
      </c>
    </row>
    <row r="36" spans="1:15" s="34" customFormat="1" ht="20.100000000000001" customHeight="1" x14ac:dyDescent="0.45">
      <c r="A36" s="49" t="s">
        <v>49</v>
      </c>
      <c r="B36" s="67" t="s">
        <v>44</v>
      </c>
      <c r="C36" s="50" t="s">
        <v>50</v>
      </c>
      <c r="D36" s="90">
        <f t="shared" ca="1" si="0"/>
        <v>3540</v>
      </c>
      <c r="E36" s="90">
        <f t="shared" ca="1" si="1"/>
        <v>3540</v>
      </c>
      <c r="F36" s="90">
        <f t="shared" ca="1" si="2"/>
        <v>3540</v>
      </c>
      <c r="G36" s="90">
        <f t="shared" ca="1" si="3"/>
        <v>65</v>
      </c>
      <c r="H36" s="90">
        <f t="shared" ca="1" si="4"/>
        <v>76</v>
      </c>
      <c r="I36" s="90">
        <f t="shared" ca="1" si="5"/>
        <v>74</v>
      </c>
      <c r="J36" s="90">
        <f t="shared" ca="1" si="6"/>
        <v>16</v>
      </c>
      <c r="K36" s="90">
        <f t="shared" ca="1" si="7"/>
        <v>25</v>
      </c>
      <c r="L36" s="90">
        <f t="shared" ca="1" si="8"/>
        <v>19</v>
      </c>
      <c r="M36" s="90">
        <f t="shared" ca="1" si="9"/>
        <v>102</v>
      </c>
      <c r="N36" s="90">
        <f t="shared" ca="1" si="10"/>
        <v>105</v>
      </c>
      <c r="O36" s="90">
        <f t="shared" ca="1" si="11"/>
        <v>104</v>
      </c>
    </row>
    <row r="37" spans="1:15" s="34" customFormat="1" ht="20.100000000000001" customHeight="1" x14ac:dyDescent="0.45">
      <c r="A37" s="49" t="s">
        <v>51</v>
      </c>
      <c r="B37" s="67" t="s">
        <v>44</v>
      </c>
      <c r="C37" s="50" t="s">
        <v>52</v>
      </c>
      <c r="D37" s="90">
        <f t="shared" ca="1" si="0"/>
        <v>2240</v>
      </c>
      <c r="E37" s="90">
        <f t="shared" ca="1" si="1"/>
        <v>2240</v>
      </c>
      <c r="F37" s="90">
        <f t="shared" ca="1" si="2"/>
        <v>2240</v>
      </c>
      <c r="G37" s="90">
        <f t="shared" ca="1" si="3"/>
        <v>66</v>
      </c>
      <c r="H37" s="90">
        <f t="shared" ca="1" si="4"/>
        <v>74</v>
      </c>
      <c r="I37" s="90">
        <f t="shared" ca="1" si="5"/>
        <v>72</v>
      </c>
      <c r="J37" s="90">
        <f t="shared" ca="1" si="6"/>
        <v>18</v>
      </c>
      <c r="K37" s="90">
        <f t="shared" ca="1" si="7"/>
        <v>20</v>
      </c>
      <c r="L37" s="90">
        <f t="shared" ca="1" si="8"/>
        <v>15</v>
      </c>
      <c r="M37" s="90">
        <f t="shared" ca="1" si="9"/>
        <v>102</v>
      </c>
      <c r="N37" s="90">
        <f t="shared" ca="1" si="10"/>
        <v>104</v>
      </c>
      <c r="O37" s="90">
        <f t="shared" ca="1" si="11"/>
        <v>103</v>
      </c>
    </row>
    <row r="38" spans="1:15" s="34" customFormat="1" ht="20.100000000000001" customHeight="1" x14ac:dyDescent="0.45">
      <c r="A38" s="49" t="s">
        <v>53</v>
      </c>
      <c r="B38" s="67" t="s">
        <v>44</v>
      </c>
      <c r="C38" s="50" t="s">
        <v>54</v>
      </c>
      <c r="D38" s="90">
        <f t="shared" ca="1" si="0"/>
        <v>3860</v>
      </c>
      <c r="E38" s="90">
        <f t="shared" ca="1" si="1"/>
        <v>3860</v>
      </c>
      <c r="F38" s="90">
        <f t="shared" ca="1" si="2"/>
        <v>3860</v>
      </c>
      <c r="G38" s="90">
        <f t="shared" ca="1" si="3"/>
        <v>71</v>
      </c>
      <c r="H38" s="90">
        <f t="shared" ca="1" si="4"/>
        <v>76</v>
      </c>
      <c r="I38" s="90">
        <f t="shared" ca="1" si="5"/>
        <v>72</v>
      </c>
      <c r="J38" s="90">
        <f t="shared" ca="1" si="6"/>
        <v>22</v>
      </c>
      <c r="K38" s="90">
        <f t="shared" ca="1" si="7"/>
        <v>23</v>
      </c>
      <c r="L38" s="90">
        <f t="shared" ca="1" si="8"/>
        <v>17</v>
      </c>
      <c r="M38" s="90">
        <f t="shared" ca="1" si="9"/>
        <v>104</v>
      </c>
      <c r="N38" s="90">
        <f t="shared" ca="1" si="10"/>
        <v>104</v>
      </c>
      <c r="O38" s="90">
        <f t="shared" ca="1" si="11"/>
        <v>103</v>
      </c>
    </row>
    <row r="39" spans="1:15" s="34" customFormat="1" ht="20.100000000000001" customHeight="1" x14ac:dyDescent="0.25">
      <c r="A39" s="49" t="s">
        <v>55</v>
      </c>
      <c r="B39" s="67" t="s">
        <v>44</v>
      </c>
      <c r="C39" s="50" t="s">
        <v>56</v>
      </c>
      <c r="D39" s="90">
        <f t="shared" ca="1" si="0"/>
        <v>3633</v>
      </c>
      <c r="E39" s="90">
        <f t="shared" ca="1" si="1"/>
        <v>3632</v>
      </c>
      <c r="F39" s="90">
        <f t="shared" ca="1" si="2"/>
        <v>3633</v>
      </c>
      <c r="G39" s="90">
        <f t="shared" ca="1" si="3"/>
        <v>69</v>
      </c>
      <c r="H39" s="90">
        <f t="shared" ca="1" si="4"/>
        <v>73</v>
      </c>
      <c r="I39" s="90">
        <f t="shared" ca="1" si="5"/>
        <v>69</v>
      </c>
      <c r="J39" s="90">
        <f t="shared" ca="1" si="6"/>
        <v>22</v>
      </c>
      <c r="K39" s="90">
        <f t="shared" ca="1" si="7"/>
        <v>22</v>
      </c>
      <c r="L39" s="90">
        <f t="shared" ca="1" si="8"/>
        <v>16</v>
      </c>
      <c r="M39" s="90">
        <f t="shared" ca="1" si="9"/>
        <v>103</v>
      </c>
      <c r="N39" s="90">
        <f t="shared" ca="1" si="10"/>
        <v>104</v>
      </c>
      <c r="O39" s="90">
        <f t="shared" ca="1" si="11"/>
        <v>103</v>
      </c>
    </row>
    <row r="40" spans="1:15" s="34" customFormat="1" ht="20.100000000000001" customHeight="1" x14ac:dyDescent="0.25">
      <c r="A40" s="49" t="s">
        <v>57</v>
      </c>
      <c r="B40" s="67" t="s">
        <v>44</v>
      </c>
      <c r="C40" s="50" t="s">
        <v>58</v>
      </c>
      <c r="D40" s="90">
        <f t="shared" ca="1" si="0"/>
        <v>4959</v>
      </c>
      <c r="E40" s="90">
        <f t="shared" ca="1" si="1"/>
        <v>4959</v>
      </c>
      <c r="F40" s="90">
        <f t="shared" ca="1" si="2"/>
        <v>4959</v>
      </c>
      <c r="G40" s="90">
        <f t="shared" ca="1" si="3"/>
        <v>68</v>
      </c>
      <c r="H40" s="90">
        <f t="shared" ca="1" si="4"/>
        <v>70</v>
      </c>
      <c r="I40" s="90">
        <f t="shared" ca="1" si="5"/>
        <v>67</v>
      </c>
      <c r="J40" s="90">
        <f t="shared" ca="1" si="6"/>
        <v>20</v>
      </c>
      <c r="K40" s="90">
        <f t="shared" ca="1" si="7"/>
        <v>18</v>
      </c>
      <c r="L40" s="90">
        <f t="shared" ca="1" si="8"/>
        <v>13</v>
      </c>
      <c r="M40" s="90">
        <f t="shared" ca="1" si="9"/>
        <v>103</v>
      </c>
      <c r="N40" s="90">
        <f t="shared" ca="1" si="10"/>
        <v>103</v>
      </c>
      <c r="O40" s="90">
        <f t="shared" ca="1" si="11"/>
        <v>102</v>
      </c>
    </row>
    <row r="41" spans="1:15" s="34" customFormat="1" ht="20.100000000000001" customHeight="1" x14ac:dyDescent="0.25">
      <c r="A41" s="49" t="s">
        <v>59</v>
      </c>
      <c r="B41" s="67" t="s">
        <v>44</v>
      </c>
      <c r="C41" s="50" t="s">
        <v>60</v>
      </c>
      <c r="D41" s="90">
        <f t="shared" ca="1" si="0"/>
        <v>1477</v>
      </c>
      <c r="E41" s="90">
        <f t="shared" ca="1" si="1"/>
        <v>1477</v>
      </c>
      <c r="F41" s="90">
        <f t="shared" ca="1" si="2"/>
        <v>1477</v>
      </c>
      <c r="G41" s="90">
        <f t="shared" ca="1" si="3"/>
        <v>63</v>
      </c>
      <c r="H41" s="90">
        <f t="shared" ca="1" si="4"/>
        <v>70</v>
      </c>
      <c r="I41" s="90">
        <f t="shared" ca="1" si="5"/>
        <v>65</v>
      </c>
      <c r="J41" s="90">
        <f t="shared" ca="1" si="6"/>
        <v>15</v>
      </c>
      <c r="K41" s="90">
        <f t="shared" ca="1" si="7"/>
        <v>19</v>
      </c>
      <c r="L41" s="90">
        <f t="shared" ca="1" si="8"/>
        <v>11</v>
      </c>
      <c r="M41" s="90">
        <f t="shared" ca="1" si="9"/>
        <v>102</v>
      </c>
      <c r="N41" s="90">
        <f t="shared" ca="1" si="10"/>
        <v>103</v>
      </c>
      <c r="O41" s="90">
        <f t="shared" ca="1" si="11"/>
        <v>102</v>
      </c>
    </row>
    <row r="42" spans="1:15" s="34" customFormat="1" ht="20.100000000000001" customHeight="1" x14ac:dyDescent="0.25">
      <c r="A42" s="49" t="s">
        <v>61</v>
      </c>
      <c r="B42" s="67" t="s">
        <v>44</v>
      </c>
      <c r="C42" s="50" t="s">
        <v>62</v>
      </c>
      <c r="D42" s="90">
        <f t="shared" ca="1" si="0"/>
        <v>1781</v>
      </c>
      <c r="E42" s="90">
        <f t="shared" ca="1" si="1"/>
        <v>1781</v>
      </c>
      <c r="F42" s="90">
        <f t="shared" ca="1" si="2"/>
        <v>1781</v>
      </c>
      <c r="G42" s="90">
        <f t="shared" ca="1" si="3"/>
        <v>62</v>
      </c>
      <c r="H42" s="90">
        <f t="shared" ca="1" si="4"/>
        <v>70</v>
      </c>
      <c r="I42" s="90">
        <f t="shared" ca="1" si="5"/>
        <v>67</v>
      </c>
      <c r="J42" s="90">
        <f t="shared" ca="1" si="6"/>
        <v>12</v>
      </c>
      <c r="K42" s="90">
        <f t="shared" ca="1" si="7"/>
        <v>18</v>
      </c>
      <c r="L42" s="90">
        <f t="shared" ca="1" si="8"/>
        <v>11</v>
      </c>
      <c r="M42" s="90">
        <f t="shared" ca="1" si="9"/>
        <v>101</v>
      </c>
      <c r="N42" s="90">
        <f t="shared" ca="1" si="10"/>
        <v>103</v>
      </c>
      <c r="O42" s="90">
        <f t="shared" ca="1" si="11"/>
        <v>102</v>
      </c>
    </row>
    <row r="43" spans="1:15" s="34" customFormat="1" ht="20.100000000000001" customHeight="1" x14ac:dyDescent="0.25">
      <c r="A43" s="49" t="s">
        <v>63</v>
      </c>
      <c r="B43" s="67" t="s">
        <v>44</v>
      </c>
      <c r="C43" s="50" t="s">
        <v>64</v>
      </c>
      <c r="D43" s="90">
        <f t="shared" ca="1" si="0"/>
        <v>13232</v>
      </c>
      <c r="E43" s="90">
        <f t="shared" ca="1" si="1"/>
        <v>13231</v>
      </c>
      <c r="F43" s="90">
        <f t="shared" ca="1" si="2"/>
        <v>13231</v>
      </c>
      <c r="G43" s="90">
        <f t="shared" ca="1" si="3"/>
        <v>65</v>
      </c>
      <c r="H43" s="90">
        <f t="shared" ca="1" si="4"/>
        <v>73</v>
      </c>
      <c r="I43" s="90">
        <f t="shared" ca="1" si="5"/>
        <v>70</v>
      </c>
      <c r="J43" s="90">
        <f t="shared" ca="1" si="6"/>
        <v>17</v>
      </c>
      <c r="K43" s="90">
        <f t="shared" ca="1" si="7"/>
        <v>20</v>
      </c>
      <c r="L43" s="90">
        <f t="shared" ca="1" si="8"/>
        <v>16</v>
      </c>
      <c r="M43" s="90">
        <f t="shared" ca="1" si="9"/>
        <v>102</v>
      </c>
      <c r="N43" s="90">
        <f t="shared" ca="1" si="10"/>
        <v>104</v>
      </c>
      <c r="O43" s="90">
        <f t="shared" ca="1" si="11"/>
        <v>103</v>
      </c>
    </row>
    <row r="44" spans="1:15" s="34" customFormat="1" ht="20.100000000000001" customHeight="1" x14ac:dyDescent="0.25">
      <c r="A44" s="49" t="s">
        <v>65</v>
      </c>
      <c r="B44" s="67" t="s">
        <v>44</v>
      </c>
      <c r="C44" s="50" t="s">
        <v>66</v>
      </c>
      <c r="D44" s="90">
        <f t="shared" ca="1" si="0"/>
        <v>4664</v>
      </c>
      <c r="E44" s="90">
        <f t="shared" ca="1" si="1"/>
        <v>4664</v>
      </c>
      <c r="F44" s="90">
        <f t="shared" ca="1" si="2"/>
        <v>4664</v>
      </c>
      <c r="G44" s="90">
        <f t="shared" ca="1" si="3"/>
        <v>61</v>
      </c>
      <c r="H44" s="90">
        <f t="shared" ca="1" si="4"/>
        <v>68</v>
      </c>
      <c r="I44" s="90">
        <f t="shared" ca="1" si="5"/>
        <v>65</v>
      </c>
      <c r="J44" s="90">
        <f t="shared" ca="1" si="6"/>
        <v>15</v>
      </c>
      <c r="K44" s="90">
        <f t="shared" ca="1" si="7"/>
        <v>19</v>
      </c>
      <c r="L44" s="90">
        <f t="shared" ca="1" si="8"/>
        <v>15</v>
      </c>
      <c r="M44" s="90">
        <f t="shared" ca="1" si="9"/>
        <v>102</v>
      </c>
      <c r="N44" s="90">
        <f t="shared" ca="1" si="10"/>
        <v>103</v>
      </c>
      <c r="O44" s="90">
        <f t="shared" ca="1" si="11"/>
        <v>102</v>
      </c>
    </row>
    <row r="45" spans="1:15" s="34" customFormat="1" ht="20.100000000000001" customHeight="1" x14ac:dyDescent="0.25">
      <c r="A45" s="49" t="s">
        <v>67</v>
      </c>
      <c r="B45" s="67" t="s">
        <v>44</v>
      </c>
      <c r="C45" s="50" t="s">
        <v>68</v>
      </c>
      <c r="D45" s="90">
        <f t="shared" ca="1" si="0"/>
        <v>5835</v>
      </c>
      <c r="E45" s="90">
        <f t="shared" ca="1" si="1"/>
        <v>5835</v>
      </c>
      <c r="F45" s="90">
        <f t="shared" ca="1" si="2"/>
        <v>5835</v>
      </c>
      <c r="G45" s="90">
        <f t="shared" ca="1" si="3"/>
        <v>63</v>
      </c>
      <c r="H45" s="90">
        <f t="shared" ca="1" si="4"/>
        <v>73</v>
      </c>
      <c r="I45" s="90">
        <f t="shared" ca="1" si="5"/>
        <v>71</v>
      </c>
      <c r="J45" s="90">
        <f t="shared" ca="1" si="6"/>
        <v>15</v>
      </c>
      <c r="K45" s="90">
        <f t="shared" ca="1" si="7"/>
        <v>22</v>
      </c>
      <c r="L45" s="90">
        <f t="shared" ca="1" si="8"/>
        <v>16</v>
      </c>
      <c r="M45" s="90">
        <f t="shared" ca="1" si="9"/>
        <v>102</v>
      </c>
      <c r="N45" s="90">
        <f t="shared" ca="1" si="10"/>
        <v>104</v>
      </c>
      <c r="O45" s="90">
        <f t="shared" ca="1" si="11"/>
        <v>103</v>
      </c>
    </row>
    <row r="46" spans="1:15" s="34" customFormat="1" ht="20.100000000000001" customHeight="1" x14ac:dyDescent="0.25">
      <c r="A46" s="49" t="s">
        <v>69</v>
      </c>
      <c r="B46" s="67" t="s">
        <v>44</v>
      </c>
      <c r="C46" s="50" t="s">
        <v>70</v>
      </c>
      <c r="D46" s="90">
        <f t="shared" ca="1" si="0"/>
        <v>3252</v>
      </c>
      <c r="E46" s="90">
        <f t="shared" ca="1" si="1"/>
        <v>3252</v>
      </c>
      <c r="F46" s="90">
        <f t="shared" ca="1" si="2"/>
        <v>3252</v>
      </c>
      <c r="G46" s="90">
        <f t="shared" ca="1" si="3"/>
        <v>59</v>
      </c>
      <c r="H46" s="90">
        <f t="shared" ca="1" si="4"/>
        <v>72</v>
      </c>
      <c r="I46" s="90">
        <f t="shared" ca="1" si="5"/>
        <v>68</v>
      </c>
      <c r="J46" s="90">
        <f t="shared" ca="1" si="6"/>
        <v>13</v>
      </c>
      <c r="K46" s="90">
        <f t="shared" ca="1" si="7"/>
        <v>21</v>
      </c>
      <c r="L46" s="90">
        <f t="shared" ca="1" si="8"/>
        <v>14</v>
      </c>
      <c r="M46" s="90">
        <f t="shared" ca="1" si="9"/>
        <v>101</v>
      </c>
      <c r="N46" s="90">
        <f t="shared" ca="1" si="10"/>
        <v>104</v>
      </c>
      <c r="O46" s="90">
        <f t="shared" ca="1" si="11"/>
        <v>103</v>
      </c>
    </row>
    <row r="47" spans="1:15" s="34" customFormat="1" ht="20.100000000000001" customHeight="1" x14ac:dyDescent="0.25">
      <c r="A47" s="49" t="s">
        <v>71</v>
      </c>
      <c r="B47" s="67" t="s">
        <v>44</v>
      </c>
      <c r="C47" s="50" t="s">
        <v>72</v>
      </c>
      <c r="D47" s="90">
        <f t="shared" ca="1" si="0"/>
        <v>2680</v>
      </c>
      <c r="E47" s="90">
        <f t="shared" ca="1" si="1"/>
        <v>2680</v>
      </c>
      <c r="F47" s="90">
        <f t="shared" ca="1" si="2"/>
        <v>2680</v>
      </c>
      <c r="G47" s="90">
        <f t="shared" ca="1" si="3"/>
        <v>62</v>
      </c>
      <c r="H47" s="90">
        <f t="shared" ca="1" si="4"/>
        <v>74</v>
      </c>
      <c r="I47" s="90">
        <f t="shared" ca="1" si="5"/>
        <v>70</v>
      </c>
      <c r="J47" s="90">
        <f t="shared" ca="1" si="6"/>
        <v>14</v>
      </c>
      <c r="K47" s="90">
        <f t="shared" ca="1" si="7"/>
        <v>21</v>
      </c>
      <c r="L47" s="90">
        <f t="shared" ca="1" si="8"/>
        <v>15</v>
      </c>
      <c r="M47" s="90">
        <f t="shared" ca="1" si="9"/>
        <v>102</v>
      </c>
      <c r="N47" s="90">
        <f t="shared" ca="1" si="10"/>
        <v>104</v>
      </c>
      <c r="O47" s="90">
        <f t="shared" ca="1" si="11"/>
        <v>103</v>
      </c>
    </row>
    <row r="48" spans="1:15" s="34" customFormat="1" ht="20.100000000000001" customHeight="1" x14ac:dyDescent="0.25">
      <c r="A48" s="49" t="s">
        <v>73</v>
      </c>
      <c r="B48" s="67" t="s">
        <v>44</v>
      </c>
      <c r="C48" s="50" t="s">
        <v>74</v>
      </c>
      <c r="D48" s="90">
        <f t="shared" ca="1" si="0"/>
        <v>2638</v>
      </c>
      <c r="E48" s="90">
        <f t="shared" ca="1" si="1"/>
        <v>2638</v>
      </c>
      <c r="F48" s="90">
        <f t="shared" ca="1" si="2"/>
        <v>2638</v>
      </c>
      <c r="G48" s="90">
        <f t="shared" ca="1" si="3"/>
        <v>66</v>
      </c>
      <c r="H48" s="90">
        <f t="shared" ca="1" si="4"/>
        <v>77</v>
      </c>
      <c r="I48" s="90">
        <f t="shared" ca="1" si="5"/>
        <v>75</v>
      </c>
      <c r="J48" s="90">
        <f t="shared" ca="1" si="6"/>
        <v>15</v>
      </c>
      <c r="K48" s="90">
        <f t="shared" ca="1" si="7"/>
        <v>22</v>
      </c>
      <c r="L48" s="90">
        <f t="shared" ca="1" si="8"/>
        <v>16</v>
      </c>
      <c r="M48" s="90">
        <f t="shared" ca="1" si="9"/>
        <v>102</v>
      </c>
      <c r="N48" s="90">
        <f t="shared" ca="1" si="10"/>
        <v>104</v>
      </c>
      <c r="O48" s="90">
        <f t="shared" ca="1" si="11"/>
        <v>103</v>
      </c>
    </row>
    <row r="49" spans="1:15" s="34" customFormat="1" ht="20.100000000000001" customHeight="1" x14ac:dyDescent="0.25">
      <c r="A49" s="49" t="s">
        <v>75</v>
      </c>
      <c r="B49" s="67" t="s">
        <v>44</v>
      </c>
      <c r="C49" s="50" t="s">
        <v>76</v>
      </c>
      <c r="D49" s="90">
        <f t="shared" ca="1" si="0"/>
        <v>2769</v>
      </c>
      <c r="E49" s="90">
        <f t="shared" ca="1" si="1"/>
        <v>2769</v>
      </c>
      <c r="F49" s="90">
        <f t="shared" ca="1" si="2"/>
        <v>2769</v>
      </c>
      <c r="G49" s="90">
        <f t="shared" ca="1" si="3"/>
        <v>70</v>
      </c>
      <c r="H49" s="90">
        <f t="shared" ca="1" si="4"/>
        <v>78</v>
      </c>
      <c r="I49" s="90">
        <f t="shared" ca="1" si="5"/>
        <v>74</v>
      </c>
      <c r="J49" s="90">
        <f t="shared" ca="1" si="6"/>
        <v>18</v>
      </c>
      <c r="K49" s="90">
        <f t="shared" ca="1" si="7"/>
        <v>24</v>
      </c>
      <c r="L49" s="90">
        <f t="shared" ca="1" si="8"/>
        <v>18</v>
      </c>
      <c r="M49" s="90">
        <f t="shared" ca="1" si="9"/>
        <v>103</v>
      </c>
      <c r="N49" s="90">
        <f t="shared" ca="1" si="10"/>
        <v>105</v>
      </c>
      <c r="O49" s="90">
        <f t="shared" ca="1" si="11"/>
        <v>104</v>
      </c>
    </row>
    <row r="50" spans="1:15" s="34" customFormat="1" ht="20.100000000000001" customHeight="1" x14ac:dyDescent="0.25">
      <c r="A50" s="49" t="s">
        <v>77</v>
      </c>
      <c r="B50" s="67" t="s">
        <v>44</v>
      </c>
      <c r="C50" s="50" t="s">
        <v>376</v>
      </c>
      <c r="D50" s="90">
        <f t="shared" ca="1" si="0"/>
        <v>1960</v>
      </c>
      <c r="E50" s="90">
        <f t="shared" ca="1" si="1"/>
        <v>1960</v>
      </c>
      <c r="F50" s="90">
        <f t="shared" ca="1" si="2"/>
        <v>1960</v>
      </c>
      <c r="G50" s="90">
        <f t="shared" ca="1" si="3"/>
        <v>65</v>
      </c>
      <c r="H50" s="90">
        <f t="shared" ca="1" si="4"/>
        <v>75</v>
      </c>
      <c r="I50" s="90">
        <f t="shared" ca="1" si="5"/>
        <v>71</v>
      </c>
      <c r="J50" s="90">
        <f t="shared" ca="1" si="6"/>
        <v>18</v>
      </c>
      <c r="K50" s="90">
        <f t="shared" ca="1" si="7"/>
        <v>23</v>
      </c>
      <c r="L50" s="90">
        <f t="shared" ca="1" si="8"/>
        <v>15</v>
      </c>
      <c r="M50" s="90">
        <f t="shared" ca="1" si="9"/>
        <v>102</v>
      </c>
      <c r="N50" s="90">
        <f t="shared" ca="1" si="10"/>
        <v>104</v>
      </c>
      <c r="O50" s="90">
        <f t="shared" ca="1" si="11"/>
        <v>103</v>
      </c>
    </row>
    <row r="51" spans="1:15" s="34" customFormat="1" ht="20.100000000000001" customHeight="1" x14ac:dyDescent="0.25">
      <c r="A51" s="49" t="s">
        <v>78</v>
      </c>
      <c r="B51" s="67" t="s">
        <v>44</v>
      </c>
      <c r="C51" s="50" t="s">
        <v>79</v>
      </c>
      <c r="D51" s="90">
        <f t="shared" ca="1" si="0"/>
        <v>3165</v>
      </c>
      <c r="E51" s="90">
        <f t="shared" ca="1" si="1"/>
        <v>3165</v>
      </c>
      <c r="F51" s="90">
        <f t="shared" ca="1" si="2"/>
        <v>3165</v>
      </c>
      <c r="G51" s="90">
        <f t="shared" ca="1" si="3"/>
        <v>69</v>
      </c>
      <c r="H51" s="90">
        <f t="shared" ca="1" si="4"/>
        <v>77</v>
      </c>
      <c r="I51" s="90">
        <f t="shared" ca="1" si="5"/>
        <v>74</v>
      </c>
      <c r="J51" s="90">
        <f t="shared" ca="1" si="6"/>
        <v>22</v>
      </c>
      <c r="K51" s="90">
        <f t="shared" ca="1" si="7"/>
        <v>25</v>
      </c>
      <c r="L51" s="90">
        <f t="shared" ca="1" si="8"/>
        <v>19</v>
      </c>
      <c r="M51" s="90">
        <f t="shared" ca="1" si="9"/>
        <v>103</v>
      </c>
      <c r="N51" s="90">
        <f t="shared" ca="1" si="10"/>
        <v>105</v>
      </c>
      <c r="O51" s="90">
        <f t="shared" ca="1" si="11"/>
        <v>104</v>
      </c>
    </row>
    <row r="52" spans="1:15" s="34" customFormat="1" ht="20.100000000000001" customHeight="1" x14ac:dyDescent="0.25">
      <c r="A52" s="49" t="s">
        <v>80</v>
      </c>
      <c r="B52" s="67" t="s">
        <v>44</v>
      </c>
      <c r="C52" s="50" t="s">
        <v>81</v>
      </c>
      <c r="D52" s="90">
        <f t="shared" ca="1" si="0"/>
        <v>2602</v>
      </c>
      <c r="E52" s="90">
        <f t="shared" ca="1" si="1"/>
        <v>2602</v>
      </c>
      <c r="F52" s="90">
        <f t="shared" ca="1" si="2"/>
        <v>2602</v>
      </c>
      <c r="G52" s="90">
        <f t="shared" ca="1" si="3"/>
        <v>68</v>
      </c>
      <c r="H52" s="90">
        <f t="shared" ca="1" si="4"/>
        <v>74</v>
      </c>
      <c r="I52" s="90">
        <f t="shared" ca="1" si="5"/>
        <v>70</v>
      </c>
      <c r="J52" s="90">
        <f t="shared" ca="1" si="6"/>
        <v>15</v>
      </c>
      <c r="K52" s="90">
        <f t="shared" ca="1" si="7"/>
        <v>22</v>
      </c>
      <c r="L52" s="90">
        <f t="shared" ca="1" si="8"/>
        <v>17</v>
      </c>
      <c r="M52" s="90">
        <f t="shared" ca="1" si="9"/>
        <v>102</v>
      </c>
      <c r="N52" s="90">
        <f t="shared" ca="1" si="10"/>
        <v>104</v>
      </c>
      <c r="O52" s="90">
        <f t="shared" ca="1" si="11"/>
        <v>103</v>
      </c>
    </row>
    <row r="53" spans="1:15" s="34" customFormat="1" ht="20.100000000000001" customHeight="1" x14ac:dyDescent="0.25">
      <c r="A53" s="49" t="s">
        <v>82</v>
      </c>
      <c r="B53" s="67" t="s">
        <v>44</v>
      </c>
      <c r="C53" s="50" t="s">
        <v>83</v>
      </c>
      <c r="D53" s="90">
        <f t="shared" ca="1" si="0"/>
        <v>2701</v>
      </c>
      <c r="E53" s="90">
        <f t="shared" ca="1" si="1"/>
        <v>2701</v>
      </c>
      <c r="F53" s="90">
        <f t="shared" ca="1" si="2"/>
        <v>2701</v>
      </c>
      <c r="G53" s="90">
        <f t="shared" ca="1" si="3"/>
        <v>77</v>
      </c>
      <c r="H53" s="90">
        <f t="shared" ca="1" si="4"/>
        <v>84</v>
      </c>
      <c r="I53" s="90">
        <f t="shared" ca="1" si="5"/>
        <v>81</v>
      </c>
      <c r="J53" s="90">
        <f t="shared" ca="1" si="6"/>
        <v>27</v>
      </c>
      <c r="K53" s="90">
        <f t="shared" ca="1" si="7"/>
        <v>34</v>
      </c>
      <c r="L53" s="90">
        <f t="shared" ca="1" si="8"/>
        <v>27</v>
      </c>
      <c r="M53" s="90">
        <f t="shared" ca="1" si="9"/>
        <v>105</v>
      </c>
      <c r="N53" s="90">
        <f t="shared" ca="1" si="10"/>
        <v>106</v>
      </c>
      <c r="O53" s="90">
        <f t="shared" ca="1" si="11"/>
        <v>105</v>
      </c>
    </row>
    <row r="54" spans="1:15" s="34" customFormat="1" ht="20.100000000000001" customHeight="1" x14ac:dyDescent="0.25">
      <c r="A54" s="49" t="s">
        <v>84</v>
      </c>
      <c r="B54" s="67" t="s">
        <v>44</v>
      </c>
      <c r="C54" s="50" t="s">
        <v>85</v>
      </c>
      <c r="D54" s="90">
        <f t="shared" ca="1" si="0"/>
        <v>2384</v>
      </c>
      <c r="E54" s="90">
        <f t="shared" ca="1" si="1"/>
        <v>2384</v>
      </c>
      <c r="F54" s="90">
        <f t="shared" ca="1" si="2"/>
        <v>2384</v>
      </c>
      <c r="G54" s="90">
        <f t="shared" ca="1" si="3"/>
        <v>71</v>
      </c>
      <c r="H54" s="90">
        <f t="shared" ca="1" si="4"/>
        <v>76</v>
      </c>
      <c r="I54" s="90">
        <f t="shared" ca="1" si="5"/>
        <v>76</v>
      </c>
      <c r="J54" s="90">
        <f t="shared" ca="1" si="6"/>
        <v>21</v>
      </c>
      <c r="K54" s="90">
        <f t="shared" ca="1" si="7"/>
        <v>24</v>
      </c>
      <c r="L54" s="90">
        <f t="shared" ca="1" si="8"/>
        <v>19</v>
      </c>
      <c r="M54" s="90">
        <f t="shared" ca="1" si="9"/>
        <v>103</v>
      </c>
      <c r="N54" s="90">
        <f t="shared" ca="1" si="10"/>
        <v>105</v>
      </c>
      <c r="O54" s="90">
        <f t="shared" ca="1" si="11"/>
        <v>104</v>
      </c>
    </row>
    <row r="55" spans="1:15" s="34" customFormat="1" ht="20.100000000000001" customHeight="1" x14ac:dyDescent="0.25">
      <c r="A55" s="49" t="s">
        <v>86</v>
      </c>
      <c r="B55" s="67" t="s">
        <v>44</v>
      </c>
      <c r="C55" s="50" t="s">
        <v>87</v>
      </c>
      <c r="D55" s="90">
        <f t="shared" ca="1" si="0"/>
        <v>3575</v>
      </c>
      <c r="E55" s="90">
        <f t="shared" ca="1" si="1"/>
        <v>3575</v>
      </c>
      <c r="F55" s="90">
        <f t="shared" ca="1" si="2"/>
        <v>3575</v>
      </c>
      <c r="G55" s="90">
        <f t="shared" ca="1" si="3"/>
        <v>69</v>
      </c>
      <c r="H55" s="90">
        <f t="shared" ca="1" si="4"/>
        <v>75</v>
      </c>
      <c r="I55" s="90">
        <f t="shared" ca="1" si="5"/>
        <v>74</v>
      </c>
      <c r="J55" s="90">
        <f t="shared" ca="1" si="6"/>
        <v>19</v>
      </c>
      <c r="K55" s="90">
        <f t="shared" ca="1" si="7"/>
        <v>23</v>
      </c>
      <c r="L55" s="90">
        <f t="shared" ca="1" si="8"/>
        <v>16</v>
      </c>
      <c r="M55" s="90">
        <f t="shared" ca="1" si="9"/>
        <v>103</v>
      </c>
      <c r="N55" s="90">
        <f t="shared" ca="1" si="10"/>
        <v>104</v>
      </c>
      <c r="O55" s="90">
        <f t="shared" ca="1" si="11"/>
        <v>103</v>
      </c>
    </row>
    <row r="56" spans="1:15" s="34" customFormat="1" ht="20.100000000000001" customHeight="1" x14ac:dyDescent="0.25">
      <c r="A56" s="49" t="s">
        <v>88</v>
      </c>
      <c r="B56" s="67" t="s">
        <v>44</v>
      </c>
      <c r="C56" s="50" t="s">
        <v>89</v>
      </c>
      <c r="D56" s="90">
        <f t="shared" ca="1" si="0"/>
        <v>3599</v>
      </c>
      <c r="E56" s="90">
        <f t="shared" ca="1" si="1"/>
        <v>3599</v>
      </c>
      <c r="F56" s="90">
        <f t="shared" ca="1" si="2"/>
        <v>3599</v>
      </c>
      <c r="G56" s="90">
        <f t="shared" ca="1" si="3"/>
        <v>64</v>
      </c>
      <c r="H56" s="90">
        <f t="shared" ca="1" si="4"/>
        <v>70</v>
      </c>
      <c r="I56" s="90">
        <f t="shared" ca="1" si="5"/>
        <v>64</v>
      </c>
      <c r="J56" s="90">
        <f t="shared" ca="1" si="6"/>
        <v>16</v>
      </c>
      <c r="K56" s="90">
        <f t="shared" ca="1" si="7"/>
        <v>18</v>
      </c>
      <c r="L56" s="90">
        <f t="shared" ca="1" si="8"/>
        <v>13</v>
      </c>
      <c r="M56" s="90">
        <f t="shared" ca="1" si="9"/>
        <v>102</v>
      </c>
      <c r="N56" s="90">
        <f t="shared" ca="1" si="10"/>
        <v>103</v>
      </c>
      <c r="O56" s="90">
        <f t="shared" ca="1" si="11"/>
        <v>102</v>
      </c>
    </row>
    <row r="57" spans="1:15" s="34" customFormat="1" ht="20.100000000000001" customHeight="1" x14ac:dyDescent="0.25">
      <c r="A57" s="49" t="s">
        <v>91</v>
      </c>
      <c r="B57" s="67" t="s">
        <v>375</v>
      </c>
      <c r="C57" s="50" t="s">
        <v>92</v>
      </c>
      <c r="D57" s="90">
        <f t="shared" ca="1" si="0"/>
        <v>2581</v>
      </c>
      <c r="E57" s="90">
        <f t="shared" ca="1" si="1"/>
        <v>2581</v>
      </c>
      <c r="F57" s="90">
        <f t="shared" ca="1" si="2"/>
        <v>2581</v>
      </c>
      <c r="G57" s="90">
        <f t="shared" ca="1" si="3"/>
        <v>62</v>
      </c>
      <c r="H57" s="90">
        <f t="shared" ca="1" si="4"/>
        <v>72</v>
      </c>
      <c r="I57" s="90">
        <f t="shared" ca="1" si="5"/>
        <v>72</v>
      </c>
      <c r="J57" s="90">
        <f t="shared" ca="1" si="6"/>
        <v>13</v>
      </c>
      <c r="K57" s="90">
        <f t="shared" ca="1" si="7"/>
        <v>21</v>
      </c>
      <c r="L57" s="90">
        <f t="shared" ca="1" si="8"/>
        <v>16</v>
      </c>
      <c r="M57" s="90">
        <f t="shared" ca="1" si="9"/>
        <v>101</v>
      </c>
      <c r="N57" s="90">
        <f t="shared" ca="1" si="10"/>
        <v>104</v>
      </c>
      <c r="O57" s="90">
        <f t="shared" ca="1" si="11"/>
        <v>103</v>
      </c>
    </row>
    <row r="58" spans="1:15" s="34" customFormat="1" ht="20.100000000000001" customHeight="1" x14ac:dyDescent="0.25">
      <c r="A58" s="49" t="s">
        <v>93</v>
      </c>
      <c r="B58" s="67" t="s">
        <v>375</v>
      </c>
      <c r="C58" s="50" t="s">
        <v>94</v>
      </c>
      <c r="D58" s="90">
        <f t="shared" ca="1" si="0"/>
        <v>7280</v>
      </c>
      <c r="E58" s="90">
        <f t="shared" ca="1" si="1"/>
        <v>7279</v>
      </c>
      <c r="F58" s="90">
        <f t="shared" ca="1" si="2"/>
        <v>7280</v>
      </c>
      <c r="G58" s="90">
        <f t="shared" ca="1" si="3"/>
        <v>57</v>
      </c>
      <c r="H58" s="90">
        <f t="shared" ca="1" si="4"/>
        <v>69</v>
      </c>
      <c r="I58" s="90">
        <f t="shared" ca="1" si="5"/>
        <v>66</v>
      </c>
      <c r="J58" s="90">
        <f t="shared" ca="1" si="6"/>
        <v>12</v>
      </c>
      <c r="K58" s="90">
        <f t="shared" ca="1" si="7"/>
        <v>17</v>
      </c>
      <c r="L58" s="90">
        <f t="shared" ca="1" si="8"/>
        <v>13</v>
      </c>
      <c r="M58" s="90">
        <f t="shared" ca="1" si="9"/>
        <v>101</v>
      </c>
      <c r="N58" s="90">
        <f t="shared" ca="1" si="10"/>
        <v>103</v>
      </c>
      <c r="O58" s="90">
        <f t="shared" ca="1" si="11"/>
        <v>102</v>
      </c>
    </row>
    <row r="59" spans="1:15" s="34" customFormat="1" ht="20.100000000000001" customHeight="1" x14ac:dyDescent="0.25">
      <c r="A59" s="49" t="s">
        <v>95</v>
      </c>
      <c r="B59" s="67" t="s">
        <v>375</v>
      </c>
      <c r="C59" s="50" t="s">
        <v>96</v>
      </c>
      <c r="D59" s="90">
        <f t="shared" ca="1" si="0"/>
        <v>2642</v>
      </c>
      <c r="E59" s="90">
        <f t="shared" ca="1" si="1"/>
        <v>2642</v>
      </c>
      <c r="F59" s="90">
        <f t="shared" ca="1" si="2"/>
        <v>2642</v>
      </c>
      <c r="G59" s="90">
        <f t="shared" ca="1" si="3"/>
        <v>65</v>
      </c>
      <c r="H59" s="90">
        <f t="shared" ca="1" si="4"/>
        <v>69</v>
      </c>
      <c r="I59" s="90">
        <f t="shared" ca="1" si="5"/>
        <v>67</v>
      </c>
      <c r="J59" s="90">
        <f t="shared" ca="1" si="6"/>
        <v>20</v>
      </c>
      <c r="K59" s="90">
        <f t="shared" ca="1" si="7"/>
        <v>19</v>
      </c>
      <c r="L59" s="90">
        <f t="shared" ca="1" si="8"/>
        <v>16</v>
      </c>
      <c r="M59" s="90">
        <f t="shared" ca="1" si="9"/>
        <v>103</v>
      </c>
      <c r="N59" s="90">
        <f t="shared" ca="1" si="10"/>
        <v>103</v>
      </c>
      <c r="O59" s="90">
        <f t="shared" ca="1" si="11"/>
        <v>103</v>
      </c>
    </row>
    <row r="60" spans="1:15" s="34" customFormat="1" ht="20.100000000000001" customHeight="1" x14ac:dyDescent="0.25">
      <c r="A60" s="49" t="s">
        <v>97</v>
      </c>
      <c r="B60" s="67" t="s">
        <v>375</v>
      </c>
      <c r="C60" s="50" t="s">
        <v>98</v>
      </c>
      <c r="D60" s="90">
        <f t="shared" ca="1" si="0"/>
        <v>3409</v>
      </c>
      <c r="E60" s="90">
        <f t="shared" ca="1" si="1"/>
        <v>3409</v>
      </c>
      <c r="F60" s="90">
        <f t="shared" ca="1" si="2"/>
        <v>3409</v>
      </c>
      <c r="G60" s="90">
        <f t="shared" ca="1" si="3"/>
        <v>56</v>
      </c>
      <c r="H60" s="90">
        <f t="shared" ca="1" si="4"/>
        <v>65</v>
      </c>
      <c r="I60" s="90">
        <f t="shared" ca="1" si="5"/>
        <v>64</v>
      </c>
      <c r="J60" s="90">
        <f t="shared" ca="1" si="6"/>
        <v>11</v>
      </c>
      <c r="K60" s="90">
        <f t="shared" ca="1" si="7"/>
        <v>17</v>
      </c>
      <c r="L60" s="90">
        <f t="shared" ca="1" si="8"/>
        <v>12</v>
      </c>
      <c r="M60" s="90">
        <f t="shared" ca="1" si="9"/>
        <v>100</v>
      </c>
      <c r="N60" s="90">
        <f t="shared" ca="1" si="10"/>
        <v>102</v>
      </c>
      <c r="O60" s="90">
        <f t="shared" ca="1" si="11"/>
        <v>102</v>
      </c>
    </row>
    <row r="61" spans="1:15" s="34" customFormat="1" ht="20.100000000000001" customHeight="1" x14ac:dyDescent="0.25">
      <c r="A61" s="49" t="s">
        <v>99</v>
      </c>
      <c r="B61" s="67" t="s">
        <v>375</v>
      </c>
      <c r="C61" s="50" t="s">
        <v>100</v>
      </c>
      <c r="D61" s="90">
        <f t="shared" ca="1" si="0"/>
        <v>3473</v>
      </c>
      <c r="E61" s="90">
        <f t="shared" ca="1" si="1"/>
        <v>3473</v>
      </c>
      <c r="F61" s="90">
        <f t="shared" ca="1" si="2"/>
        <v>3473</v>
      </c>
      <c r="G61" s="90">
        <f t="shared" ca="1" si="3"/>
        <v>66</v>
      </c>
      <c r="H61" s="90">
        <f t="shared" ca="1" si="4"/>
        <v>71</v>
      </c>
      <c r="I61" s="90">
        <f t="shared" ca="1" si="5"/>
        <v>68</v>
      </c>
      <c r="J61" s="90">
        <f t="shared" ca="1" si="6"/>
        <v>18</v>
      </c>
      <c r="K61" s="90">
        <f t="shared" ca="1" si="7"/>
        <v>19</v>
      </c>
      <c r="L61" s="90">
        <f t="shared" ca="1" si="8"/>
        <v>13</v>
      </c>
      <c r="M61" s="90">
        <f t="shared" ca="1" si="9"/>
        <v>102</v>
      </c>
      <c r="N61" s="90">
        <f t="shared" ca="1" si="10"/>
        <v>103</v>
      </c>
      <c r="O61" s="90">
        <f t="shared" ca="1" si="11"/>
        <v>102</v>
      </c>
    </row>
    <row r="62" spans="1:15" s="34" customFormat="1" ht="20.100000000000001" customHeight="1" x14ac:dyDescent="0.25">
      <c r="A62" s="49" t="s">
        <v>101</v>
      </c>
      <c r="B62" s="67" t="s">
        <v>375</v>
      </c>
      <c r="C62" s="51" t="s">
        <v>102</v>
      </c>
      <c r="D62" s="90">
        <f t="shared" ca="1" si="0"/>
        <v>2834</v>
      </c>
      <c r="E62" s="90">
        <f t="shared" ca="1" si="1"/>
        <v>2834</v>
      </c>
      <c r="F62" s="90">
        <f t="shared" ca="1" si="2"/>
        <v>2834</v>
      </c>
      <c r="G62" s="90">
        <f t="shared" ca="1" si="3"/>
        <v>64</v>
      </c>
      <c r="H62" s="90">
        <f t="shared" ca="1" si="4"/>
        <v>70</v>
      </c>
      <c r="I62" s="90">
        <f t="shared" ca="1" si="5"/>
        <v>69</v>
      </c>
      <c r="J62" s="90">
        <f t="shared" ca="1" si="6"/>
        <v>15</v>
      </c>
      <c r="K62" s="90">
        <f t="shared" ca="1" si="7"/>
        <v>18</v>
      </c>
      <c r="L62" s="90">
        <f t="shared" ca="1" si="8"/>
        <v>13</v>
      </c>
      <c r="M62" s="90">
        <f t="shared" ca="1" si="9"/>
        <v>102</v>
      </c>
      <c r="N62" s="90">
        <f t="shared" ca="1" si="10"/>
        <v>103</v>
      </c>
      <c r="O62" s="90">
        <f t="shared" ca="1" si="11"/>
        <v>102</v>
      </c>
    </row>
    <row r="63" spans="1:15" s="34" customFormat="1" ht="20.100000000000001" customHeight="1" x14ac:dyDescent="0.25">
      <c r="A63" s="49" t="s">
        <v>103</v>
      </c>
      <c r="B63" s="67" t="s">
        <v>375</v>
      </c>
      <c r="C63" s="50" t="s">
        <v>104</v>
      </c>
      <c r="D63" s="90">
        <f t="shared" ca="1" si="0"/>
        <v>5101</v>
      </c>
      <c r="E63" s="90">
        <f t="shared" ca="1" si="1"/>
        <v>5101</v>
      </c>
      <c r="F63" s="90">
        <f t="shared" ca="1" si="2"/>
        <v>5101</v>
      </c>
      <c r="G63" s="90">
        <f t="shared" ca="1" si="3"/>
        <v>62</v>
      </c>
      <c r="H63" s="90">
        <f t="shared" ca="1" si="4"/>
        <v>69</v>
      </c>
      <c r="I63" s="90">
        <f t="shared" ca="1" si="5"/>
        <v>67</v>
      </c>
      <c r="J63" s="90">
        <f t="shared" ca="1" si="6"/>
        <v>15</v>
      </c>
      <c r="K63" s="90">
        <f t="shared" ca="1" si="7"/>
        <v>20</v>
      </c>
      <c r="L63" s="90">
        <f t="shared" ca="1" si="8"/>
        <v>15</v>
      </c>
      <c r="M63" s="90">
        <f t="shared" ca="1" si="9"/>
        <v>102</v>
      </c>
      <c r="N63" s="90">
        <f t="shared" ca="1" si="10"/>
        <v>103</v>
      </c>
      <c r="O63" s="90">
        <f t="shared" ca="1" si="11"/>
        <v>102</v>
      </c>
    </row>
    <row r="64" spans="1:15" s="34" customFormat="1" ht="20.100000000000001" customHeight="1" x14ac:dyDescent="0.25">
      <c r="A64" s="49" t="s">
        <v>105</v>
      </c>
      <c r="B64" s="67" t="s">
        <v>375</v>
      </c>
      <c r="C64" s="50" t="s">
        <v>106</v>
      </c>
      <c r="D64" s="90">
        <f t="shared" ca="1" si="0"/>
        <v>8305</v>
      </c>
      <c r="E64" s="90">
        <f t="shared" ca="1" si="1"/>
        <v>8305</v>
      </c>
      <c r="F64" s="90">
        <f t="shared" ca="1" si="2"/>
        <v>8305</v>
      </c>
      <c r="G64" s="90">
        <f t="shared" ca="1" si="3"/>
        <v>61</v>
      </c>
      <c r="H64" s="90">
        <f t="shared" ca="1" si="4"/>
        <v>70</v>
      </c>
      <c r="I64" s="90">
        <f t="shared" ca="1" si="5"/>
        <v>66</v>
      </c>
      <c r="J64" s="90">
        <f t="shared" ca="1" si="6"/>
        <v>17</v>
      </c>
      <c r="K64" s="90">
        <f t="shared" ca="1" si="7"/>
        <v>20</v>
      </c>
      <c r="L64" s="90">
        <f t="shared" ca="1" si="8"/>
        <v>15</v>
      </c>
      <c r="M64" s="90">
        <f t="shared" ca="1" si="9"/>
        <v>102</v>
      </c>
      <c r="N64" s="90">
        <f t="shared" ca="1" si="10"/>
        <v>103</v>
      </c>
      <c r="O64" s="90">
        <f t="shared" ca="1" si="11"/>
        <v>102</v>
      </c>
    </row>
    <row r="65" spans="1:15" s="34" customFormat="1" ht="20.100000000000001" customHeight="1" x14ac:dyDescent="0.25">
      <c r="A65" s="49" t="s">
        <v>107</v>
      </c>
      <c r="B65" s="67" t="s">
        <v>375</v>
      </c>
      <c r="C65" s="50" t="s">
        <v>108</v>
      </c>
      <c r="D65" s="90">
        <f t="shared" ca="1" si="0"/>
        <v>1870</v>
      </c>
      <c r="E65" s="90">
        <f t="shared" ca="1" si="1"/>
        <v>1870</v>
      </c>
      <c r="F65" s="90">
        <f t="shared" ca="1" si="2"/>
        <v>1870</v>
      </c>
      <c r="G65" s="90">
        <f t="shared" ca="1" si="3"/>
        <v>59</v>
      </c>
      <c r="H65" s="90">
        <f t="shared" ca="1" si="4"/>
        <v>71</v>
      </c>
      <c r="I65" s="90">
        <f t="shared" ca="1" si="5"/>
        <v>69</v>
      </c>
      <c r="J65" s="90">
        <f t="shared" ca="1" si="6"/>
        <v>11</v>
      </c>
      <c r="K65" s="90">
        <f t="shared" ca="1" si="7"/>
        <v>21</v>
      </c>
      <c r="L65" s="90">
        <f t="shared" ca="1" si="8"/>
        <v>12</v>
      </c>
      <c r="M65" s="90">
        <f t="shared" ca="1" si="9"/>
        <v>101</v>
      </c>
      <c r="N65" s="90">
        <f t="shared" ca="1" si="10"/>
        <v>104</v>
      </c>
      <c r="O65" s="90">
        <f t="shared" ca="1" si="11"/>
        <v>103</v>
      </c>
    </row>
    <row r="66" spans="1:15" s="34" customFormat="1" ht="20.100000000000001" customHeight="1" x14ac:dyDescent="0.25">
      <c r="A66" s="49" t="s">
        <v>109</v>
      </c>
      <c r="B66" s="67" t="s">
        <v>375</v>
      </c>
      <c r="C66" s="50" t="s">
        <v>110</v>
      </c>
      <c r="D66" s="90">
        <f t="shared" ca="1" si="0"/>
        <v>1895</v>
      </c>
      <c r="E66" s="90">
        <f t="shared" ca="1" si="1"/>
        <v>1895</v>
      </c>
      <c r="F66" s="90">
        <f t="shared" ca="1" si="2"/>
        <v>1895</v>
      </c>
      <c r="G66" s="90">
        <f t="shared" ca="1" si="3"/>
        <v>57</v>
      </c>
      <c r="H66" s="90">
        <f t="shared" ca="1" si="4"/>
        <v>70</v>
      </c>
      <c r="I66" s="90">
        <f t="shared" ca="1" si="5"/>
        <v>67</v>
      </c>
      <c r="J66" s="90">
        <f t="shared" ca="1" si="6"/>
        <v>14</v>
      </c>
      <c r="K66" s="90">
        <f t="shared" ca="1" si="7"/>
        <v>20</v>
      </c>
      <c r="L66" s="90">
        <f t="shared" ca="1" si="8"/>
        <v>13</v>
      </c>
      <c r="M66" s="90">
        <f t="shared" ca="1" si="9"/>
        <v>101</v>
      </c>
      <c r="N66" s="90">
        <f t="shared" ca="1" si="10"/>
        <v>103</v>
      </c>
      <c r="O66" s="90">
        <f t="shared" ca="1" si="11"/>
        <v>102</v>
      </c>
    </row>
    <row r="67" spans="1:15" s="34" customFormat="1" ht="20.100000000000001" customHeight="1" x14ac:dyDescent="0.25">
      <c r="A67" s="49" t="s">
        <v>111</v>
      </c>
      <c r="B67" s="67" t="s">
        <v>375</v>
      </c>
      <c r="C67" s="50" t="s">
        <v>112</v>
      </c>
      <c r="D67" s="90">
        <f t="shared" ca="1" si="0"/>
        <v>5878</v>
      </c>
      <c r="E67" s="90">
        <f t="shared" ca="1" si="1"/>
        <v>5878</v>
      </c>
      <c r="F67" s="90">
        <f t="shared" ca="1" si="2"/>
        <v>5878</v>
      </c>
      <c r="G67" s="90">
        <f t="shared" ca="1" si="3"/>
        <v>65</v>
      </c>
      <c r="H67" s="90">
        <f t="shared" ca="1" si="4"/>
        <v>68</v>
      </c>
      <c r="I67" s="90">
        <f t="shared" ca="1" si="5"/>
        <v>66</v>
      </c>
      <c r="J67" s="90">
        <f t="shared" ca="1" si="6"/>
        <v>19</v>
      </c>
      <c r="K67" s="90">
        <f t="shared" ca="1" si="7"/>
        <v>18</v>
      </c>
      <c r="L67" s="90">
        <f t="shared" ca="1" si="8"/>
        <v>14</v>
      </c>
      <c r="M67" s="90">
        <f t="shared" ca="1" si="9"/>
        <v>102</v>
      </c>
      <c r="N67" s="90">
        <f t="shared" ca="1" si="10"/>
        <v>103</v>
      </c>
      <c r="O67" s="90">
        <f t="shared" ca="1" si="11"/>
        <v>102</v>
      </c>
    </row>
    <row r="68" spans="1:15" s="34" customFormat="1" ht="20.100000000000001" customHeight="1" x14ac:dyDescent="0.25">
      <c r="A68" s="49" t="s">
        <v>113</v>
      </c>
      <c r="B68" s="67" t="s">
        <v>375</v>
      </c>
      <c r="C68" s="50" t="s">
        <v>114</v>
      </c>
      <c r="D68" s="90">
        <f t="shared" ca="1" si="0"/>
        <v>3059</v>
      </c>
      <c r="E68" s="90">
        <f t="shared" ca="1" si="1"/>
        <v>3057</v>
      </c>
      <c r="F68" s="90">
        <f t="shared" ca="1" si="2"/>
        <v>3057</v>
      </c>
      <c r="G68" s="90">
        <f t="shared" ca="1" si="3"/>
        <v>64</v>
      </c>
      <c r="H68" s="90">
        <f t="shared" ca="1" si="4"/>
        <v>71</v>
      </c>
      <c r="I68" s="90">
        <f t="shared" ca="1" si="5"/>
        <v>72</v>
      </c>
      <c r="J68" s="90">
        <f t="shared" ca="1" si="6"/>
        <v>15</v>
      </c>
      <c r="K68" s="90">
        <f t="shared" ca="1" si="7"/>
        <v>20</v>
      </c>
      <c r="L68" s="90">
        <f t="shared" ca="1" si="8"/>
        <v>15</v>
      </c>
      <c r="M68" s="90">
        <f t="shared" ca="1" si="9"/>
        <v>102</v>
      </c>
      <c r="N68" s="90">
        <f t="shared" ca="1" si="10"/>
        <v>104</v>
      </c>
      <c r="O68" s="90">
        <f t="shared" ca="1" si="11"/>
        <v>103</v>
      </c>
    </row>
    <row r="69" spans="1:15" s="34" customFormat="1" ht="20.100000000000001" customHeight="1" x14ac:dyDescent="0.25">
      <c r="A69" s="49" t="s">
        <v>115</v>
      </c>
      <c r="B69" s="67" t="s">
        <v>375</v>
      </c>
      <c r="C69" s="50" t="s">
        <v>116</v>
      </c>
      <c r="D69" s="90">
        <f t="shared" ca="1" si="0"/>
        <v>5827</v>
      </c>
      <c r="E69" s="90">
        <f t="shared" ca="1" si="1"/>
        <v>5827</v>
      </c>
      <c r="F69" s="90">
        <f t="shared" ca="1" si="2"/>
        <v>5826</v>
      </c>
      <c r="G69" s="90">
        <f t="shared" ca="1" si="3"/>
        <v>62</v>
      </c>
      <c r="H69" s="90">
        <f t="shared" ca="1" si="4"/>
        <v>70</v>
      </c>
      <c r="I69" s="90">
        <f t="shared" ca="1" si="5"/>
        <v>69</v>
      </c>
      <c r="J69" s="90">
        <f t="shared" ca="1" si="6"/>
        <v>17</v>
      </c>
      <c r="K69" s="90">
        <f t="shared" ca="1" si="7"/>
        <v>20</v>
      </c>
      <c r="L69" s="90">
        <f t="shared" ca="1" si="8"/>
        <v>15</v>
      </c>
      <c r="M69" s="90">
        <f t="shared" ca="1" si="9"/>
        <v>102</v>
      </c>
      <c r="N69" s="90">
        <f t="shared" ca="1" si="10"/>
        <v>104</v>
      </c>
      <c r="O69" s="90">
        <f t="shared" ca="1" si="11"/>
        <v>103</v>
      </c>
    </row>
    <row r="70" spans="1:15" s="34" customFormat="1" ht="20.100000000000001" customHeight="1" x14ac:dyDescent="0.25">
      <c r="A70" s="49" t="s">
        <v>117</v>
      </c>
      <c r="B70" s="67" t="s">
        <v>375</v>
      </c>
      <c r="C70" s="50" t="s">
        <v>118</v>
      </c>
      <c r="D70" s="90">
        <f t="shared" ca="1" si="0"/>
        <v>3604</v>
      </c>
      <c r="E70" s="90">
        <f t="shared" ca="1" si="1"/>
        <v>3604</v>
      </c>
      <c r="F70" s="90">
        <f t="shared" ca="1" si="2"/>
        <v>3604</v>
      </c>
      <c r="G70" s="90">
        <f t="shared" ca="1" si="3"/>
        <v>61</v>
      </c>
      <c r="H70" s="90">
        <f t="shared" ca="1" si="4"/>
        <v>69</v>
      </c>
      <c r="I70" s="90">
        <f t="shared" ca="1" si="5"/>
        <v>67</v>
      </c>
      <c r="J70" s="90">
        <f t="shared" ca="1" si="6"/>
        <v>15</v>
      </c>
      <c r="K70" s="90">
        <f t="shared" ca="1" si="7"/>
        <v>19</v>
      </c>
      <c r="L70" s="90">
        <f t="shared" ca="1" si="8"/>
        <v>14</v>
      </c>
      <c r="M70" s="90">
        <f t="shared" ca="1" si="9"/>
        <v>101</v>
      </c>
      <c r="N70" s="90">
        <f t="shared" ca="1" si="10"/>
        <v>103</v>
      </c>
      <c r="O70" s="90">
        <f t="shared" ca="1" si="11"/>
        <v>102</v>
      </c>
    </row>
    <row r="71" spans="1:15" s="34" customFormat="1" ht="20.100000000000001" customHeight="1" x14ac:dyDescent="0.25">
      <c r="A71" s="49" t="s">
        <v>119</v>
      </c>
      <c r="B71" s="67" t="s">
        <v>375</v>
      </c>
      <c r="C71" s="50" t="s">
        <v>120</v>
      </c>
      <c r="D71" s="90">
        <f t="shared" ca="1" si="0"/>
        <v>1821</v>
      </c>
      <c r="E71" s="90">
        <f t="shared" ca="1" si="1"/>
        <v>1821</v>
      </c>
      <c r="F71" s="90">
        <f t="shared" ca="1" si="2"/>
        <v>1821</v>
      </c>
      <c r="G71" s="90">
        <f t="shared" ca="1" si="3"/>
        <v>66</v>
      </c>
      <c r="H71" s="90">
        <f t="shared" ca="1" si="4"/>
        <v>70</v>
      </c>
      <c r="I71" s="90">
        <f t="shared" ca="1" si="5"/>
        <v>69</v>
      </c>
      <c r="J71" s="90">
        <f t="shared" ca="1" si="6"/>
        <v>22</v>
      </c>
      <c r="K71" s="90">
        <f t="shared" ca="1" si="7"/>
        <v>22</v>
      </c>
      <c r="L71" s="90">
        <f t="shared" ca="1" si="8"/>
        <v>19</v>
      </c>
      <c r="M71" s="90">
        <f t="shared" ca="1" si="9"/>
        <v>103</v>
      </c>
      <c r="N71" s="90">
        <f t="shared" ca="1" si="10"/>
        <v>104</v>
      </c>
      <c r="O71" s="90">
        <f t="shared" ca="1" si="11"/>
        <v>103</v>
      </c>
    </row>
    <row r="72" spans="1:15" s="34" customFormat="1" ht="20.100000000000001" customHeight="1" x14ac:dyDescent="0.25">
      <c r="A72" s="49" t="s">
        <v>123</v>
      </c>
      <c r="B72" s="67" t="s">
        <v>122</v>
      </c>
      <c r="C72" s="50" t="s">
        <v>124</v>
      </c>
      <c r="D72" s="90">
        <f t="shared" ca="1" si="0"/>
        <v>2916</v>
      </c>
      <c r="E72" s="90">
        <f t="shared" ca="1" si="1"/>
        <v>2916</v>
      </c>
      <c r="F72" s="90">
        <f t="shared" ca="1" si="2"/>
        <v>2916</v>
      </c>
      <c r="G72" s="90">
        <f t="shared" ca="1" si="3"/>
        <v>61</v>
      </c>
      <c r="H72" s="90">
        <f t="shared" ca="1" si="4"/>
        <v>69</v>
      </c>
      <c r="I72" s="90">
        <f t="shared" ca="1" si="5"/>
        <v>64</v>
      </c>
      <c r="J72" s="90">
        <f t="shared" ca="1" si="6"/>
        <v>14</v>
      </c>
      <c r="K72" s="90">
        <f t="shared" ca="1" si="7"/>
        <v>20</v>
      </c>
      <c r="L72" s="90">
        <f t="shared" ca="1" si="8"/>
        <v>13</v>
      </c>
      <c r="M72" s="90">
        <f t="shared" ca="1" si="9"/>
        <v>101</v>
      </c>
      <c r="N72" s="90">
        <f t="shared" ca="1" si="10"/>
        <v>103</v>
      </c>
      <c r="O72" s="90">
        <f t="shared" ca="1" si="11"/>
        <v>102</v>
      </c>
    </row>
    <row r="73" spans="1:15" s="34" customFormat="1" ht="20.100000000000001" customHeight="1" x14ac:dyDescent="0.25">
      <c r="A73" s="49" t="s">
        <v>125</v>
      </c>
      <c r="B73" s="67" t="s">
        <v>122</v>
      </c>
      <c r="C73" s="50" t="s">
        <v>126</v>
      </c>
      <c r="D73" s="90">
        <f t="shared" ca="1" si="0"/>
        <v>8074</v>
      </c>
      <c r="E73" s="90">
        <f t="shared" ca="1" si="1"/>
        <v>8074</v>
      </c>
      <c r="F73" s="90">
        <f t="shared" ca="1" si="2"/>
        <v>8074</v>
      </c>
      <c r="G73" s="90">
        <f t="shared" ca="1" si="3"/>
        <v>66</v>
      </c>
      <c r="H73" s="90">
        <f t="shared" ca="1" si="4"/>
        <v>72</v>
      </c>
      <c r="I73" s="90">
        <f t="shared" ca="1" si="5"/>
        <v>70</v>
      </c>
      <c r="J73" s="90">
        <f t="shared" ca="1" si="6"/>
        <v>18</v>
      </c>
      <c r="K73" s="90">
        <f t="shared" ca="1" si="7"/>
        <v>21</v>
      </c>
      <c r="L73" s="90">
        <f t="shared" ca="1" si="8"/>
        <v>15</v>
      </c>
      <c r="M73" s="90">
        <f t="shared" ca="1" si="9"/>
        <v>103</v>
      </c>
      <c r="N73" s="90">
        <f t="shared" ca="1" si="10"/>
        <v>104</v>
      </c>
      <c r="O73" s="90">
        <f t="shared" ca="1" si="11"/>
        <v>103</v>
      </c>
    </row>
    <row r="74" spans="1:15" s="34" customFormat="1" ht="20.100000000000001" customHeight="1" x14ac:dyDescent="0.25">
      <c r="A74" s="49" t="s">
        <v>127</v>
      </c>
      <c r="B74" s="67" t="s">
        <v>122</v>
      </c>
      <c r="C74" s="50" t="s">
        <v>128</v>
      </c>
      <c r="D74" s="90">
        <f t="shared" ca="1" si="0"/>
        <v>3969</v>
      </c>
      <c r="E74" s="90">
        <f t="shared" ca="1" si="1"/>
        <v>3969</v>
      </c>
      <c r="F74" s="90">
        <f t="shared" ca="1" si="2"/>
        <v>3969</v>
      </c>
      <c r="G74" s="90">
        <f t="shared" ca="1" si="3"/>
        <v>59</v>
      </c>
      <c r="H74" s="90">
        <f t="shared" ca="1" si="4"/>
        <v>72</v>
      </c>
      <c r="I74" s="90">
        <f t="shared" ca="1" si="5"/>
        <v>71</v>
      </c>
      <c r="J74" s="90">
        <f t="shared" ca="1" si="6"/>
        <v>11</v>
      </c>
      <c r="K74" s="90">
        <f t="shared" ca="1" si="7"/>
        <v>22</v>
      </c>
      <c r="L74" s="90">
        <f t="shared" ca="1" si="8"/>
        <v>15</v>
      </c>
      <c r="M74" s="90">
        <f t="shared" ca="1" si="9"/>
        <v>101</v>
      </c>
      <c r="N74" s="90">
        <f t="shared" ca="1" si="10"/>
        <v>104</v>
      </c>
      <c r="O74" s="90">
        <f t="shared" ca="1" si="11"/>
        <v>103</v>
      </c>
    </row>
    <row r="75" spans="1:15" s="34" customFormat="1" ht="20.100000000000001" customHeight="1" x14ac:dyDescent="0.25">
      <c r="A75" s="49" t="s">
        <v>129</v>
      </c>
      <c r="B75" s="67" t="s">
        <v>122</v>
      </c>
      <c r="C75" s="50" t="s">
        <v>130</v>
      </c>
      <c r="D75" s="90">
        <f t="shared" ref="D75:D138" ca="1" si="12">VLOOKUP(TRIM($A75),INDIRECT($R$7),4+$R$8,FALSE)</f>
        <v>7158</v>
      </c>
      <c r="E75" s="90">
        <f t="shared" ref="E75:E138" ca="1" si="13">VLOOKUP(TRIM($A75),INDIRECT($R$7),5+$R$8,FALSE)</f>
        <v>7158</v>
      </c>
      <c r="F75" s="90">
        <f t="shared" ref="F75:F138" ca="1" si="14">VLOOKUP(TRIM($A75),INDIRECT($R$7),6+$R$8,FALSE)</f>
        <v>7158</v>
      </c>
      <c r="G75" s="90">
        <f t="shared" ref="G75:G138" ca="1" si="15">VLOOKUP(TRIM($A75),INDIRECT($R$7),13+$R$9,FALSE)</f>
        <v>65</v>
      </c>
      <c r="H75" s="90">
        <f t="shared" ref="H75:H138" ca="1" si="16">VLOOKUP(TRIM($A75),INDIRECT($R$7),14+$R$9,FALSE)</f>
        <v>72</v>
      </c>
      <c r="I75" s="90">
        <f t="shared" ref="I75:I138" ca="1" si="17">VLOOKUP(TRIM($A75),INDIRECT($R$7),15+$R$9,FALSE)</f>
        <v>68</v>
      </c>
      <c r="J75" s="90">
        <f t="shared" ref="J75:J138" ca="1" si="18">VLOOKUP(TRIM($A75),INDIRECT($R$7),16+$R$9,FALSE)</f>
        <v>17</v>
      </c>
      <c r="K75" s="90">
        <f t="shared" ref="K75:K138" ca="1" si="19">VLOOKUP(TRIM($A75),INDIRECT($R$7),17+$R$9,FALSE)</f>
        <v>21</v>
      </c>
      <c r="L75" s="90">
        <f t="shared" ref="L75:L138" ca="1" si="20">VLOOKUP(TRIM($A75),INDIRECT($R$7),18+$R$9,FALSE)</f>
        <v>15</v>
      </c>
      <c r="M75" s="90">
        <f t="shared" ref="M75:M138" ca="1" si="21">VLOOKUP(TRIM($A75),INDIRECT($R$7),19+$R$9,FALSE)</f>
        <v>102</v>
      </c>
      <c r="N75" s="90">
        <f t="shared" ref="N75:N138" ca="1" si="22">VLOOKUP(TRIM($A75),INDIRECT($R$7),20+$R$9,FALSE)</f>
        <v>104</v>
      </c>
      <c r="O75" s="90">
        <f t="shared" ref="O75:O138" ca="1" si="23">VLOOKUP(TRIM($A75),INDIRECT($R$7),21+$R$9,FALSE)</f>
        <v>103</v>
      </c>
    </row>
    <row r="76" spans="1:15" s="34" customFormat="1" ht="20.100000000000001" customHeight="1" x14ac:dyDescent="0.25">
      <c r="A76" s="49" t="s">
        <v>131</v>
      </c>
      <c r="B76" s="67" t="s">
        <v>122</v>
      </c>
      <c r="C76" s="50" t="s">
        <v>132</v>
      </c>
      <c r="D76" s="90">
        <f t="shared" ca="1" si="12"/>
        <v>7349</v>
      </c>
      <c r="E76" s="90">
        <f t="shared" ca="1" si="13"/>
        <v>7349</v>
      </c>
      <c r="F76" s="90">
        <f t="shared" ca="1" si="14"/>
        <v>7349</v>
      </c>
      <c r="G76" s="90">
        <f t="shared" ca="1" si="15"/>
        <v>64</v>
      </c>
      <c r="H76" s="90">
        <f t="shared" ca="1" si="16"/>
        <v>71</v>
      </c>
      <c r="I76" s="90">
        <f t="shared" ca="1" si="17"/>
        <v>67</v>
      </c>
      <c r="J76" s="90">
        <f t="shared" ca="1" si="18"/>
        <v>17</v>
      </c>
      <c r="K76" s="90">
        <f t="shared" ca="1" si="19"/>
        <v>21</v>
      </c>
      <c r="L76" s="90">
        <f t="shared" ca="1" si="20"/>
        <v>14</v>
      </c>
      <c r="M76" s="90">
        <f t="shared" ca="1" si="21"/>
        <v>102</v>
      </c>
      <c r="N76" s="90">
        <f t="shared" ca="1" si="22"/>
        <v>104</v>
      </c>
      <c r="O76" s="90">
        <f t="shared" ca="1" si="23"/>
        <v>102</v>
      </c>
    </row>
    <row r="77" spans="1:15" s="34" customFormat="1" ht="20.100000000000001" customHeight="1" x14ac:dyDescent="0.25">
      <c r="A77" s="49" t="s">
        <v>133</v>
      </c>
      <c r="B77" s="67" t="s">
        <v>122</v>
      </c>
      <c r="C77" s="50" t="s">
        <v>134</v>
      </c>
      <c r="D77" s="90">
        <f t="shared" ca="1" si="12"/>
        <v>8423</v>
      </c>
      <c r="E77" s="90">
        <f t="shared" ca="1" si="13"/>
        <v>8423</v>
      </c>
      <c r="F77" s="90">
        <f t="shared" ca="1" si="14"/>
        <v>8422</v>
      </c>
      <c r="G77" s="90">
        <f t="shared" ca="1" si="15"/>
        <v>63</v>
      </c>
      <c r="H77" s="90">
        <f t="shared" ca="1" si="16"/>
        <v>70</v>
      </c>
      <c r="I77" s="90">
        <f t="shared" ca="1" si="17"/>
        <v>66</v>
      </c>
      <c r="J77" s="90">
        <f t="shared" ca="1" si="18"/>
        <v>17</v>
      </c>
      <c r="K77" s="90">
        <f t="shared" ca="1" si="19"/>
        <v>19</v>
      </c>
      <c r="L77" s="90">
        <f t="shared" ca="1" si="20"/>
        <v>13</v>
      </c>
      <c r="M77" s="90">
        <f t="shared" ca="1" si="21"/>
        <v>102</v>
      </c>
      <c r="N77" s="90">
        <f t="shared" ca="1" si="22"/>
        <v>103</v>
      </c>
      <c r="O77" s="90">
        <f t="shared" ca="1" si="23"/>
        <v>102</v>
      </c>
    </row>
    <row r="78" spans="1:15" s="34" customFormat="1" ht="20.100000000000001" customHeight="1" x14ac:dyDescent="0.25">
      <c r="A78" s="49" t="s">
        <v>135</v>
      </c>
      <c r="B78" s="67" t="s">
        <v>122</v>
      </c>
      <c r="C78" s="50" t="s">
        <v>136</v>
      </c>
      <c r="D78" s="90">
        <f t="shared" ca="1" si="12"/>
        <v>3108</v>
      </c>
      <c r="E78" s="90">
        <f t="shared" ca="1" si="13"/>
        <v>3108</v>
      </c>
      <c r="F78" s="90">
        <f t="shared" ca="1" si="14"/>
        <v>3108</v>
      </c>
      <c r="G78" s="90">
        <f t="shared" ca="1" si="15"/>
        <v>61</v>
      </c>
      <c r="H78" s="90">
        <f t="shared" ca="1" si="16"/>
        <v>70</v>
      </c>
      <c r="I78" s="90">
        <f t="shared" ca="1" si="17"/>
        <v>70</v>
      </c>
      <c r="J78" s="90">
        <f t="shared" ca="1" si="18"/>
        <v>15</v>
      </c>
      <c r="K78" s="90">
        <f t="shared" ca="1" si="19"/>
        <v>21</v>
      </c>
      <c r="L78" s="90">
        <f t="shared" ca="1" si="20"/>
        <v>15</v>
      </c>
      <c r="M78" s="90">
        <f t="shared" ca="1" si="21"/>
        <v>102</v>
      </c>
      <c r="N78" s="90">
        <f t="shared" ca="1" si="22"/>
        <v>104</v>
      </c>
      <c r="O78" s="90">
        <f t="shared" ca="1" si="23"/>
        <v>103</v>
      </c>
    </row>
    <row r="79" spans="1:15" s="34" customFormat="1" ht="20.100000000000001" customHeight="1" x14ac:dyDescent="0.25">
      <c r="A79" s="49" t="s">
        <v>137</v>
      </c>
      <c r="B79" s="67" t="s">
        <v>122</v>
      </c>
      <c r="C79" s="50" t="s">
        <v>138</v>
      </c>
      <c r="D79" s="90">
        <f t="shared" ca="1" si="12"/>
        <v>8412</v>
      </c>
      <c r="E79" s="90">
        <f t="shared" ca="1" si="13"/>
        <v>8410</v>
      </c>
      <c r="F79" s="90">
        <f t="shared" ca="1" si="14"/>
        <v>8412</v>
      </c>
      <c r="G79" s="90">
        <f t="shared" ca="1" si="15"/>
        <v>65</v>
      </c>
      <c r="H79" s="90">
        <f t="shared" ca="1" si="16"/>
        <v>73</v>
      </c>
      <c r="I79" s="90">
        <f t="shared" ca="1" si="17"/>
        <v>70</v>
      </c>
      <c r="J79" s="90">
        <f t="shared" ca="1" si="18"/>
        <v>17</v>
      </c>
      <c r="K79" s="90">
        <f t="shared" ca="1" si="19"/>
        <v>21</v>
      </c>
      <c r="L79" s="90">
        <f t="shared" ca="1" si="20"/>
        <v>15</v>
      </c>
      <c r="M79" s="90">
        <f t="shared" ca="1" si="21"/>
        <v>102</v>
      </c>
      <c r="N79" s="90">
        <f t="shared" ca="1" si="22"/>
        <v>104</v>
      </c>
      <c r="O79" s="90">
        <f t="shared" ca="1" si="23"/>
        <v>103</v>
      </c>
    </row>
    <row r="80" spans="1:15" s="34" customFormat="1" ht="20.100000000000001" customHeight="1" x14ac:dyDescent="0.25">
      <c r="A80" s="49" t="s">
        <v>139</v>
      </c>
      <c r="B80" s="67" t="s">
        <v>122</v>
      </c>
      <c r="C80" s="50" t="s">
        <v>140</v>
      </c>
      <c r="D80" s="90">
        <f t="shared" ca="1" si="12"/>
        <v>375</v>
      </c>
      <c r="E80" s="90">
        <f t="shared" ca="1" si="13"/>
        <v>375</v>
      </c>
      <c r="F80" s="90">
        <f t="shared" ca="1" si="14"/>
        <v>375</v>
      </c>
      <c r="G80" s="90">
        <f t="shared" ca="1" si="15"/>
        <v>71</v>
      </c>
      <c r="H80" s="90">
        <f t="shared" ca="1" si="16"/>
        <v>75</v>
      </c>
      <c r="I80" s="90">
        <f t="shared" ca="1" si="17"/>
        <v>68</v>
      </c>
      <c r="J80" s="90">
        <f t="shared" ca="1" si="18"/>
        <v>23</v>
      </c>
      <c r="K80" s="90">
        <f t="shared" ca="1" si="19"/>
        <v>22</v>
      </c>
      <c r="L80" s="90">
        <f t="shared" ca="1" si="20"/>
        <v>15</v>
      </c>
      <c r="M80" s="90">
        <f t="shared" ca="1" si="21"/>
        <v>104</v>
      </c>
      <c r="N80" s="90">
        <f t="shared" ca="1" si="22"/>
        <v>104</v>
      </c>
      <c r="O80" s="90">
        <f t="shared" ca="1" si="23"/>
        <v>103</v>
      </c>
    </row>
    <row r="81" spans="1:15" s="34" customFormat="1" ht="20.100000000000001" customHeight="1" x14ac:dyDescent="0.25">
      <c r="A81" s="49" t="s">
        <v>141</v>
      </c>
      <c r="B81" s="67" t="s">
        <v>339</v>
      </c>
      <c r="C81" s="50" t="s">
        <v>142</v>
      </c>
      <c r="D81" s="90">
        <f t="shared" ca="1" si="12"/>
        <v>14581</v>
      </c>
      <c r="E81" s="90">
        <f t="shared" ca="1" si="13"/>
        <v>14581</v>
      </c>
      <c r="F81" s="90">
        <f t="shared" ca="1" si="14"/>
        <v>14581</v>
      </c>
      <c r="G81" s="90">
        <f t="shared" ca="1" si="15"/>
        <v>59</v>
      </c>
      <c r="H81" s="90">
        <f t="shared" ca="1" si="16"/>
        <v>71</v>
      </c>
      <c r="I81" s="90">
        <f t="shared" ca="1" si="17"/>
        <v>66</v>
      </c>
      <c r="J81" s="90">
        <f t="shared" ca="1" si="18"/>
        <v>14</v>
      </c>
      <c r="K81" s="90">
        <f t="shared" ca="1" si="19"/>
        <v>22</v>
      </c>
      <c r="L81" s="90">
        <f t="shared" ca="1" si="20"/>
        <v>15</v>
      </c>
      <c r="M81" s="90">
        <f t="shared" ca="1" si="21"/>
        <v>101</v>
      </c>
      <c r="N81" s="90">
        <f t="shared" ca="1" si="22"/>
        <v>104</v>
      </c>
      <c r="O81" s="90">
        <f t="shared" ca="1" si="23"/>
        <v>102</v>
      </c>
    </row>
    <row r="82" spans="1:15" s="34" customFormat="1" ht="20.100000000000001" customHeight="1" x14ac:dyDescent="0.25">
      <c r="A82" s="49" t="s">
        <v>143</v>
      </c>
      <c r="B82" s="67" t="s">
        <v>339</v>
      </c>
      <c r="C82" s="50" t="s">
        <v>144</v>
      </c>
      <c r="D82" s="90">
        <f t="shared" ca="1" si="12"/>
        <v>3793</v>
      </c>
      <c r="E82" s="90">
        <f t="shared" ca="1" si="13"/>
        <v>3793</v>
      </c>
      <c r="F82" s="90">
        <f t="shared" ca="1" si="14"/>
        <v>3791</v>
      </c>
      <c r="G82" s="90">
        <f t="shared" ca="1" si="15"/>
        <v>61</v>
      </c>
      <c r="H82" s="90">
        <f t="shared" ca="1" si="16"/>
        <v>74</v>
      </c>
      <c r="I82" s="90">
        <f t="shared" ca="1" si="17"/>
        <v>67</v>
      </c>
      <c r="J82" s="90">
        <f t="shared" ca="1" si="18"/>
        <v>15</v>
      </c>
      <c r="K82" s="90">
        <f t="shared" ca="1" si="19"/>
        <v>24</v>
      </c>
      <c r="L82" s="90">
        <f t="shared" ca="1" si="20"/>
        <v>13</v>
      </c>
      <c r="M82" s="90">
        <f t="shared" ca="1" si="21"/>
        <v>101</v>
      </c>
      <c r="N82" s="90">
        <f t="shared" ca="1" si="22"/>
        <v>104</v>
      </c>
      <c r="O82" s="90">
        <f t="shared" ca="1" si="23"/>
        <v>102</v>
      </c>
    </row>
    <row r="83" spans="1:15" s="34" customFormat="1" ht="20.100000000000001" customHeight="1" x14ac:dyDescent="0.25">
      <c r="A83" s="49" t="s">
        <v>145</v>
      </c>
      <c r="B83" s="67" t="s">
        <v>339</v>
      </c>
      <c r="C83" s="50" t="s">
        <v>146</v>
      </c>
      <c r="D83" s="90">
        <f t="shared" ca="1" si="12"/>
        <v>3678</v>
      </c>
      <c r="E83" s="90">
        <f t="shared" ca="1" si="13"/>
        <v>3678</v>
      </c>
      <c r="F83" s="90">
        <f t="shared" ca="1" si="14"/>
        <v>3678</v>
      </c>
      <c r="G83" s="90">
        <f t="shared" ca="1" si="15"/>
        <v>62</v>
      </c>
      <c r="H83" s="90">
        <f t="shared" ca="1" si="16"/>
        <v>69</v>
      </c>
      <c r="I83" s="90">
        <f t="shared" ca="1" si="17"/>
        <v>66</v>
      </c>
      <c r="J83" s="90">
        <f t="shared" ca="1" si="18"/>
        <v>14</v>
      </c>
      <c r="K83" s="90">
        <f t="shared" ca="1" si="19"/>
        <v>18</v>
      </c>
      <c r="L83" s="90">
        <f t="shared" ca="1" si="20"/>
        <v>12</v>
      </c>
      <c r="M83" s="90">
        <f t="shared" ca="1" si="21"/>
        <v>101</v>
      </c>
      <c r="N83" s="90">
        <f t="shared" ca="1" si="22"/>
        <v>103</v>
      </c>
      <c r="O83" s="90">
        <f t="shared" ca="1" si="23"/>
        <v>102</v>
      </c>
    </row>
    <row r="84" spans="1:15" s="34" customFormat="1" ht="20.100000000000001" customHeight="1" x14ac:dyDescent="0.25">
      <c r="A84" s="49" t="s">
        <v>147</v>
      </c>
      <c r="B84" s="67" t="s">
        <v>339</v>
      </c>
      <c r="C84" s="52" t="s">
        <v>148</v>
      </c>
      <c r="D84" s="90">
        <f t="shared" ca="1" si="12"/>
        <v>1775</v>
      </c>
      <c r="E84" s="90">
        <f t="shared" ca="1" si="13"/>
        <v>1775</v>
      </c>
      <c r="F84" s="90">
        <f t="shared" ca="1" si="14"/>
        <v>1775</v>
      </c>
      <c r="G84" s="90">
        <f t="shared" ca="1" si="15"/>
        <v>68</v>
      </c>
      <c r="H84" s="90">
        <f t="shared" ca="1" si="16"/>
        <v>74</v>
      </c>
      <c r="I84" s="90">
        <f t="shared" ca="1" si="17"/>
        <v>67</v>
      </c>
      <c r="J84" s="90">
        <f t="shared" ca="1" si="18"/>
        <v>21</v>
      </c>
      <c r="K84" s="90">
        <f t="shared" ca="1" si="19"/>
        <v>22</v>
      </c>
      <c r="L84" s="90">
        <f t="shared" ca="1" si="20"/>
        <v>14</v>
      </c>
      <c r="M84" s="90">
        <f t="shared" ca="1" si="21"/>
        <v>103</v>
      </c>
      <c r="N84" s="90">
        <f t="shared" ca="1" si="22"/>
        <v>104</v>
      </c>
      <c r="O84" s="90">
        <f t="shared" ca="1" si="23"/>
        <v>103</v>
      </c>
    </row>
    <row r="85" spans="1:15" s="34" customFormat="1" ht="20.100000000000001" customHeight="1" x14ac:dyDescent="0.25">
      <c r="A85" s="49" t="s">
        <v>149</v>
      </c>
      <c r="B85" s="67" t="s">
        <v>339</v>
      </c>
      <c r="C85" s="50" t="s">
        <v>150</v>
      </c>
      <c r="D85" s="90">
        <f t="shared" ca="1" si="12"/>
        <v>4079</v>
      </c>
      <c r="E85" s="90">
        <f t="shared" ca="1" si="13"/>
        <v>4078</v>
      </c>
      <c r="F85" s="90">
        <f t="shared" ca="1" si="14"/>
        <v>4078</v>
      </c>
      <c r="G85" s="90">
        <f t="shared" ca="1" si="15"/>
        <v>61</v>
      </c>
      <c r="H85" s="90">
        <f t="shared" ca="1" si="16"/>
        <v>73</v>
      </c>
      <c r="I85" s="90">
        <f t="shared" ca="1" si="17"/>
        <v>70</v>
      </c>
      <c r="J85" s="90">
        <f t="shared" ca="1" si="18"/>
        <v>13</v>
      </c>
      <c r="K85" s="90">
        <f t="shared" ca="1" si="19"/>
        <v>23</v>
      </c>
      <c r="L85" s="90">
        <f t="shared" ca="1" si="20"/>
        <v>16</v>
      </c>
      <c r="M85" s="90">
        <f t="shared" ca="1" si="21"/>
        <v>101</v>
      </c>
      <c r="N85" s="90">
        <f t="shared" ca="1" si="22"/>
        <v>104</v>
      </c>
      <c r="O85" s="90">
        <f t="shared" ca="1" si="23"/>
        <v>103</v>
      </c>
    </row>
    <row r="86" spans="1:15" s="34" customFormat="1" ht="20.100000000000001" customHeight="1" x14ac:dyDescent="0.25">
      <c r="A86" s="49" t="s">
        <v>151</v>
      </c>
      <c r="B86" s="67" t="s">
        <v>339</v>
      </c>
      <c r="C86" s="50" t="s">
        <v>152</v>
      </c>
      <c r="D86" s="90">
        <f t="shared" ca="1" si="12"/>
        <v>2931</v>
      </c>
      <c r="E86" s="90">
        <f t="shared" ca="1" si="13"/>
        <v>2931</v>
      </c>
      <c r="F86" s="90">
        <f t="shared" ca="1" si="14"/>
        <v>2931</v>
      </c>
      <c r="G86" s="90">
        <f t="shared" ca="1" si="15"/>
        <v>68</v>
      </c>
      <c r="H86" s="90">
        <f t="shared" ca="1" si="16"/>
        <v>69</v>
      </c>
      <c r="I86" s="90">
        <f t="shared" ca="1" si="17"/>
        <v>69</v>
      </c>
      <c r="J86" s="90">
        <f t="shared" ca="1" si="18"/>
        <v>20</v>
      </c>
      <c r="K86" s="90">
        <f t="shared" ca="1" si="19"/>
        <v>19</v>
      </c>
      <c r="L86" s="90">
        <f t="shared" ca="1" si="20"/>
        <v>15</v>
      </c>
      <c r="M86" s="90">
        <f t="shared" ca="1" si="21"/>
        <v>103</v>
      </c>
      <c r="N86" s="90">
        <f t="shared" ca="1" si="22"/>
        <v>103</v>
      </c>
      <c r="O86" s="90">
        <f t="shared" ca="1" si="23"/>
        <v>103</v>
      </c>
    </row>
    <row r="87" spans="1:15" s="34" customFormat="1" ht="20.100000000000001" customHeight="1" x14ac:dyDescent="0.25">
      <c r="A87" s="49" t="s">
        <v>153</v>
      </c>
      <c r="B87" s="67" t="s">
        <v>339</v>
      </c>
      <c r="C87" s="50" t="s">
        <v>154</v>
      </c>
      <c r="D87" s="90">
        <f t="shared" ca="1" si="12"/>
        <v>2547</v>
      </c>
      <c r="E87" s="90">
        <f t="shared" ca="1" si="13"/>
        <v>2547</v>
      </c>
      <c r="F87" s="90">
        <f t="shared" ca="1" si="14"/>
        <v>2547</v>
      </c>
      <c r="G87" s="90">
        <f t="shared" ca="1" si="15"/>
        <v>70</v>
      </c>
      <c r="H87" s="90">
        <f t="shared" ca="1" si="16"/>
        <v>77</v>
      </c>
      <c r="I87" s="90">
        <f t="shared" ca="1" si="17"/>
        <v>72</v>
      </c>
      <c r="J87" s="90">
        <f t="shared" ca="1" si="18"/>
        <v>20</v>
      </c>
      <c r="K87" s="90">
        <f t="shared" ca="1" si="19"/>
        <v>25</v>
      </c>
      <c r="L87" s="90">
        <f t="shared" ca="1" si="20"/>
        <v>19</v>
      </c>
      <c r="M87" s="90">
        <f t="shared" ca="1" si="21"/>
        <v>103</v>
      </c>
      <c r="N87" s="90">
        <f t="shared" ca="1" si="22"/>
        <v>105</v>
      </c>
      <c r="O87" s="90">
        <f t="shared" ca="1" si="23"/>
        <v>104</v>
      </c>
    </row>
    <row r="88" spans="1:15" s="34" customFormat="1" ht="20.100000000000001" customHeight="1" x14ac:dyDescent="0.25">
      <c r="A88" s="49" t="s">
        <v>155</v>
      </c>
      <c r="B88" s="67" t="s">
        <v>339</v>
      </c>
      <c r="C88" s="50" t="s">
        <v>156</v>
      </c>
      <c r="D88" s="90">
        <f t="shared" ca="1" si="12"/>
        <v>9028</v>
      </c>
      <c r="E88" s="90">
        <f t="shared" ca="1" si="13"/>
        <v>9028</v>
      </c>
      <c r="F88" s="90">
        <f t="shared" ca="1" si="14"/>
        <v>9028</v>
      </c>
      <c r="G88" s="90">
        <f t="shared" ca="1" si="15"/>
        <v>67</v>
      </c>
      <c r="H88" s="90">
        <f t="shared" ca="1" si="16"/>
        <v>72</v>
      </c>
      <c r="I88" s="90">
        <f t="shared" ca="1" si="17"/>
        <v>69</v>
      </c>
      <c r="J88" s="90">
        <f t="shared" ca="1" si="18"/>
        <v>18</v>
      </c>
      <c r="K88" s="90">
        <f t="shared" ca="1" si="19"/>
        <v>21</v>
      </c>
      <c r="L88" s="90">
        <f t="shared" ca="1" si="20"/>
        <v>15</v>
      </c>
      <c r="M88" s="90">
        <f t="shared" ca="1" si="21"/>
        <v>103</v>
      </c>
      <c r="N88" s="90">
        <f t="shared" ca="1" si="22"/>
        <v>104</v>
      </c>
      <c r="O88" s="90">
        <f t="shared" ca="1" si="23"/>
        <v>103</v>
      </c>
    </row>
    <row r="89" spans="1:15" s="34" customFormat="1" ht="20.100000000000001" customHeight="1" x14ac:dyDescent="0.25">
      <c r="A89" s="49" t="s">
        <v>157</v>
      </c>
      <c r="B89" s="67" t="s">
        <v>339</v>
      </c>
      <c r="C89" s="50" t="s">
        <v>158</v>
      </c>
      <c r="D89" s="90">
        <f t="shared" ca="1" si="12"/>
        <v>2898</v>
      </c>
      <c r="E89" s="90">
        <f t="shared" ca="1" si="13"/>
        <v>2898</v>
      </c>
      <c r="F89" s="90">
        <f t="shared" ca="1" si="14"/>
        <v>2898</v>
      </c>
      <c r="G89" s="90">
        <f t="shared" ca="1" si="15"/>
        <v>59</v>
      </c>
      <c r="H89" s="90">
        <f t="shared" ca="1" si="16"/>
        <v>67</v>
      </c>
      <c r="I89" s="90">
        <f t="shared" ca="1" si="17"/>
        <v>63</v>
      </c>
      <c r="J89" s="90">
        <f t="shared" ca="1" si="18"/>
        <v>12</v>
      </c>
      <c r="K89" s="90">
        <f t="shared" ca="1" si="19"/>
        <v>18</v>
      </c>
      <c r="L89" s="90">
        <f t="shared" ca="1" si="20"/>
        <v>11</v>
      </c>
      <c r="M89" s="90">
        <f t="shared" ca="1" si="21"/>
        <v>101</v>
      </c>
      <c r="N89" s="90">
        <f t="shared" ca="1" si="22"/>
        <v>103</v>
      </c>
      <c r="O89" s="90">
        <f t="shared" ca="1" si="23"/>
        <v>102</v>
      </c>
    </row>
    <row r="90" spans="1:15" s="34" customFormat="1" ht="20.100000000000001" customHeight="1" x14ac:dyDescent="0.25">
      <c r="A90" s="49" t="s">
        <v>159</v>
      </c>
      <c r="B90" s="67" t="s">
        <v>339</v>
      </c>
      <c r="C90" s="50" t="s">
        <v>160</v>
      </c>
      <c r="D90" s="90">
        <f t="shared" ca="1" si="12"/>
        <v>2079</v>
      </c>
      <c r="E90" s="90">
        <f t="shared" ca="1" si="13"/>
        <v>2079</v>
      </c>
      <c r="F90" s="90">
        <f t="shared" ca="1" si="14"/>
        <v>2079</v>
      </c>
      <c r="G90" s="90">
        <f t="shared" ca="1" si="15"/>
        <v>70</v>
      </c>
      <c r="H90" s="90">
        <f t="shared" ca="1" si="16"/>
        <v>77</v>
      </c>
      <c r="I90" s="90">
        <f t="shared" ca="1" si="17"/>
        <v>71</v>
      </c>
      <c r="J90" s="90">
        <f t="shared" ca="1" si="18"/>
        <v>19</v>
      </c>
      <c r="K90" s="90">
        <f t="shared" ca="1" si="19"/>
        <v>24</v>
      </c>
      <c r="L90" s="90">
        <f t="shared" ca="1" si="20"/>
        <v>16</v>
      </c>
      <c r="M90" s="90">
        <f t="shared" ca="1" si="21"/>
        <v>103</v>
      </c>
      <c r="N90" s="90">
        <f t="shared" ca="1" si="22"/>
        <v>105</v>
      </c>
      <c r="O90" s="90">
        <f t="shared" ca="1" si="23"/>
        <v>103</v>
      </c>
    </row>
    <row r="91" spans="1:15" s="34" customFormat="1" ht="20.100000000000001" customHeight="1" x14ac:dyDescent="0.25">
      <c r="A91" s="49" t="s">
        <v>161</v>
      </c>
      <c r="B91" s="67" t="s">
        <v>339</v>
      </c>
      <c r="C91" s="50" t="s">
        <v>162</v>
      </c>
      <c r="D91" s="90">
        <f t="shared" ca="1" si="12"/>
        <v>3413</v>
      </c>
      <c r="E91" s="90">
        <f t="shared" ca="1" si="13"/>
        <v>3413</v>
      </c>
      <c r="F91" s="90">
        <f t="shared" ca="1" si="14"/>
        <v>3413</v>
      </c>
      <c r="G91" s="90">
        <f t="shared" ca="1" si="15"/>
        <v>61</v>
      </c>
      <c r="H91" s="90">
        <f t="shared" ca="1" si="16"/>
        <v>70</v>
      </c>
      <c r="I91" s="90">
        <f t="shared" ca="1" si="17"/>
        <v>67</v>
      </c>
      <c r="J91" s="90">
        <f t="shared" ca="1" si="18"/>
        <v>13</v>
      </c>
      <c r="K91" s="90">
        <f t="shared" ca="1" si="19"/>
        <v>20</v>
      </c>
      <c r="L91" s="90">
        <f t="shared" ca="1" si="20"/>
        <v>15</v>
      </c>
      <c r="M91" s="90">
        <f t="shared" ca="1" si="21"/>
        <v>101</v>
      </c>
      <c r="N91" s="90">
        <f t="shared" ca="1" si="22"/>
        <v>103</v>
      </c>
      <c r="O91" s="90">
        <f t="shared" ca="1" si="23"/>
        <v>102</v>
      </c>
    </row>
    <row r="92" spans="1:15" s="34" customFormat="1" ht="20.100000000000001" customHeight="1" x14ac:dyDescent="0.25">
      <c r="A92" s="49" t="s">
        <v>163</v>
      </c>
      <c r="B92" s="67" t="s">
        <v>339</v>
      </c>
      <c r="C92" s="50" t="s">
        <v>164</v>
      </c>
      <c r="D92" s="90">
        <f t="shared" ca="1" si="12"/>
        <v>5807</v>
      </c>
      <c r="E92" s="90">
        <f t="shared" ca="1" si="13"/>
        <v>5807</v>
      </c>
      <c r="F92" s="90">
        <f t="shared" ca="1" si="14"/>
        <v>5807</v>
      </c>
      <c r="G92" s="90">
        <f t="shared" ca="1" si="15"/>
        <v>69</v>
      </c>
      <c r="H92" s="90">
        <f t="shared" ca="1" si="16"/>
        <v>75</v>
      </c>
      <c r="I92" s="90">
        <f t="shared" ca="1" si="17"/>
        <v>71</v>
      </c>
      <c r="J92" s="90">
        <f t="shared" ca="1" si="18"/>
        <v>23</v>
      </c>
      <c r="K92" s="90">
        <f t="shared" ca="1" si="19"/>
        <v>25</v>
      </c>
      <c r="L92" s="90">
        <f t="shared" ca="1" si="20"/>
        <v>18</v>
      </c>
      <c r="M92" s="90">
        <f t="shared" ca="1" si="21"/>
        <v>103</v>
      </c>
      <c r="N92" s="90">
        <f t="shared" ca="1" si="22"/>
        <v>105</v>
      </c>
      <c r="O92" s="90">
        <f t="shared" ca="1" si="23"/>
        <v>103</v>
      </c>
    </row>
    <row r="93" spans="1:15" s="34" customFormat="1" ht="20.100000000000001" customHeight="1" x14ac:dyDescent="0.25">
      <c r="A93" s="49" t="s">
        <v>165</v>
      </c>
      <c r="B93" s="67" t="s">
        <v>339</v>
      </c>
      <c r="C93" s="50" t="s">
        <v>166</v>
      </c>
      <c r="D93" s="90">
        <f t="shared" ca="1" si="12"/>
        <v>2883</v>
      </c>
      <c r="E93" s="90">
        <f t="shared" ca="1" si="13"/>
        <v>2883</v>
      </c>
      <c r="F93" s="90">
        <f t="shared" ca="1" si="14"/>
        <v>2883</v>
      </c>
      <c r="G93" s="90">
        <f t="shared" ca="1" si="15"/>
        <v>65</v>
      </c>
      <c r="H93" s="90">
        <f t="shared" ca="1" si="16"/>
        <v>74</v>
      </c>
      <c r="I93" s="90">
        <f t="shared" ca="1" si="17"/>
        <v>70</v>
      </c>
      <c r="J93" s="90">
        <f t="shared" ca="1" si="18"/>
        <v>14</v>
      </c>
      <c r="K93" s="90">
        <f t="shared" ca="1" si="19"/>
        <v>21</v>
      </c>
      <c r="L93" s="90">
        <f t="shared" ca="1" si="20"/>
        <v>15</v>
      </c>
      <c r="M93" s="90">
        <f t="shared" ca="1" si="21"/>
        <v>102</v>
      </c>
      <c r="N93" s="90">
        <f t="shared" ca="1" si="22"/>
        <v>104</v>
      </c>
      <c r="O93" s="90">
        <f t="shared" ca="1" si="23"/>
        <v>103</v>
      </c>
    </row>
    <row r="94" spans="1:15" s="34" customFormat="1" ht="20.100000000000001" customHeight="1" x14ac:dyDescent="0.25">
      <c r="A94" s="49" t="s">
        <v>167</v>
      </c>
      <c r="B94" s="67" t="s">
        <v>339</v>
      </c>
      <c r="C94" s="50" t="s">
        <v>168</v>
      </c>
      <c r="D94" s="90">
        <f t="shared" ca="1" si="12"/>
        <v>5944</v>
      </c>
      <c r="E94" s="90">
        <f t="shared" ca="1" si="13"/>
        <v>5944</v>
      </c>
      <c r="F94" s="90">
        <f t="shared" ca="1" si="14"/>
        <v>5944</v>
      </c>
      <c r="G94" s="90">
        <f t="shared" ca="1" si="15"/>
        <v>64</v>
      </c>
      <c r="H94" s="90">
        <f t="shared" ca="1" si="16"/>
        <v>67</v>
      </c>
      <c r="I94" s="90">
        <f t="shared" ca="1" si="17"/>
        <v>64</v>
      </c>
      <c r="J94" s="90">
        <f t="shared" ca="1" si="18"/>
        <v>18</v>
      </c>
      <c r="K94" s="90">
        <f t="shared" ca="1" si="19"/>
        <v>18</v>
      </c>
      <c r="L94" s="90">
        <f t="shared" ca="1" si="20"/>
        <v>14</v>
      </c>
      <c r="M94" s="90">
        <f t="shared" ca="1" si="21"/>
        <v>102</v>
      </c>
      <c r="N94" s="90">
        <f t="shared" ca="1" si="22"/>
        <v>103</v>
      </c>
      <c r="O94" s="90">
        <f t="shared" ca="1" si="23"/>
        <v>102</v>
      </c>
    </row>
    <row r="95" spans="1:15" s="34" customFormat="1" ht="20.100000000000001" customHeight="1" x14ac:dyDescent="0.25">
      <c r="A95" s="49" t="s">
        <v>169</v>
      </c>
      <c r="B95" s="49" t="s">
        <v>341</v>
      </c>
      <c r="C95" s="50" t="s">
        <v>170</v>
      </c>
      <c r="D95" s="90">
        <f t="shared" ca="1" si="12"/>
        <v>1933</v>
      </c>
      <c r="E95" s="90">
        <f t="shared" ca="1" si="13"/>
        <v>1933</v>
      </c>
      <c r="F95" s="90">
        <f t="shared" ca="1" si="14"/>
        <v>1933</v>
      </c>
      <c r="G95" s="90">
        <f t="shared" ca="1" si="15"/>
        <v>59</v>
      </c>
      <c r="H95" s="90">
        <f t="shared" ca="1" si="16"/>
        <v>68</v>
      </c>
      <c r="I95" s="90">
        <f t="shared" ca="1" si="17"/>
        <v>59</v>
      </c>
      <c r="J95" s="90">
        <f t="shared" ca="1" si="18"/>
        <v>16</v>
      </c>
      <c r="K95" s="90">
        <f t="shared" ca="1" si="19"/>
        <v>17</v>
      </c>
      <c r="L95" s="90">
        <f t="shared" ca="1" si="20"/>
        <v>10</v>
      </c>
      <c r="M95" s="90">
        <f t="shared" ca="1" si="21"/>
        <v>101</v>
      </c>
      <c r="N95" s="90">
        <f t="shared" ca="1" si="22"/>
        <v>103</v>
      </c>
      <c r="O95" s="90">
        <f t="shared" ca="1" si="23"/>
        <v>101</v>
      </c>
    </row>
    <row r="96" spans="1:15" s="34" customFormat="1" ht="20.100000000000001" customHeight="1" x14ac:dyDescent="0.25">
      <c r="A96" s="49" t="s">
        <v>171</v>
      </c>
      <c r="B96" s="49" t="s">
        <v>341</v>
      </c>
      <c r="C96" s="50" t="s">
        <v>172</v>
      </c>
      <c r="D96" s="90">
        <f t="shared" ca="1" si="12"/>
        <v>6342</v>
      </c>
      <c r="E96" s="90">
        <f t="shared" ca="1" si="13"/>
        <v>6342</v>
      </c>
      <c r="F96" s="90">
        <f t="shared" ca="1" si="14"/>
        <v>6342</v>
      </c>
      <c r="G96" s="90">
        <f t="shared" ca="1" si="15"/>
        <v>66</v>
      </c>
      <c r="H96" s="90">
        <f t="shared" ca="1" si="16"/>
        <v>70</v>
      </c>
      <c r="I96" s="90">
        <f t="shared" ca="1" si="17"/>
        <v>67</v>
      </c>
      <c r="J96" s="90">
        <f t="shared" ca="1" si="18"/>
        <v>22</v>
      </c>
      <c r="K96" s="90">
        <f t="shared" ca="1" si="19"/>
        <v>23</v>
      </c>
      <c r="L96" s="90">
        <f t="shared" ca="1" si="20"/>
        <v>17</v>
      </c>
      <c r="M96" s="90">
        <f t="shared" ca="1" si="21"/>
        <v>103</v>
      </c>
      <c r="N96" s="90">
        <f t="shared" ca="1" si="22"/>
        <v>104</v>
      </c>
      <c r="O96" s="90">
        <f t="shared" ca="1" si="23"/>
        <v>103</v>
      </c>
    </row>
    <row r="97" spans="1:15" s="34" customFormat="1" ht="20.100000000000001" customHeight="1" x14ac:dyDescent="0.25">
      <c r="A97" s="49" t="s">
        <v>173</v>
      </c>
      <c r="B97" s="49" t="s">
        <v>341</v>
      </c>
      <c r="C97" s="50" t="s">
        <v>174</v>
      </c>
      <c r="D97" s="90">
        <f t="shared" ca="1" si="12"/>
        <v>3075</v>
      </c>
      <c r="E97" s="90">
        <f t="shared" ca="1" si="13"/>
        <v>3075</v>
      </c>
      <c r="F97" s="90">
        <f t="shared" ca="1" si="14"/>
        <v>3075</v>
      </c>
      <c r="G97" s="90">
        <f t="shared" ca="1" si="15"/>
        <v>65</v>
      </c>
      <c r="H97" s="90">
        <f t="shared" ca="1" si="16"/>
        <v>68</v>
      </c>
      <c r="I97" s="90">
        <f t="shared" ca="1" si="17"/>
        <v>65</v>
      </c>
      <c r="J97" s="90">
        <f t="shared" ca="1" si="18"/>
        <v>17</v>
      </c>
      <c r="K97" s="90">
        <f t="shared" ca="1" si="19"/>
        <v>19</v>
      </c>
      <c r="L97" s="90">
        <f t="shared" ca="1" si="20"/>
        <v>13</v>
      </c>
      <c r="M97" s="90">
        <f t="shared" ca="1" si="21"/>
        <v>102</v>
      </c>
      <c r="N97" s="90">
        <f t="shared" ca="1" si="22"/>
        <v>103</v>
      </c>
      <c r="O97" s="90">
        <f t="shared" ca="1" si="23"/>
        <v>102</v>
      </c>
    </row>
    <row r="98" spans="1:15" s="34" customFormat="1" ht="20.100000000000001" customHeight="1" x14ac:dyDescent="0.25">
      <c r="A98" s="49" t="s">
        <v>175</v>
      </c>
      <c r="B98" s="49" t="s">
        <v>341</v>
      </c>
      <c r="C98" s="50" t="s">
        <v>176</v>
      </c>
      <c r="D98" s="90">
        <f t="shared" ca="1" si="12"/>
        <v>15218</v>
      </c>
      <c r="E98" s="90">
        <f t="shared" ca="1" si="13"/>
        <v>15217</v>
      </c>
      <c r="F98" s="90">
        <f t="shared" ca="1" si="14"/>
        <v>15216</v>
      </c>
      <c r="G98" s="90">
        <f t="shared" ca="1" si="15"/>
        <v>67</v>
      </c>
      <c r="H98" s="90">
        <f t="shared" ca="1" si="16"/>
        <v>74</v>
      </c>
      <c r="I98" s="90">
        <f t="shared" ca="1" si="17"/>
        <v>71</v>
      </c>
      <c r="J98" s="90">
        <f t="shared" ca="1" si="18"/>
        <v>19</v>
      </c>
      <c r="K98" s="90">
        <f t="shared" ca="1" si="19"/>
        <v>23</v>
      </c>
      <c r="L98" s="90">
        <f t="shared" ca="1" si="20"/>
        <v>17</v>
      </c>
      <c r="M98" s="90">
        <f t="shared" ca="1" si="21"/>
        <v>103</v>
      </c>
      <c r="N98" s="90">
        <f t="shared" ca="1" si="22"/>
        <v>104</v>
      </c>
      <c r="O98" s="90">
        <f t="shared" ca="1" si="23"/>
        <v>103</v>
      </c>
    </row>
    <row r="99" spans="1:15" s="34" customFormat="1" ht="20.100000000000001" customHeight="1" x14ac:dyDescent="0.25">
      <c r="A99" s="49" t="s">
        <v>177</v>
      </c>
      <c r="B99" s="49" t="s">
        <v>341</v>
      </c>
      <c r="C99" s="50" t="s">
        <v>178</v>
      </c>
      <c r="D99" s="90">
        <f t="shared" ca="1" si="12"/>
        <v>12706</v>
      </c>
      <c r="E99" s="90">
        <f t="shared" ca="1" si="13"/>
        <v>12706</v>
      </c>
      <c r="F99" s="90">
        <f t="shared" ca="1" si="14"/>
        <v>12706</v>
      </c>
      <c r="G99" s="90">
        <f t="shared" ca="1" si="15"/>
        <v>72</v>
      </c>
      <c r="H99" s="90">
        <f t="shared" ca="1" si="16"/>
        <v>77</v>
      </c>
      <c r="I99" s="90">
        <f t="shared" ca="1" si="17"/>
        <v>73</v>
      </c>
      <c r="J99" s="90">
        <f t="shared" ca="1" si="18"/>
        <v>23</v>
      </c>
      <c r="K99" s="90">
        <f t="shared" ca="1" si="19"/>
        <v>27</v>
      </c>
      <c r="L99" s="90">
        <f t="shared" ca="1" si="20"/>
        <v>19</v>
      </c>
      <c r="M99" s="90">
        <f t="shared" ca="1" si="21"/>
        <v>104</v>
      </c>
      <c r="N99" s="90">
        <f t="shared" ca="1" si="22"/>
        <v>105</v>
      </c>
      <c r="O99" s="90">
        <f t="shared" ca="1" si="23"/>
        <v>104</v>
      </c>
    </row>
    <row r="100" spans="1:15" s="34" customFormat="1" ht="20.100000000000001" customHeight="1" x14ac:dyDescent="0.25">
      <c r="A100" s="49" t="s">
        <v>179</v>
      </c>
      <c r="B100" s="49" t="s">
        <v>341</v>
      </c>
      <c r="C100" s="50" t="s">
        <v>180</v>
      </c>
      <c r="D100" s="90">
        <f t="shared" ca="1" si="12"/>
        <v>2947</v>
      </c>
      <c r="E100" s="90">
        <f t="shared" ca="1" si="13"/>
        <v>2947</v>
      </c>
      <c r="F100" s="90">
        <f t="shared" ca="1" si="14"/>
        <v>2947</v>
      </c>
      <c r="G100" s="90">
        <f t="shared" ca="1" si="15"/>
        <v>56</v>
      </c>
      <c r="H100" s="90">
        <f t="shared" ca="1" si="16"/>
        <v>71</v>
      </c>
      <c r="I100" s="90">
        <f t="shared" ca="1" si="17"/>
        <v>64</v>
      </c>
      <c r="J100" s="90">
        <f t="shared" ca="1" si="18"/>
        <v>11</v>
      </c>
      <c r="K100" s="90">
        <f t="shared" ca="1" si="19"/>
        <v>23</v>
      </c>
      <c r="L100" s="90">
        <f t="shared" ca="1" si="20"/>
        <v>13</v>
      </c>
      <c r="M100" s="90">
        <f t="shared" ca="1" si="21"/>
        <v>100</v>
      </c>
      <c r="N100" s="90">
        <f t="shared" ca="1" si="22"/>
        <v>104</v>
      </c>
      <c r="O100" s="90">
        <f t="shared" ca="1" si="23"/>
        <v>102</v>
      </c>
    </row>
    <row r="101" spans="1:15" s="34" customFormat="1" ht="20.100000000000001" customHeight="1" x14ac:dyDescent="0.25">
      <c r="A101" s="49" t="s">
        <v>181</v>
      </c>
      <c r="B101" s="49" t="s">
        <v>341</v>
      </c>
      <c r="C101" s="50" t="s">
        <v>182</v>
      </c>
      <c r="D101" s="90">
        <f t="shared" ca="1" si="12"/>
        <v>8299</v>
      </c>
      <c r="E101" s="90">
        <f t="shared" ca="1" si="13"/>
        <v>8298</v>
      </c>
      <c r="F101" s="90">
        <f t="shared" ca="1" si="14"/>
        <v>8298</v>
      </c>
      <c r="G101" s="90">
        <f t="shared" ca="1" si="15"/>
        <v>64</v>
      </c>
      <c r="H101" s="90">
        <f t="shared" ca="1" si="16"/>
        <v>66</v>
      </c>
      <c r="I101" s="90">
        <f t="shared" ca="1" si="17"/>
        <v>62</v>
      </c>
      <c r="J101" s="90">
        <f t="shared" ca="1" si="18"/>
        <v>18</v>
      </c>
      <c r="K101" s="90">
        <f t="shared" ca="1" si="19"/>
        <v>17</v>
      </c>
      <c r="L101" s="90">
        <f t="shared" ca="1" si="20"/>
        <v>11</v>
      </c>
      <c r="M101" s="90">
        <f t="shared" ca="1" si="21"/>
        <v>102</v>
      </c>
      <c r="N101" s="90">
        <f t="shared" ca="1" si="22"/>
        <v>102</v>
      </c>
      <c r="O101" s="90">
        <f t="shared" ca="1" si="23"/>
        <v>101</v>
      </c>
    </row>
    <row r="102" spans="1:15" s="34" customFormat="1" ht="20.100000000000001" customHeight="1" x14ac:dyDescent="0.25">
      <c r="A102" s="49" t="s">
        <v>183</v>
      </c>
      <c r="B102" s="49" t="s">
        <v>341</v>
      </c>
      <c r="C102" s="50" t="s">
        <v>184</v>
      </c>
      <c r="D102" s="90">
        <f t="shared" ca="1" si="12"/>
        <v>2494</v>
      </c>
      <c r="E102" s="90">
        <f t="shared" ca="1" si="13"/>
        <v>2494</v>
      </c>
      <c r="F102" s="90">
        <f t="shared" ca="1" si="14"/>
        <v>2494</v>
      </c>
      <c r="G102" s="90">
        <f t="shared" ca="1" si="15"/>
        <v>55</v>
      </c>
      <c r="H102" s="90">
        <f t="shared" ca="1" si="16"/>
        <v>65</v>
      </c>
      <c r="I102" s="90">
        <f t="shared" ca="1" si="17"/>
        <v>61</v>
      </c>
      <c r="J102" s="90">
        <f t="shared" ca="1" si="18"/>
        <v>11</v>
      </c>
      <c r="K102" s="90">
        <f t="shared" ca="1" si="19"/>
        <v>16</v>
      </c>
      <c r="L102" s="90">
        <f t="shared" ca="1" si="20"/>
        <v>12</v>
      </c>
      <c r="M102" s="90">
        <f t="shared" ca="1" si="21"/>
        <v>100</v>
      </c>
      <c r="N102" s="90">
        <f t="shared" ca="1" si="22"/>
        <v>102</v>
      </c>
      <c r="O102" s="90">
        <f t="shared" ca="1" si="23"/>
        <v>101</v>
      </c>
    </row>
    <row r="103" spans="1:15" s="34" customFormat="1" ht="20.100000000000001" customHeight="1" x14ac:dyDescent="0.25">
      <c r="A103" s="49" t="s">
        <v>185</v>
      </c>
      <c r="B103" s="49" t="s">
        <v>341</v>
      </c>
      <c r="C103" s="50" t="s">
        <v>377</v>
      </c>
      <c r="D103" s="90">
        <f t="shared" ca="1" si="12"/>
        <v>1902</v>
      </c>
      <c r="E103" s="90">
        <f t="shared" ca="1" si="13"/>
        <v>1902</v>
      </c>
      <c r="F103" s="90">
        <f t="shared" ca="1" si="14"/>
        <v>1902</v>
      </c>
      <c r="G103" s="90">
        <f t="shared" ca="1" si="15"/>
        <v>67</v>
      </c>
      <c r="H103" s="90">
        <f t="shared" ca="1" si="16"/>
        <v>73</v>
      </c>
      <c r="I103" s="90">
        <f t="shared" ca="1" si="17"/>
        <v>71</v>
      </c>
      <c r="J103" s="90">
        <f t="shared" ca="1" si="18"/>
        <v>20</v>
      </c>
      <c r="K103" s="90">
        <f t="shared" ca="1" si="19"/>
        <v>24</v>
      </c>
      <c r="L103" s="90">
        <f t="shared" ca="1" si="20"/>
        <v>20</v>
      </c>
      <c r="M103" s="90">
        <f t="shared" ca="1" si="21"/>
        <v>103</v>
      </c>
      <c r="N103" s="90">
        <f t="shared" ca="1" si="22"/>
        <v>104</v>
      </c>
      <c r="O103" s="90">
        <f t="shared" ca="1" si="23"/>
        <v>103</v>
      </c>
    </row>
    <row r="104" spans="1:15" s="34" customFormat="1" ht="20.100000000000001" customHeight="1" x14ac:dyDescent="0.25">
      <c r="A104" s="49" t="s">
        <v>186</v>
      </c>
      <c r="B104" s="49" t="s">
        <v>341</v>
      </c>
      <c r="C104" s="50" t="s">
        <v>187</v>
      </c>
      <c r="D104" s="90">
        <f t="shared" ca="1" si="12"/>
        <v>7483</v>
      </c>
      <c r="E104" s="90">
        <f t="shared" ca="1" si="13"/>
        <v>7483</v>
      </c>
      <c r="F104" s="90">
        <f t="shared" ca="1" si="14"/>
        <v>7483</v>
      </c>
      <c r="G104" s="90">
        <f t="shared" ca="1" si="15"/>
        <v>63</v>
      </c>
      <c r="H104" s="90">
        <f t="shared" ca="1" si="16"/>
        <v>68</v>
      </c>
      <c r="I104" s="90">
        <f t="shared" ca="1" si="17"/>
        <v>64</v>
      </c>
      <c r="J104" s="90">
        <f t="shared" ca="1" si="18"/>
        <v>18</v>
      </c>
      <c r="K104" s="90">
        <f t="shared" ca="1" si="19"/>
        <v>18</v>
      </c>
      <c r="L104" s="90">
        <f t="shared" ca="1" si="20"/>
        <v>13</v>
      </c>
      <c r="M104" s="90">
        <f t="shared" ca="1" si="21"/>
        <v>102</v>
      </c>
      <c r="N104" s="90">
        <f t="shared" ca="1" si="22"/>
        <v>103</v>
      </c>
      <c r="O104" s="90">
        <f t="shared" ca="1" si="23"/>
        <v>102</v>
      </c>
    </row>
    <row r="105" spans="1:15" s="34" customFormat="1" ht="20.100000000000001" customHeight="1" x14ac:dyDescent="0.25">
      <c r="A105" s="49" t="s">
        <v>188</v>
      </c>
      <c r="B105" s="49" t="s">
        <v>341</v>
      </c>
      <c r="C105" s="50" t="s">
        <v>189</v>
      </c>
      <c r="D105" s="90">
        <f t="shared" ca="1" si="12"/>
        <v>2142</v>
      </c>
      <c r="E105" s="90">
        <f t="shared" ca="1" si="13"/>
        <v>2142</v>
      </c>
      <c r="F105" s="90">
        <f t="shared" ca="1" si="14"/>
        <v>2142</v>
      </c>
      <c r="G105" s="90">
        <f t="shared" ca="1" si="15"/>
        <v>63</v>
      </c>
      <c r="H105" s="90">
        <f t="shared" ca="1" si="16"/>
        <v>72</v>
      </c>
      <c r="I105" s="90">
        <f t="shared" ca="1" si="17"/>
        <v>68</v>
      </c>
      <c r="J105" s="90">
        <f t="shared" ca="1" si="18"/>
        <v>13</v>
      </c>
      <c r="K105" s="90">
        <f t="shared" ca="1" si="19"/>
        <v>21</v>
      </c>
      <c r="L105" s="90">
        <f t="shared" ca="1" si="20"/>
        <v>13</v>
      </c>
      <c r="M105" s="90">
        <f t="shared" ca="1" si="21"/>
        <v>101</v>
      </c>
      <c r="N105" s="90">
        <f t="shared" ca="1" si="22"/>
        <v>104</v>
      </c>
      <c r="O105" s="90">
        <f t="shared" ca="1" si="23"/>
        <v>102</v>
      </c>
    </row>
    <row r="106" spans="1:15" s="34" customFormat="1" ht="20.100000000000001" customHeight="1" x14ac:dyDescent="0.25">
      <c r="A106" s="49" t="s">
        <v>194</v>
      </c>
      <c r="B106" s="49" t="s">
        <v>191</v>
      </c>
      <c r="C106" s="53" t="s">
        <v>195</v>
      </c>
      <c r="D106" s="90">
        <f t="shared" ca="1" si="12"/>
        <v>1509</v>
      </c>
      <c r="E106" s="90">
        <f t="shared" ca="1" si="13"/>
        <v>1509</v>
      </c>
      <c r="F106" s="90">
        <f t="shared" ca="1" si="14"/>
        <v>1509</v>
      </c>
      <c r="G106" s="90">
        <f t="shared" ca="1" si="15"/>
        <v>72</v>
      </c>
      <c r="H106" s="90">
        <f t="shared" ca="1" si="16"/>
        <v>79</v>
      </c>
      <c r="I106" s="90">
        <f t="shared" ca="1" si="17"/>
        <v>79</v>
      </c>
      <c r="J106" s="90">
        <f t="shared" ca="1" si="18"/>
        <v>23</v>
      </c>
      <c r="K106" s="90">
        <f t="shared" ca="1" si="19"/>
        <v>31</v>
      </c>
      <c r="L106" s="90">
        <f t="shared" ca="1" si="20"/>
        <v>24</v>
      </c>
      <c r="M106" s="90">
        <f t="shared" ca="1" si="21"/>
        <v>104</v>
      </c>
      <c r="N106" s="90">
        <f t="shared" ca="1" si="22"/>
        <v>106</v>
      </c>
      <c r="O106" s="90">
        <f t="shared" ca="1" si="23"/>
        <v>105</v>
      </c>
    </row>
    <row r="107" spans="1:15" s="34" customFormat="1" ht="20.100000000000001" customHeight="1" x14ac:dyDescent="0.25">
      <c r="A107" s="49" t="s">
        <v>196</v>
      </c>
      <c r="B107" s="49" t="s">
        <v>191</v>
      </c>
      <c r="C107" s="14" t="s">
        <v>435</v>
      </c>
      <c r="D107" s="90">
        <f t="shared" ca="1" si="12"/>
        <v>28</v>
      </c>
      <c r="E107" s="90">
        <f t="shared" ca="1" si="13"/>
        <v>28</v>
      </c>
      <c r="F107" s="90">
        <f t="shared" ca="1" si="14"/>
        <v>28</v>
      </c>
      <c r="G107" s="90">
        <f t="shared" ca="1" si="15"/>
        <v>93</v>
      </c>
      <c r="H107" s="90">
        <f t="shared" ca="1" si="16"/>
        <v>96</v>
      </c>
      <c r="I107" s="90">
        <f t="shared" ca="1" si="17"/>
        <v>100</v>
      </c>
      <c r="J107" s="90">
        <f t="shared" ca="1" si="18"/>
        <v>18</v>
      </c>
      <c r="K107" s="90">
        <f t="shared" ca="1" si="19"/>
        <v>18</v>
      </c>
      <c r="L107" s="90">
        <f t="shared" ca="1" si="20"/>
        <v>18</v>
      </c>
      <c r="M107" s="90">
        <f t="shared" ca="1" si="21"/>
        <v>106</v>
      </c>
      <c r="N107" s="90">
        <f t="shared" ca="1" si="22"/>
        <v>106</v>
      </c>
      <c r="O107" s="90">
        <f t="shared" ca="1" si="23"/>
        <v>106</v>
      </c>
    </row>
    <row r="108" spans="1:15" s="34" customFormat="1" ht="20.100000000000001" customHeight="1" x14ac:dyDescent="0.25">
      <c r="A108" s="49" t="s">
        <v>197</v>
      </c>
      <c r="B108" s="49" t="s">
        <v>191</v>
      </c>
      <c r="C108" s="14" t="s">
        <v>198</v>
      </c>
      <c r="D108" s="90">
        <f t="shared" ca="1" si="12"/>
        <v>2429</v>
      </c>
      <c r="E108" s="90">
        <f t="shared" ca="1" si="13"/>
        <v>2429</v>
      </c>
      <c r="F108" s="90">
        <f t="shared" ca="1" si="14"/>
        <v>2429</v>
      </c>
      <c r="G108" s="90">
        <f t="shared" ca="1" si="15"/>
        <v>71</v>
      </c>
      <c r="H108" s="90">
        <f t="shared" ca="1" si="16"/>
        <v>77</v>
      </c>
      <c r="I108" s="90">
        <f t="shared" ca="1" si="17"/>
        <v>78</v>
      </c>
      <c r="J108" s="90">
        <f t="shared" ca="1" si="18"/>
        <v>21</v>
      </c>
      <c r="K108" s="90">
        <f t="shared" ca="1" si="19"/>
        <v>25</v>
      </c>
      <c r="L108" s="90">
        <f t="shared" ca="1" si="20"/>
        <v>19</v>
      </c>
      <c r="M108" s="90">
        <f t="shared" ca="1" si="21"/>
        <v>104</v>
      </c>
      <c r="N108" s="90">
        <f t="shared" ca="1" si="22"/>
        <v>105</v>
      </c>
      <c r="O108" s="90">
        <f t="shared" ca="1" si="23"/>
        <v>104</v>
      </c>
    </row>
    <row r="109" spans="1:15" s="34" customFormat="1" ht="20.100000000000001" customHeight="1" x14ac:dyDescent="0.25">
      <c r="A109" s="49" t="s">
        <v>199</v>
      </c>
      <c r="B109" s="49" t="s">
        <v>191</v>
      </c>
      <c r="C109" s="53" t="s">
        <v>200</v>
      </c>
      <c r="D109" s="90">
        <f t="shared" ca="1" si="12"/>
        <v>1270</v>
      </c>
      <c r="E109" s="90">
        <f t="shared" ca="1" si="13"/>
        <v>1270</v>
      </c>
      <c r="F109" s="90">
        <f t="shared" ca="1" si="14"/>
        <v>1270</v>
      </c>
      <c r="G109" s="90">
        <f t="shared" ca="1" si="15"/>
        <v>74</v>
      </c>
      <c r="H109" s="90">
        <f t="shared" ca="1" si="16"/>
        <v>82</v>
      </c>
      <c r="I109" s="90">
        <f t="shared" ca="1" si="17"/>
        <v>79</v>
      </c>
      <c r="J109" s="90">
        <f t="shared" ca="1" si="18"/>
        <v>24</v>
      </c>
      <c r="K109" s="90">
        <f t="shared" ca="1" si="19"/>
        <v>30</v>
      </c>
      <c r="L109" s="90">
        <f t="shared" ca="1" si="20"/>
        <v>19</v>
      </c>
      <c r="M109" s="90">
        <f t="shared" ca="1" si="21"/>
        <v>104</v>
      </c>
      <c r="N109" s="90">
        <f t="shared" ca="1" si="22"/>
        <v>106</v>
      </c>
      <c r="O109" s="90">
        <f t="shared" ca="1" si="23"/>
        <v>105</v>
      </c>
    </row>
    <row r="110" spans="1:15" s="34" customFormat="1" ht="20.100000000000001" customHeight="1" x14ac:dyDescent="0.25">
      <c r="A110" s="49" t="s">
        <v>201</v>
      </c>
      <c r="B110" s="49" t="s">
        <v>191</v>
      </c>
      <c r="C110" s="14" t="s">
        <v>202</v>
      </c>
      <c r="D110" s="90">
        <f t="shared" ca="1" si="12"/>
        <v>2852</v>
      </c>
      <c r="E110" s="90">
        <f t="shared" ca="1" si="13"/>
        <v>2852</v>
      </c>
      <c r="F110" s="90">
        <f t="shared" ca="1" si="14"/>
        <v>2852</v>
      </c>
      <c r="G110" s="90">
        <f t="shared" ca="1" si="15"/>
        <v>64</v>
      </c>
      <c r="H110" s="90">
        <f t="shared" ca="1" si="16"/>
        <v>76</v>
      </c>
      <c r="I110" s="90">
        <f t="shared" ca="1" si="17"/>
        <v>74</v>
      </c>
      <c r="J110" s="90">
        <f t="shared" ca="1" si="18"/>
        <v>20</v>
      </c>
      <c r="K110" s="90">
        <f t="shared" ca="1" si="19"/>
        <v>26</v>
      </c>
      <c r="L110" s="90">
        <f t="shared" ca="1" si="20"/>
        <v>21</v>
      </c>
      <c r="M110" s="90">
        <f t="shared" ca="1" si="21"/>
        <v>103</v>
      </c>
      <c r="N110" s="90">
        <f t="shared" ca="1" si="22"/>
        <v>105</v>
      </c>
      <c r="O110" s="90">
        <f t="shared" ca="1" si="23"/>
        <v>104</v>
      </c>
    </row>
    <row r="111" spans="1:15" s="34" customFormat="1" ht="20.100000000000001" customHeight="1" x14ac:dyDescent="0.25">
      <c r="A111" s="49" t="s">
        <v>203</v>
      </c>
      <c r="B111" s="49" t="s">
        <v>191</v>
      </c>
      <c r="C111" s="14" t="s">
        <v>204</v>
      </c>
      <c r="D111" s="90">
        <f t="shared" ca="1" si="12"/>
        <v>1761</v>
      </c>
      <c r="E111" s="90">
        <f t="shared" ca="1" si="13"/>
        <v>1761</v>
      </c>
      <c r="F111" s="90">
        <f t="shared" ca="1" si="14"/>
        <v>1761</v>
      </c>
      <c r="G111" s="90">
        <f t="shared" ca="1" si="15"/>
        <v>68</v>
      </c>
      <c r="H111" s="90">
        <f t="shared" ca="1" si="16"/>
        <v>77</v>
      </c>
      <c r="I111" s="90">
        <f t="shared" ca="1" si="17"/>
        <v>75</v>
      </c>
      <c r="J111" s="90">
        <f t="shared" ca="1" si="18"/>
        <v>22</v>
      </c>
      <c r="K111" s="90">
        <f t="shared" ca="1" si="19"/>
        <v>28</v>
      </c>
      <c r="L111" s="90">
        <f t="shared" ca="1" si="20"/>
        <v>20</v>
      </c>
      <c r="M111" s="90">
        <f t="shared" ca="1" si="21"/>
        <v>103</v>
      </c>
      <c r="N111" s="90">
        <f t="shared" ca="1" si="22"/>
        <v>105</v>
      </c>
      <c r="O111" s="90">
        <f t="shared" ca="1" si="23"/>
        <v>104</v>
      </c>
    </row>
    <row r="112" spans="1:15" s="34" customFormat="1" ht="20.100000000000001" customHeight="1" x14ac:dyDescent="0.25">
      <c r="A112" s="49" t="s">
        <v>205</v>
      </c>
      <c r="B112" s="49" t="s">
        <v>191</v>
      </c>
      <c r="C112" s="14" t="s">
        <v>206</v>
      </c>
      <c r="D112" s="90">
        <f t="shared" ca="1" si="12"/>
        <v>913</v>
      </c>
      <c r="E112" s="90">
        <f t="shared" ca="1" si="13"/>
        <v>913</v>
      </c>
      <c r="F112" s="90">
        <f t="shared" ca="1" si="14"/>
        <v>913</v>
      </c>
      <c r="G112" s="90">
        <f t="shared" ca="1" si="15"/>
        <v>79</v>
      </c>
      <c r="H112" s="90">
        <f t="shared" ca="1" si="16"/>
        <v>87</v>
      </c>
      <c r="I112" s="90">
        <f t="shared" ca="1" si="17"/>
        <v>85</v>
      </c>
      <c r="J112" s="90">
        <f t="shared" ca="1" si="18"/>
        <v>30</v>
      </c>
      <c r="K112" s="90">
        <f t="shared" ca="1" si="19"/>
        <v>42</v>
      </c>
      <c r="L112" s="90">
        <f t="shared" ca="1" si="20"/>
        <v>29</v>
      </c>
      <c r="M112" s="90">
        <f t="shared" ca="1" si="21"/>
        <v>106</v>
      </c>
      <c r="N112" s="90">
        <f t="shared" ca="1" si="22"/>
        <v>108</v>
      </c>
      <c r="O112" s="90">
        <f t="shared" ca="1" si="23"/>
        <v>106</v>
      </c>
    </row>
    <row r="113" spans="1:15" s="34" customFormat="1" ht="20.100000000000001" customHeight="1" x14ac:dyDescent="0.25">
      <c r="A113" s="49" t="s">
        <v>207</v>
      </c>
      <c r="B113" s="49" t="s">
        <v>191</v>
      </c>
      <c r="C113" s="14" t="s">
        <v>208</v>
      </c>
      <c r="D113" s="90">
        <f t="shared" ca="1" si="12"/>
        <v>2771</v>
      </c>
      <c r="E113" s="90">
        <f t="shared" ca="1" si="13"/>
        <v>2771</v>
      </c>
      <c r="F113" s="90">
        <f t="shared" ca="1" si="14"/>
        <v>2771</v>
      </c>
      <c r="G113" s="90">
        <f t="shared" ca="1" si="15"/>
        <v>73</v>
      </c>
      <c r="H113" s="90">
        <f t="shared" ca="1" si="16"/>
        <v>79</v>
      </c>
      <c r="I113" s="90">
        <f t="shared" ca="1" si="17"/>
        <v>80</v>
      </c>
      <c r="J113" s="90">
        <f t="shared" ca="1" si="18"/>
        <v>23</v>
      </c>
      <c r="K113" s="90">
        <f t="shared" ca="1" si="19"/>
        <v>28</v>
      </c>
      <c r="L113" s="90">
        <f t="shared" ca="1" si="20"/>
        <v>22</v>
      </c>
      <c r="M113" s="90">
        <f t="shared" ca="1" si="21"/>
        <v>104</v>
      </c>
      <c r="N113" s="90">
        <f t="shared" ca="1" si="22"/>
        <v>105</v>
      </c>
      <c r="O113" s="90">
        <f t="shared" ca="1" si="23"/>
        <v>105</v>
      </c>
    </row>
    <row r="114" spans="1:15" s="34" customFormat="1" ht="20.100000000000001" customHeight="1" x14ac:dyDescent="0.25">
      <c r="A114" s="49" t="s">
        <v>209</v>
      </c>
      <c r="B114" s="49" t="s">
        <v>191</v>
      </c>
      <c r="C114" s="14" t="s">
        <v>210</v>
      </c>
      <c r="D114" s="90">
        <f t="shared" ca="1" si="12"/>
        <v>3185</v>
      </c>
      <c r="E114" s="90">
        <f t="shared" ca="1" si="13"/>
        <v>3185</v>
      </c>
      <c r="F114" s="90">
        <f t="shared" ca="1" si="14"/>
        <v>3185</v>
      </c>
      <c r="G114" s="90">
        <f t="shared" ca="1" si="15"/>
        <v>67</v>
      </c>
      <c r="H114" s="90">
        <f t="shared" ca="1" si="16"/>
        <v>75</v>
      </c>
      <c r="I114" s="90">
        <f t="shared" ca="1" si="17"/>
        <v>73</v>
      </c>
      <c r="J114" s="90">
        <f t="shared" ca="1" si="18"/>
        <v>19</v>
      </c>
      <c r="K114" s="90">
        <f t="shared" ca="1" si="19"/>
        <v>24</v>
      </c>
      <c r="L114" s="90">
        <f t="shared" ca="1" si="20"/>
        <v>18</v>
      </c>
      <c r="M114" s="90">
        <f t="shared" ca="1" si="21"/>
        <v>103</v>
      </c>
      <c r="N114" s="90">
        <f t="shared" ca="1" si="22"/>
        <v>104</v>
      </c>
      <c r="O114" s="90">
        <f t="shared" ca="1" si="23"/>
        <v>103</v>
      </c>
    </row>
    <row r="115" spans="1:15" s="34" customFormat="1" ht="20.100000000000001" customHeight="1" x14ac:dyDescent="0.25">
      <c r="A115" s="49" t="s">
        <v>211</v>
      </c>
      <c r="B115" s="49" t="s">
        <v>191</v>
      </c>
      <c r="C115" s="14" t="s">
        <v>212</v>
      </c>
      <c r="D115" s="90">
        <f t="shared" ca="1" si="12"/>
        <v>4396</v>
      </c>
      <c r="E115" s="90">
        <f t="shared" ca="1" si="13"/>
        <v>4396</v>
      </c>
      <c r="F115" s="90">
        <f t="shared" ca="1" si="14"/>
        <v>4396</v>
      </c>
      <c r="G115" s="90">
        <f t="shared" ca="1" si="15"/>
        <v>69</v>
      </c>
      <c r="H115" s="90">
        <f t="shared" ca="1" si="16"/>
        <v>82</v>
      </c>
      <c r="I115" s="90">
        <f t="shared" ca="1" si="17"/>
        <v>80</v>
      </c>
      <c r="J115" s="90">
        <f t="shared" ca="1" si="18"/>
        <v>18</v>
      </c>
      <c r="K115" s="90">
        <f t="shared" ca="1" si="19"/>
        <v>32</v>
      </c>
      <c r="L115" s="90">
        <f t="shared" ca="1" si="20"/>
        <v>25</v>
      </c>
      <c r="M115" s="90">
        <f t="shared" ca="1" si="21"/>
        <v>103</v>
      </c>
      <c r="N115" s="90">
        <f t="shared" ca="1" si="22"/>
        <v>106</v>
      </c>
      <c r="O115" s="90">
        <f t="shared" ca="1" si="23"/>
        <v>105</v>
      </c>
    </row>
    <row r="116" spans="1:15" s="34" customFormat="1" ht="20.100000000000001" customHeight="1" x14ac:dyDescent="0.25">
      <c r="A116" s="49" t="s">
        <v>213</v>
      </c>
      <c r="B116" s="49" t="s">
        <v>191</v>
      </c>
      <c r="C116" s="14" t="s">
        <v>214</v>
      </c>
      <c r="D116" s="90">
        <f t="shared" ca="1" si="12"/>
        <v>3064</v>
      </c>
      <c r="E116" s="90">
        <f t="shared" ca="1" si="13"/>
        <v>3064</v>
      </c>
      <c r="F116" s="90">
        <f t="shared" ca="1" si="14"/>
        <v>3060</v>
      </c>
      <c r="G116" s="90">
        <f t="shared" ca="1" si="15"/>
        <v>67</v>
      </c>
      <c r="H116" s="90">
        <f t="shared" ca="1" si="16"/>
        <v>76</v>
      </c>
      <c r="I116" s="90">
        <f t="shared" ca="1" si="17"/>
        <v>74</v>
      </c>
      <c r="J116" s="90">
        <f t="shared" ca="1" si="18"/>
        <v>19</v>
      </c>
      <c r="K116" s="90">
        <f t="shared" ca="1" si="19"/>
        <v>25</v>
      </c>
      <c r="L116" s="90">
        <f t="shared" ca="1" si="20"/>
        <v>19</v>
      </c>
      <c r="M116" s="90">
        <f t="shared" ca="1" si="21"/>
        <v>103</v>
      </c>
      <c r="N116" s="90">
        <f t="shared" ca="1" si="22"/>
        <v>105</v>
      </c>
      <c r="O116" s="90">
        <f t="shared" ca="1" si="23"/>
        <v>104</v>
      </c>
    </row>
    <row r="117" spans="1:15" s="34" customFormat="1" ht="20.100000000000001" customHeight="1" x14ac:dyDescent="0.25">
      <c r="A117" s="49" t="s">
        <v>215</v>
      </c>
      <c r="B117" s="49" t="s">
        <v>191</v>
      </c>
      <c r="C117" s="14" t="s">
        <v>216</v>
      </c>
      <c r="D117" s="90">
        <f t="shared" ca="1" si="12"/>
        <v>3009</v>
      </c>
      <c r="E117" s="90">
        <f t="shared" ca="1" si="13"/>
        <v>3009</v>
      </c>
      <c r="F117" s="90">
        <f t="shared" ca="1" si="14"/>
        <v>3009</v>
      </c>
      <c r="G117" s="90">
        <f t="shared" ca="1" si="15"/>
        <v>72</v>
      </c>
      <c r="H117" s="90">
        <f t="shared" ca="1" si="16"/>
        <v>82</v>
      </c>
      <c r="I117" s="90">
        <f t="shared" ca="1" si="17"/>
        <v>79</v>
      </c>
      <c r="J117" s="90">
        <f t="shared" ca="1" si="18"/>
        <v>18</v>
      </c>
      <c r="K117" s="90">
        <f t="shared" ca="1" si="19"/>
        <v>26</v>
      </c>
      <c r="L117" s="90">
        <f t="shared" ca="1" si="20"/>
        <v>20</v>
      </c>
      <c r="M117" s="90">
        <f t="shared" ca="1" si="21"/>
        <v>103</v>
      </c>
      <c r="N117" s="90">
        <f t="shared" ca="1" si="22"/>
        <v>105</v>
      </c>
      <c r="O117" s="90">
        <f t="shared" ca="1" si="23"/>
        <v>104</v>
      </c>
    </row>
    <row r="118" spans="1:15" s="34" customFormat="1" ht="20.100000000000001" customHeight="1" x14ac:dyDescent="0.25">
      <c r="A118" s="49" t="s">
        <v>217</v>
      </c>
      <c r="B118" s="49" t="s">
        <v>191</v>
      </c>
      <c r="C118" s="14" t="s">
        <v>218</v>
      </c>
      <c r="D118" s="90">
        <f t="shared" ca="1" si="12"/>
        <v>2198</v>
      </c>
      <c r="E118" s="90">
        <f t="shared" ca="1" si="13"/>
        <v>2198</v>
      </c>
      <c r="F118" s="90">
        <f t="shared" ca="1" si="14"/>
        <v>2198</v>
      </c>
      <c r="G118" s="90">
        <f t="shared" ca="1" si="15"/>
        <v>70</v>
      </c>
      <c r="H118" s="90">
        <f t="shared" ca="1" si="16"/>
        <v>78</v>
      </c>
      <c r="I118" s="90">
        <f t="shared" ca="1" si="17"/>
        <v>75</v>
      </c>
      <c r="J118" s="90">
        <f t="shared" ca="1" si="18"/>
        <v>25</v>
      </c>
      <c r="K118" s="90">
        <f t="shared" ca="1" si="19"/>
        <v>31</v>
      </c>
      <c r="L118" s="90">
        <f t="shared" ca="1" si="20"/>
        <v>23</v>
      </c>
      <c r="M118" s="90">
        <f t="shared" ca="1" si="21"/>
        <v>104</v>
      </c>
      <c r="N118" s="90">
        <f t="shared" ca="1" si="22"/>
        <v>106</v>
      </c>
      <c r="O118" s="90">
        <f t="shared" ca="1" si="23"/>
        <v>105</v>
      </c>
    </row>
    <row r="119" spans="1:15" s="34" customFormat="1" ht="20.100000000000001" customHeight="1" x14ac:dyDescent="0.25">
      <c r="A119" s="49" t="s">
        <v>219</v>
      </c>
      <c r="B119" s="49" t="s">
        <v>191</v>
      </c>
      <c r="C119" s="14" t="s">
        <v>220</v>
      </c>
      <c r="D119" s="90">
        <f t="shared" ca="1" si="12"/>
        <v>1420</v>
      </c>
      <c r="E119" s="90">
        <f t="shared" ca="1" si="13"/>
        <v>1420</v>
      </c>
      <c r="F119" s="90">
        <f t="shared" ca="1" si="14"/>
        <v>1420</v>
      </c>
      <c r="G119" s="90">
        <f t="shared" ca="1" si="15"/>
        <v>66</v>
      </c>
      <c r="H119" s="90">
        <f t="shared" ca="1" si="16"/>
        <v>80</v>
      </c>
      <c r="I119" s="90">
        <f t="shared" ca="1" si="17"/>
        <v>76</v>
      </c>
      <c r="J119" s="90">
        <f t="shared" ca="1" si="18"/>
        <v>18</v>
      </c>
      <c r="K119" s="90">
        <f t="shared" ca="1" si="19"/>
        <v>30</v>
      </c>
      <c r="L119" s="90">
        <f t="shared" ca="1" si="20"/>
        <v>22</v>
      </c>
      <c r="M119" s="90">
        <f t="shared" ca="1" si="21"/>
        <v>103</v>
      </c>
      <c r="N119" s="90">
        <f t="shared" ca="1" si="22"/>
        <v>106</v>
      </c>
      <c r="O119" s="90">
        <f t="shared" ca="1" si="23"/>
        <v>104</v>
      </c>
    </row>
    <row r="120" spans="1:15" s="34" customFormat="1" ht="20.100000000000001" customHeight="1" x14ac:dyDescent="0.25">
      <c r="A120" s="49" t="s">
        <v>223</v>
      </c>
      <c r="B120" s="49" t="s">
        <v>191</v>
      </c>
      <c r="C120" s="14" t="s">
        <v>224</v>
      </c>
      <c r="D120" s="90">
        <f t="shared" ca="1" si="12"/>
        <v>3046</v>
      </c>
      <c r="E120" s="90">
        <f t="shared" ca="1" si="13"/>
        <v>3046</v>
      </c>
      <c r="F120" s="90">
        <f t="shared" ca="1" si="14"/>
        <v>3046</v>
      </c>
      <c r="G120" s="90">
        <f t="shared" ca="1" si="15"/>
        <v>65</v>
      </c>
      <c r="H120" s="90">
        <f t="shared" ca="1" si="16"/>
        <v>78</v>
      </c>
      <c r="I120" s="90">
        <f t="shared" ca="1" si="17"/>
        <v>77</v>
      </c>
      <c r="J120" s="90">
        <f t="shared" ca="1" si="18"/>
        <v>15</v>
      </c>
      <c r="K120" s="90">
        <f t="shared" ca="1" si="19"/>
        <v>30</v>
      </c>
      <c r="L120" s="90">
        <f t="shared" ca="1" si="20"/>
        <v>19</v>
      </c>
      <c r="M120" s="90">
        <f t="shared" ca="1" si="21"/>
        <v>102</v>
      </c>
      <c r="N120" s="90">
        <f t="shared" ca="1" si="22"/>
        <v>105</v>
      </c>
      <c r="O120" s="90">
        <f t="shared" ca="1" si="23"/>
        <v>104</v>
      </c>
    </row>
    <row r="121" spans="1:15" s="34" customFormat="1" ht="20.100000000000001" customHeight="1" x14ac:dyDescent="0.25">
      <c r="A121" s="49" t="s">
        <v>225</v>
      </c>
      <c r="B121" s="49" t="s">
        <v>191</v>
      </c>
      <c r="C121" s="14" t="s">
        <v>226</v>
      </c>
      <c r="D121" s="90">
        <f t="shared" ca="1" si="12"/>
        <v>3730</v>
      </c>
      <c r="E121" s="90">
        <f t="shared" ca="1" si="13"/>
        <v>3732</v>
      </c>
      <c r="F121" s="90">
        <f t="shared" ca="1" si="14"/>
        <v>3732</v>
      </c>
      <c r="G121" s="90">
        <f t="shared" ca="1" si="15"/>
        <v>73</v>
      </c>
      <c r="H121" s="90">
        <f t="shared" ca="1" si="16"/>
        <v>80</v>
      </c>
      <c r="I121" s="90">
        <f t="shared" ca="1" si="17"/>
        <v>77</v>
      </c>
      <c r="J121" s="90">
        <f t="shared" ca="1" si="18"/>
        <v>24</v>
      </c>
      <c r="K121" s="90">
        <f t="shared" ca="1" si="19"/>
        <v>32</v>
      </c>
      <c r="L121" s="90">
        <f t="shared" ca="1" si="20"/>
        <v>25</v>
      </c>
      <c r="M121" s="90">
        <f t="shared" ca="1" si="21"/>
        <v>104</v>
      </c>
      <c r="N121" s="90">
        <f t="shared" ca="1" si="22"/>
        <v>106</v>
      </c>
      <c r="O121" s="90">
        <f t="shared" ca="1" si="23"/>
        <v>105</v>
      </c>
    </row>
    <row r="122" spans="1:15" s="34" customFormat="1" ht="20.100000000000001" customHeight="1" x14ac:dyDescent="0.25">
      <c r="A122" s="49" t="s">
        <v>227</v>
      </c>
      <c r="B122" s="49" t="s">
        <v>191</v>
      </c>
      <c r="C122" s="14" t="s">
        <v>228</v>
      </c>
      <c r="D122" s="90">
        <f t="shared" ca="1" si="12"/>
        <v>2972</v>
      </c>
      <c r="E122" s="90">
        <f t="shared" ca="1" si="13"/>
        <v>2972</v>
      </c>
      <c r="F122" s="90">
        <f t="shared" ca="1" si="14"/>
        <v>2972</v>
      </c>
      <c r="G122" s="90">
        <f t="shared" ca="1" si="15"/>
        <v>70</v>
      </c>
      <c r="H122" s="90">
        <f t="shared" ca="1" si="16"/>
        <v>78</v>
      </c>
      <c r="I122" s="90">
        <f t="shared" ca="1" si="17"/>
        <v>75</v>
      </c>
      <c r="J122" s="90">
        <f t="shared" ca="1" si="18"/>
        <v>20</v>
      </c>
      <c r="K122" s="90">
        <f t="shared" ca="1" si="19"/>
        <v>27</v>
      </c>
      <c r="L122" s="90">
        <f t="shared" ca="1" si="20"/>
        <v>20</v>
      </c>
      <c r="M122" s="90">
        <f t="shared" ca="1" si="21"/>
        <v>103</v>
      </c>
      <c r="N122" s="90">
        <f t="shared" ca="1" si="22"/>
        <v>105</v>
      </c>
      <c r="O122" s="90">
        <f t="shared" ca="1" si="23"/>
        <v>104</v>
      </c>
    </row>
    <row r="123" spans="1:15" s="34" customFormat="1" ht="20.100000000000001" customHeight="1" x14ac:dyDescent="0.25">
      <c r="A123" s="49" t="s">
        <v>229</v>
      </c>
      <c r="B123" s="49" t="s">
        <v>191</v>
      </c>
      <c r="C123" s="14" t="s">
        <v>230</v>
      </c>
      <c r="D123" s="90">
        <f t="shared" ca="1" si="12"/>
        <v>3434</v>
      </c>
      <c r="E123" s="90">
        <f t="shared" ca="1" si="13"/>
        <v>3434</v>
      </c>
      <c r="F123" s="90">
        <f t="shared" ca="1" si="14"/>
        <v>3433</v>
      </c>
      <c r="G123" s="90">
        <f t="shared" ca="1" si="15"/>
        <v>64</v>
      </c>
      <c r="H123" s="90">
        <f t="shared" ca="1" si="16"/>
        <v>77</v>
      </c>
      <c r="I123" s="90">
        <f t="shared" ca="1" si="17"/>
        <v>75</v>
      </c>
      <c r="J123" s="90">
        <f t="shared" ca="1" si="18"/>
        <v>16</v>
      </c>
      <c r="K123" s="90">
        <f t="shared" ca="1" si="19"/>
        <v>30</v>
      </c>
      <c r="L123" s="90">
        <f t="shared" ca="1" si="20"/>
        <v>24</v>
      </c>
      <c r="M123" s="90">
        <f t="shared" ca="1" si="21"/>
        <v>102</v>
      </c>
      <c r="N123" s="90">
        <f t="shared" ca="1" si="22"/>
        <v>105</v>
      </c>
      <c r="O123" s="90">
        <f t="shared" ca="1" si="23"/>
        <v>105</v>
      </c>
    </row>
    <row r="124" spans="1:15" s="34" customFormat="1" ht="20.100000000000001" customHeight="1" x14ac:dyDescent="0.25">
      <c r="A124" s="49" t="s">
        <v>231</v>
      </c>
      <c r="B124" s="49" t="s">
        <v>191</v>
      </c>
      <c r="C124" s="14" t="s">
        <v>232</v>
      </c>
      <c r="D124" s="90">
        <f t="shared" ca="1" si="12"/>
        <v>3402</v>
      </c>
      <c r="E124" s="90">
        <f t="shared" ca="1" si="13"/>
        <v>3402</v>
      </c>
      <c r="F124" s="90">
        <f t="shared" ca="1" si="14"/>
        <v>3402</v>
      </c>
      <c r="G124" s="90">
        <f t="shared" ca="1" si="15"/>
        <v>79</v>
      </c>
      <c r="H124" s="90">
        <f t="shared" ca="1" si="16"/>
        <v>81</v>
      </c>
      <c r="I124" s="90">
        <f t="shared" ca="1" si="17"/>
        <v>81</v>
      </c>
      <c r="J124" s="90">
        <f t="shared" ca="1" si="18"/>
        <v>27</v>
      </c>
      <c r="K124" s="90">
        <f t="shared" ca="1" si="19"/>
        <v>31</v>
      </c>
      <c r="L124" s="90">
        <f t="shared" ca="1" si="20"/>
        <v>26</v>
      </c>
      <c r="M124" s="90">
        <f t="shared" ca="1" si="21"/>
        <v>105</v>
      </c>
      <c r="N124" s="90">
        <f t="shared" ca="1" si="22"/>
        <v>106</v>
      </c>
      <c r="O124" s="90">
        <f t="shared" ca="1" si="23"/>
        <v>105</v>
      </c>
    </row>
    <row r="125" spans="1:15" s="34" customFormat="1" ht="20.100000000000001" customHeight="1" x14ac:dyDescent="0.25">
      <c r="A125" s="49" t="s">
        <v>233</v>
      </c>
      <c r="B125" s="49" t="s">
        <v>191</v>
      </c>
      <c r="C125" s="14" t="s">
        <v>234</v>
      </c>
      <c r="D125" s="90">
        <f t="shared" ca="1" si="12"/>
        <v>4161</v>
      </c>
      <c r="E125" s="90">
        <f t="shared" ca="1" si="13"/>
        <v>4161</v>
      </c>
      <c r="F125" s="90">
        <f t="shared" ca="1" si="14"/>
        <v>4161</v>
      </c>
      <c r="G125" s="90">
        <f t="shared" ca="1" si="15"/>
        <v>66</v>
      </c>
      <c r="H125" s="90">
        <f t="shared" ca="1" si="16"/>
        <v>75</v>
      </c>
      <c r="I125" s="90">
        <f t="shared" ca="1" si="17"/>
        <v>70</v>
      </c>
      <c r="J125" s="90">
        <f t="shared" ca="1" si="18"/>
        <v>17</v>
      </c>
      <c r="K125" s="90">
        <f t="shared" ca="1" si="19"/>
        <v>26</v>
      </c>
      <c r="L125" s="90">
        <f t="shared" ca="1" si="20"/>
        <v>19</v>
      </c>
      <c r="M125" s="90">
        <f t="shared" ca="1" si="21"/>
        <v>102</v>
      </c>
      <c r="N125" s="90">
        <f t="shared" ca="1" si="22"/>
        <v>105</v>
      </c>
      <c r="O125" s="90">
        <f t="shared" ca="1" si="23"/>
        <v>103</v>
      </c>
    </row>
    <row r="126" spans="1:15" s="34" customFormat="1" ht="20.100000000000001" customHeight="1" x14ac:dyDescent="0.25">
      <c r="A126" s="49" t="s">
        <v>235</v>
      </c>
      <c r="B126" s="49" t="s">
        <v>191</v>
      </c>
      <c r="C126" s="14" t="s">
        <v>236</v>
      </c>
      <c r="D126" s="90">
        <f t="shared" ca="1" si="12"/>
        <v>3849</v>
      </c>
      <c r="E126" s="90">
        <f t="shared" ca="1" si="13"/>
        <v>3849</v>
      </c>
      <c r="F126" s="90">
        <f t="shared" ca="1" si="14"/>
        <v>3849</v>
      </c>
      <c r="G126" s="90">
        <f t="shared" ca="1" si="15"/>
        <v>65</v>
      </c>
      <c r="H126" s="90">
        <f t="shared" ca="1" si="16"/>
        <v>78</v>
      </c>
      <c r="I126" s="90">
        <f t="shared" ca="1" si="17"/>
        <v>75</v>
      </c>
      <c r="J126" s="90">
        <f t="shared" ca="1" si="18"/>
        <v>18</v>
      </c>
      <c r="K126" s="90">
        <f t="shared" ca="1" si="19"/>
        <v>27</v>
      </c>
      <c r="L126" s="90">
        <f t="shared" ca="1" si="20"/>
        <v>20</v>
      </c>
      <c r="M126" s="90">
        <f t="shared" ca="1" si="21"/>
        <v>102</v>
      </c>
      <c r="N126" s="90">
        <f t="shared" ca="1" si="22"/>
        <v>105</v>
      </c>
      <c r="O126" s="90">
        <f t="shared" ca="1" si="23"/>
        <v>104</v>
      </c>
    </row>
    <row r="127" spans="1:15" s="34" customFormat="1" ht="20.100000000000001" customHeight="1" x14ac:dyDescent="0.25">
      <c r="A127" s="49" t="s">
        <v>237</v>
      </c>
      <c r="B127" s="49" t="s">
        <v>191</v>
      </c>
      <c r="C127" s="14" t="s">
        <v>238</v>
      </c>
      <c r="D127" s="90">
        <f t="shared" ca="1" si="12"/>
        <v>4092</v>
      </c>
      <c r="E127" s="90">
        <f t="shared" ca="1" si="13"/>
        <v>4092</v>
      </c>
      <c r="F127" s="90">
        <f t="shared" ca="1" si="14"/>
        <v>4092</v>
      </c>
      <c r="G127" s="90">
        <f t="shared" ca="1" si="15"/>
        <v>61</v>
      </c>
      <c r="H127" s="90">
        <f t="shared" ca="1" si="16"/>
        <v>75</v>
      </c>
      <c r="I127" s="90">
        <f t="shared" ca="1" si="17"/>
        <v>72</v>
      </c>
      <c r="J127" s="90">
        <f t="shared" ca="1" si="18"/>
        <v>15</v>
      </c>
      <c r="K127" s="90">
        <f t="shared" ca="1" si="19"/>
        <v>25</v>
      </c>
      <c r="L127" s="90">
        <f t="shared" ca="1" si="20"/>
        <v>17</v>
      </c>
      <c r="M127" s="90">
        <f t="shared" ca="1" si="21"/>
        <v>101</v>
      </c>
      <c r="N127" s="90">
        <f t="shared" ca="1" si="22"/>
        <v>105</v>
      </c>
      <c r="O127" s="90">
        <f t="shared" ca="1" si="23"/>
        <v>103</v>
      </c>
    </row>
    <row r="128" spans="1:15" s="34" customFormat="1" ht="20.100000000000001" customHeight="1" x14ac:dyDescent="0.25">
      <c r="A128" s="49" t="s">
        <v>239</v>
      </c>
      <c r="B128" s="49" t="s">
        <v>191</v>
      </c>
      <c r="C128" s="14" t="s">
        <v>240</v>
      </c>
      <c r="D128" s="90">
        <f t="shared" ca="1" si="12"/>
        <v>2931</v>
      </c>
      <c r="E128" s="90">
        <f t="shared" ca="1" si="13"/>
        <v>2931</v>
      </c>
      <c r="F128" s="90">
        <f t="shared" ca="1" si="14"/>
        <v>2931</v>
      </c>
      <c r="G128" s="90">
        <f t="shared" ca="1" si="15"/>
        <v>73</v>
      </c>
      <c r="H128" s="90">
        <f t="shared" ca="1" si="16"/>
        <v>78</v>
      </c>
      <c r="I128" s="90">
        <f t="shared" ca="1" si="17"/>
        <v>78</v>
      </c>
      <c r="J128" s="90">
        <f t="shared" ca="1" si="18"/>
        <v>22</v>
      </c>
      <c r="K128" s="90">
        <f t="shared" ca="1" si="19"/>
        <v>28</v>
      </c>
      <c r="L128" s="90">
        <f t="shared" ca="1" si="20"/>
        <v>23</v>
      </c>
      <c r="M128" s="90">
        <f t="shared" ca="1" si="21"/>
        <v>104</v>
      </c>
      <c r="N128" s="90">
        <f t="shared" ca="1" si="22"/>
        <v>105</v>
      </c>
      <c r="O128" s="90">
        <f t="shared" ca="1" si="23"/>
        <v>105</v>
      </c>
    </row>
    <row r="129" spans="1:15" s="34" customFormat="1" ht="20.100000000000001" customHeight="1" x14ac:dyDescent="0.25">
      <c r="A129" s="49" t="s">
        <v>241</v>
      </c>
      <c r="B129" s="49" t="s">
        <v>191</v>
      </c>
      <c r="C129" s="53" t="s">
        <v>242</v>
      </c>
      <c r="D129" s="90">
        <f t="shared" ca="1" si="12"/>
        <v>2668</v>
      </c>
      <c r="E129" s="90">
        <f t="shared" ca="1" si="13"/>
        <v>2668</v>
      </c>
      <c r="F129" s="90">
        <f t="shared" ca="1" si="14"/>
        <v>2668</v>
      </c>
      <c r="G129" s="90">
        <f t="shared" ca="1" si="15"/>
        <v>72</v>
      </c>
      <c r="H129" s="90">
        <f t="shared" ca="1" si="16"/>
        <v>82</v>
      </c>
      <c r="I129" s="90">
        <f t="shared" ca="1" si="17"/>
        <v>79</v>
      </c>
      <c r="J129" s="90">
        <f t="shared" ca="1" si="18"/>
        <v>24</v>
      </c>
      <c r="K129" s="90">
        <f t="shared" ca="1" si="19"/>
        <v>37</v>
      </c>
      <c r="L129" s="90">
        <f t="shared" ca="1" si="20"/>
        <v>28</v>
      </c>
      <c r="M129" s="90">
        <f t="shared" ca="1" si="21"/>
        <v>104</v>
      </c>
      <c r="N129" s="90">
        <f t="shared" ca="1" si="22"/>
        <v>107</v>
      </c>
      <c r="O129" s="90">
        <f t="shared" ca="1" si="23"/>
        <v>105</v>
      </c>
    </row>
    <row r="130" spans="1:15" s="34" customFormat="1" ht="20.100000000000001" customHeight="1" x14ac:dyDescent="0.25">
      <c r="A130" s="49" t="s">
        <v>243</v>
      </c>
      <c r="B130" s="49" t="s">
        <v>191</v>
      </c>
      <c r="C130" s="14" t="s">
        <v>244</v>
      </c>
      <c r="D130" s="90">
        <f t="shared" ca="1" si="12"/>
        <v>2856</v>
      </c>
      <c r="E130" s="90">
        <f t="shared" ca="1" si="13"/>
        <v>2856</v>
      </c>
      <c r="F130" s="90">
        <f t="shared" ca="1" si="14"/>
        <v>2857</v>
      </c>
      <c r="G130" s="90">
        <f t="shared" ca="1" si="15"/>
        <v>73</v>
      </c>
      <c r="H130" s="90">
        <f t="shared" ca="1" si="16"/>
        <v>80</v>
      </c>
      <c r="I130" s="90">
        <f t="shared" ca="1" si="17"/>
        <v>77</v>
      </c>
      <c r="J130" s="90">
        <f t="shared" ca="1" si="18"/>
        <v>22</v>
      </c>
      <c r="K130" s="90">
        <f t="shared" ca="1" si="19"/>
        <v>27</v>
      </c>
      <c r="L130" s="90">
        <f t="shared" ca="1" si="20"/>
        <v>19</v>
      </c>
      <c r="M130" s="90">
        <f t="shared" ca="1" si="21"/>
        <v>104</v>
      </c>
      <c r="N130" s="90">
        <f t="shared" ca="1" si="22"/>
        <v>105</v>
      </c>
      <c r="O130" s="90">
        <f t="shared" ca="1" si="23"/>
        <v>104</v>
      </c>
    </row>
    <row r="131" spans="1:15" s="34" customFormat="1" ht="20.100000000000001" customHeight="1" x14ac:dyDescent="0.25">
      <c r="A131" s="49" t="s">
        <v>245</v>
      </c>
      <c r="B131" s="49" t="s">
        <v>191</v>
      </c>
      <c r="C131" s="14" t="s">
        <v>246</v>
      </c>
      <c r="D131" s="90">
        <f t="shared" ca="1" si="12"/>
        <v>3472</v>
      </c>
      <c r="E131" s="90">
        <f t="shared" ca="1" si="13"/>
        <v>3472</v>
      </c>
      <c r="F131" s="90">
        <f t="shared" ca="1" si="14"/>
        <v>3472</v>
      </c>
      <c r="G131" s="90">
        <f t="shared" ca="1" si="15"/>
        <v>70</v>
      </c>
      <c r="H131" s="90">
        <f t="shared" ca="1" si="16"/>
        <v>80</v>
      </c>
      <c r="I131" s="90">
        <f t="shared" ca="1" si="17"/>
        <v>76</v>
      </c>
      <c r="J131" s="90">
        <f t="shared" ca="1" si="18"/>
        <v>19</v>
      </c>
      <c r="K131" s="90">
        <f t="shared" ca="1" si="19"/>
        <v>31</v>
      </c>
      <c r="L131" s="90">
        <f t="shared" ca="1" si="20"/>
        <v>24</v>
      </c>
      <c r="M131" s="90">
        <f t="shared" ca="1" si="21"/>
        <v>103</v>
      </c>
      <c r="N131" s="90">
        <f t="shared" ca="1" si="22"/>
        <v>106</v>
      </c>
      <c r="O131" s="90">
        <f t="shared" ca="1" si="23"/>
        <v>105</v>
      </c>
    </row>
    <row r="132" spans="1:15" s="34" customFormat="1" ht="20.100000000000001" customHeight="1" x14ac:dyDescent="0.25">
      <c r="A132" s="49" t="s">
        <v>247</v>
      </c>
      <c r="B132" s="49" t="s">
        <v>191</v>
      </c>
      <c r="C132" s="14" t="s">
        <v>248</v>
      </c>
      <c r="D132" s="90">
        <f t="shared" ca="1" si="12"/>
        <v>2677</v>
      </c>
      <c r="E132" s="90">
        <f t="shared" ca="1" si="13"/>
        <v>2677</v>
      </c>
      <c r="F132" s="90">
        <f t="shared" ca="1" si="14"/>
        <v>2677</v>
      </c>
      <c r="G132" s="90">
        <f t="shared" ca="1" si="15"/>
        <v>67</v>
      </c>
      <c r="H132" s="90">
        <f t="shared" ca="1" si="16"/>
        <v>80</v>
      </c>
      <c r="I132" s="90">
        <f t="shared" ca="1" si="17"/>
        <v>77</v>
      </c>
      <c r="J132" s="90">
        <f t="shared" ca="1" si="18"/>
        <v>22</v>
      </c>
      <c r="K132" s="90">
        <f t="shared" ca="1" si="19"/>
        <v>32</v>
      </c>
      <c r="L132" s="90">
        <f t="shared" ca="1" si="20"/>
        <v>24</v>
      </c>
      <c r="M132" s="90">
        <f t="shared" ca="1" si="21"/>
        <v>103</v>
      </c>
      <c r="N132" s="90">
        <f t="shared" ca="1" si="22"/>
        <v>106</v>
      </c>
      <c r="O132" s="90">
        <f t="shared" ca="1" si="23"/>
        <v>105</v>
      </c>
    </row>
    <row r="133" spans="1:15" s="34" customFormat="1" ht="20.100000000000001" customHeight="1" x14ac:dyDescent="0.25">
      <c r="A133" s="49" t="s">
        <v>249</v>
      </c>
      <c r="B133" s="49" t="s">
        <v>191</v>
      </c>
      <c r="C133" s="14" t="s">
        <v>250</v>
      </c>
      <c r="D133" s="90">
        <f t="shared" ca="1" si="12"/>
        <v>1708</v>
      </c>
      <c r="E133" s="90">
        <f t="shared" ca="1" si="13"/>
        <v>1708</v>
      </c>
      <c r="F133" s="90">
        <f t="shared" ca="1" si="14"/>
        <v>1708</v>
      </c>
      <c r="G133" s="90">
        <f t="shared" ca="1" si="15"/>
        <v>75</v>
      </c>
      <c r="H133" s="90">
        <f t="shared" ca="1" si="16"/>
        <v>80</v>
      </c>
      <c r="I133" s="90">
        <f t="shared" ca="1" si="17"/>
        <v>79</v>
      </c>
      <c r="J133" s="90">
        <f t="shared" ca="1" si="18"/>
        <v>28</v>
      </c>
      <c r="K133" s="90">
        <f t="shared" ca="1" si="19"/>
        <v>32</v>
      </c>
      <c r="L133" s="90">
        <f t="shared" ca="1" si="20"/>
        <v>26</v>
      </c>
      <c r="M133" s="90">
        <f t="shared" ca="1" si="21"/>
        <v>105</v>
      </c>
      <c r="N133" s="90">
        <f t="shared" ca="1" si="22"/>
        <v>106</v>
      </c>
      <c r="O133" s="90">
        <f t="shared" ca="1" si="23"/>
        <v>105</v>
      </c>
    </row>
    <row r="134" spans="1:15" s="34" customFormat="1" ht="20.100000000000001" customHeight="1" x14ac:dyDescent="0.25">
      <c r="A134" s="49" t="s">
        <v>251</v>
      </c>
      <c r="B134" s="49" t="s">
        <v>191</v>
      </c>
      <c r="C134" s="14" t="s">
        <v>252</v>
      </c>
      <c r="D134" s="90">
        <f t="shared" ca="1" si="12"/>
        <v>2013</v>
      </c>
      <c r="E134" s="90">
        <f t="shared" ca="1" si="13"/>
        <v>2013</v>
      </c>
      <c r="F134" s="90">
        <f t="shared" ca="1" si="14"/>
        <v>2013</v>
      </c>
      <c r="G134" s="90">
        <f t="shared" ca="1" si="15"/>
        <v>70</v>
      </c>
      <c r="H134" s="90">
        <f t="shared" ca="1" si="16"/>
        <v>78</v>
      </c>
      <c r="I134" s="90">
        <f t="shared" ca="1" si="17"/>
        <v>76</v>
      </c>
      <c r="J134" s="90">
        <f t="shared" ca="1" si="18"/>
        <v>22</v>
      </c>
      <c r="K134" s="90">
        <f t="shared" ca="1" si="19"/>
        <v>30</v>
      </c>
      <c r="L134" s="90">
        <f t="shared" ca="1" si="20"/>
        <v>25</v>
      </c>
      <c r="M134" s="90">
        <f t="shared" ca="1" si="21"/>
        <v>104</v>
      </c>
      <c r="N134" s="90">
        <f t="shared" ca="1" si="22"/>
        <v>105</v>
      </c>
      <c r="O134" s="90">
        <f t="shared" ca="1" si="23"/>
        <v>104</v>
      </c>
    </row>
    <row r="135" spans="1:15" s="34" customFormat="1" ht="20.100000000000001" customHeight="1" x14ac:dyDescent="0.25">
      <c r="A135" s="49" t="s">
        <v>253</v>
      </c>
      <c r="B135" s="49" t="s">
        <v>191</v>
      </c>
      <c r="C135" s="14" t="s">
        <v>254</v>
      </c>
      <c r="D135" s="90">
        <f t="shared" ca="1" si="12"/>
        <v>3669</v>
      </c>
      <c r="E135" s="90">
        <f t="shared" ca="1" si="13"/>
        <v>3669</v>
      </c>
      <c r="F135" s="90">
        <f t="shared" ca="1" si="14"/>
        <v>3669</v>
      </c>
      <c r="G135" s="90">
        <f t="shared" ca="1" si="15"/>
        <v>68</v>
      </c>
      <c r="H135" s="90">
        <f t="shared" ca="1" si="16"/>
        <v>78</v>
      </c>
      <c r="I135" s="90">
        <f t="shared" ca="1" si="17"/>
        <v>76</v>
      </c>
      <c r="J135" s="90">
        <f t="shared" ca="1" si="18"/>
        <v>19</v>
      </c>
      <c r="K135" s="90">
        <f t="shared" ca="1" si="19"/>
        <v>29</v>
      </c>
      <c r="L135" s="90">
        <f t="shared" ca="1" si="20"/>
        <v>28</v>
      </c>
      <c r="M135" s="90">
        <f t="shared" ca="1" si="21"/>
        <v>103</v>
      </c>
      <c r="N135" s="90">
        <f t="shared" ca="1" si="22"/>
        <v>105</v>
      </c>
      <c r="O135" s="90">
        <f t="shared" ca="1" si="23"/>
        <v>105</v>
      </c>
    </row>
    <row r="136" spans="1:15" s="34" customFormat="1" ht="20.100000000000001" customHeight="1" x14ac:dyDescent="0.25">
      <c r="A136" s="49" t="s">
        <v>255</v>
      </c>
      <c r="B136" s="49" t="s">
        <v>191</v>
      </c>
      <c r="C136" s="14" t="s">
        <v>256</v>
      </c>
      <c r="D136" s="90">
        <f t="shared" ca="1" si="12"/>
        <v>1989</v>
      </c>
      <c r="E136" s="90">
        <f t="shared" ca="1" si="13"/>
        <v>1989</v>
      </c>
      <c r="F136" s="90">
        <f t="shared" ca="1" si="14"/>
        <v>1989</v>
      </c>
      <c r="G136" s="90">
        <f t="shared" ca="1" si="15"/>
        <v>81</v>
      </c>
      <c r="H136" s="90">
        <f t="shared" ca="1" si="16"/>
        <v>85</v>
      </c>
      <c r="I136" s="90">
        <f t="shared" ca="1" si="17"/>
        <v>82</v>
      </c>
      <c r="J136" s="90">
        <f t="shared" ca="1" si="18"/>
        <v>36</v>
      </c>
      <c r="K136" s="90">
        <f t="shared" ca="1" si="19"/>
        <v>40</v>
      </c>
      <c r="L136" s="90">
        <f t="shared" ca="1" si="20"/>
        <v>31</v>
      </c>
      <c r="M136" s="90">
        <f t="shared" ca="1" si="21"/>
        <v>107</v>
      </c>
      <c r="N136" s="90">
        <f t="shared" ca="1" si="22"/>
        <v>107</v>
      </c>
      <c r="O136" s="90">
        <f t="shared" ca="1" si="23"/>
        <v>106</v>
      </c>
    </row>
    <row r="137" spans="1:15" s="34" customFormat="1" ht="20.100000000000001" customHeight="1" x14ac:dyDescent="0.25">
      <c r="A137" s="49" t="s">
        <v>257</v>
      </c>
      <c r="B137" s="49" t="s">
        <v>191</v>
      </c>
      <c r="C137" s="14" t="s">
        <v>258</v>
      </c>
      <c r="D137" s="90">
        <f t="shared" ca="1" si="12"/>
        <v>2005</v>
      </c>
      <c r="E137" s="90">
        <f t="shared" ca="1" si="13"/>
        <v>2005</v>
      </c>
      <c r="F137" s="90">
        <f t="shared" ca="1" si="14"/>
        <v>2005</v>
      </c>
      <c r="G137" s="90">
        <f t="shared" ca="1" si="15"/>
        <v>74</v>
      </c>
      <c r="H137" s="90">
        <f t="shared" ca="1" si="16"/>
        <v>80</v>
      </c>
      <c r="I137" s="90">
        <f t="shared" ca="1" si="17"/>
        <v>80</v>
      </c>
      <c r="J137" s="90">
        <f t="shared" ca="1" si="18"/>
        <v>25</v>
      </c>
      <c r="K137" s="90">
        <f t="shared" ca="1" si="19"/>
        <v>37</v>
      </c>
      <c r="L137" s="90">
        <f t="shared" ca="1" si="20"/>
        <v>30</v>
      </c>
      <c r="M137" s="90">
        <f t="shared" ca="1" si="21"/>
        <v>104</v>
      </c>
      <c r="N137" s="90">
        <f t="shared" ca="1" si="22"/>
        <v>106</v>
      </c>
      <c r="O137" s="90">
        <f t="shared" ca="1" si="23"/>
        <v>106</v>
      </c>
    </row>
    <row r="138" spans="1:15" s="34" customFormat="1" ht="20.100000000000001" customHeight="1" x14ac:dyDescent="0.25">
      <c r="A138" s="49" t="s">
        <v>259</v>
      </c>
      <c r="B138" s="49" t="s">
        <v>191</v>
      </c>
      <c r="C138" s="14" t="s">
        <v>260</v>
      </c>
      <c r="D138" s="90">
        <f t="shared" ca="1" si="12"/>
        <v>2989</v>
      </c>
      <c r="E138" s="90">
        <f t="shared" ca="1" si="13"/>
        <v>2989</v>
      </c>
      <c r="F138" s="90">
        <f t="shared" ca="1" si="14"/>
        <v>2989</v>
      </c>
      <c r="G138" s="90">
        <f t="shared" ca="1" si="15"/>
        <v>65</v>
      </c>
      <c r="H138" s="90">
        <f t="shared" ca="1" si="16"/>
        <v>75</v>
      </c>
      <c r="I138" s="90">
        <f t="shared" ca="1" si="17"/>
        <v>76</v>
      </c>
      <c r="J138" s="90">
        <f t="shared" ca="1" si="18"/>
        <v>15</v>
      </c>
      <c r="K138" s="90">
        <f t="shared" ca="1" si="19"/>
        <v>24</v>
      </c>
      <c r="L138" s="90">
        <f t="shared" ca="1" si="20"/>
        <v>21</v>
      </c>
      <c r="M138" s="90">
        <f t="shared" ca="1" si="21"/>
        <v>102</v>
      </c>
      <c r="N138" s="90">
        <f t="shared" ca="1" si="22"/>
        <v>105</v>
      </c>
      <c r="O138" s="90">
        <f t="shared" ca="1" si="23"/>
        <v>104</v>
      </c>
    </row>
    <row r="139" spans="1:15" s="34" customFormat="1" ht="20.100000000000001" customHeight="1" x14ac:dyDescent="0.25">
      <c r="A139" s="49" t="s">
        <v>263</v>
      </c>
      <c r="B139" s="49" t="s">
        <v>262</v>
      </c>
      <c r="C139" s="50" t="s">
        <v>264</v>
      </c>
      <c r="D139" s="90">
        <f t="shared" ref="D139:D173" ca="1" si="24">VLOOKUP(TRIM($A139),INDIRECT($R$7),4+$R$8,FALSE)</f>
        <v>1311</v>
      </c>
      <c r="E139" s="90">
        <f t="shared" ref="E139:E173" ca="1" si="25">VLOOKUP(TRIM($A139),INDIRECT($R$7),5+$R$8,FALSE)</f>
        <v>1311</v>
      </c>
      <c r="F139" s="90">
        <f t="shared" ref="F139:F173" ca="1" si="26">VLOOKUP(TRIM($A139),INDIRECT($R$7),6+$R$8,FALSE)</f>
        <v>1311</v>
      </c>
      <c r="G139" s="90">
        <f t="shared" ref="G139:G173" ca="1" si="27">VLOOKUP(TRIM($A139),INDIRECT($R$7),13+$R$9,FALSE)</f>
        <v>65</v>
      </c>
      <c r="H139" s="90">
        <f t="shared" ref="H139:H173" ca="1" si="28">VLOOKUP(TRIM($A139),INDIRECT($R$7),14+$R$9,FALSE)</f>
        <v>64</v>
      </c>
      <c r="I139" s="90">
        <f t="shared" ref="I139:I173" ca="1" si="29">VLOOKUP(TRIM($A139),INDIRECT($R$7),15+$R$9,FALSE)</f>
        <v>66</v>
      </c>
      <c r="J139" s="90">
        <f t="shared" ref="J139:J173" ca="1" si="30">VLOOKUP(TRIM($A139),INDIRECT($R$7),16+$R$9,FALSE)</f>
        <v>19</v>
      </c>
      <c r="K139" s="90">
        <f t="shared" ref="K139:K173" ca="1" si="31">VLOOKUP(TRIM($A139),INDIRECT($R$7),17+$R$9,FALSE)</f>
        <v>18</v>
      </c>
      <c r="L139" s="90">
        <f t="shared" ref="L139:L173" ca="1" si="32">VLOOKUP(TRIM($A139),INDIRECT($R$7),18+$R$9,FALSE)</f>
        <v>14</v>
      </c>
      <c r="M139" s="90">
        <f t="shared" ref="M139:M173" ca="1" si="33">VLOOKUP(TRIM($A139),INDIRECT($R$7),19+$R$9,FALSE)</f>
        <v>103</v>
      </c>
      <c r="N139" s="90">
        <f t="shared" ref="N139:N173" ca="1" si="34">VLOOKUP(TRIM($A139),INDIRECT($R$7),20+$R$9,FALSE)</f>
        <v>103</v>
      </c>
      <c r="O139" s="90">
        <f t="shared" ref="O139:O173" ca="1" si="35">VLOOKUP(TRIM($A139),INDIRECT($R$7),21+$R$9,FALSE)</f>
        <v>102</v>
      </c>
    </row>
    <row r="140" spans="1:15" s="34" customFormat="1" ht="20.100000000000001" customHeight="1" x14ac:dyDescent="0.25">
      <c r="A140" s="49" t="s">
        <v>265</v>
      </c>
      <c r="B140" s="49" t="s">
        <v>262</v>
      </c>
      <c r="C140" s="50" t="s">
        <v>266</v>
      </c>
      <c r="D140" s="90">
        <f t="shared" ca="1" si="24"/>
        <v>2396</v>
      </c>
      <c r="E140" s="90">
        <f t="shared" ca="1" si="25"/>
        <v>2396</v>
      </c>
      <c r="F140" s="90">
        <f t="shared" ca="1" si="26"/>
        <v>2396</v>
      </c>
      <c r="G140" s="90">
        <f t="shared" ca="1" si="27"/>
        <v>75</v>
      </c>
      <c r="H140" s="90">
        <f t="shared" ca="1" si="28"/>
        <v>75</v>
      </c>
      <c r="I140" s="90">
        <f t="shared" ca="1" si="29"/>
        <v>70</v>
      </c>
      <c r="J140" s="90">
        <f t="shared" ca="1" si="30"/>
        <v>26</v>
      </c>
      <c r="K140" s="90">
        <f t="shared" ca="1" si="31"/>
        <v>22</v>
      </c>
      <c r="L140" s="90">
        <f t="shared" ca="1" si="32"/>
        <v>16</v>
      </c>
      <c r="M140" s="90">
        <f t="shared" ca="1" si="33"/>
        <v>104</v>
      </c>
      <c r="N140" s="90">
        <f t="shared" ca="1" si="34"/>
        <v>104</v>
      </c>
      <c r="O140" s="90">
        <f t="shared" ca="1" si="35"/>
        <v>103</v>
      </c>
    </row>
    <row r="141" spans="1:15" s="34" customFormat="1" ht="20.100000000000001" customHeight="1" x14ac:dyDescent="0.25">
      <c r="A141" s="49" t="s">
        <v>267</v>
      </c>
      <c r="B141" s="49" t="s">
        <v>262</v>
      </c>
      <c r="C141" s="50" t="s">
        <v>268</v>
      </c>
      <c r="D141" s="90">
        <f t="shared" ca="1" si="24"/>
        <v>5702</v>
      </c>
      <c r="E141" s="90">
        <f t="shared" ca="1" si="25"/>
        <v>5702</v>
      </c>
      <c r="F141" s="90">
        <f t="shared" ca="1" si="26"/>
        <v>5702</v>
      </c>
      <c r="G141" s="90">
        <f t="shared" ca="1" si="27"/>
        <v>73</v>
      </c>
      <c r="H141" s="90">
        <f t="shared" ca="1" si="28"/>
        <v>77</v>
      </c>
      <c r="I141" s="90">
        <f t="shared" ca="1" si="29"/>
        <v>72</v>
      </c>
      <c r="J141" s="90">
        <f t="shared" ca="1" si="30"/>
        <v>28</v>
      </c>
      <c r="K141" s="90">
        <f t="shared" ca="1" si="31"/>
        <v>28</v>
      </c>
      <c r="L141" s="90">
        <f t="shared" ca="1" si="32"/>
        <v>22</v>
      </c>
      <c r="M141" s="90">
        <f t="shared" ca="1" si="33"/>
        <v>105</v>
      </c>
      <c r="N141" s="90">
        <f t="shared" ca="1" si="34"/>
        <v>105</v>
      </c>
      <c r="O141" s="90">
        <f t="shared" ca="1" si="35"/>
        <v>104</v>
      </c>
    </row>
    <row r="142" spans="1:15" s="34" customFormat="1" ht="20.100000000000001" customHeight="1" x14ac:dyDescent="0.25">
      <c r="A142" s="49" t="s">
        <v>269</v>
      </c>
      <c r="B142" s="49" t="s">
        <v>262</v>
      </c>
      <c r="C142" s="50" t="s">
        <v>270</v>
      </c>
      <c r="D142" s="90">
        <f t="shared" ca="1" si="24"/>
        <v>5034</v>
      </c>
      <c r="E142" s="90">
        <f t="shared" ca="1" si="25"/>
        <v>5034</v>
      </c>
      <c r="F142" s="90">
        <f t="shared" ca="1" si="26"/>
        <v>5034</v>
      </c>
      <c r="G142" s="90">
        <f t="shared" ca="1" si="27"/>
        <v>66</v>
      </c>
      <c r="H142" s="90">
        <f t="shared" ca="1" si="28"/>
        <v>67</v>
      </c>
      <c r="I142" s="90">
        <f t="shared" ca="1" si="29"/>
        <v>66</v>
      </c>
      <c r="J142" s="90">
        <f t="shared" ca="1" si="30"/>
        <v>19</v>
      </c>
      <c r="K142" s="90">
        <f t="shared" ca="1" si="31"/>
        <v>18</v>
      </c>
      <c r="L142" s="90">
        <f t="shared" ca="1" si="32"/>
        <v>13</v>
      </c>
      <c r="M142" s="90">
        <f t="shared" ca="1" si="33"/>
        <v>103</v>
      </c>
      <c r="N142" s="90">
        <f t="shared" ca="1" si="34"/>
        <v>103</v>
      </c>
      <c r="O142" s="90">
        <f t="shared" ca="1" si="35"/>
        <v>102</v>
      </c>
    </row>
    <row r="143" spans="1:15" s="34" customFormat="1" ht="20.100000000000001" customHeight="1" x14ac:dyDescent="0.25">
      <c r="A143" s="49" t="s">
        <v>271</v>
      </c>
      <c r="B143" s="49" t="s">
        <v>262</v>
      </c>
      <c r="C143" s="50" t="s">
        <v>272</v>
      </c>
      <c r="D143" s="90">
        <f t="shared" ca="1" si="24"/>
        <v>14045</v>
      </c>
      <c r="E143" s="90">
        <f t="shared" ca="1" si="25"/>
        <v>14045</v>
      </c>
      <c r="F143" s="90">
        <f t="shared" ca="1" si="26"/>
        <v>14044</v>
      </c>
      <c r="G143" s="90">
        <f t="shared" ca="1" si="27"/>
        <v>71</v>
      </c>
      <c r="H143" s="90">
        <f t="shared" ca="1" si="28"/>
        <v>74</v>
      </c>
      <c r="I143" s="90">
        <f t="shared" ca="1" si="29"/>
        <v>72</v>
      </c>
      <c r="J143" s="90">
        <f t="shared" ca="1" si="30"/>
        <v>23</v>
      </c>
      <c r="K143" s="90">
        <f t="shared" ca="1" si="31"/>
        <v>23</v>
      </c>
      <c r="L143" s="90">
        <f t="shared" ca="1" si="32"/>
        <v>17</v>
      </c>
      <c r="M143" s="90">
        <f t="shared" ca="1" si="33"/>
        <v>104</v>
      </c>
      <c r="N143" s="90">
        <f t="shared" ca="1" si="34"/>
        <v>104</v>
      </c>
      <c r="O143" s="90">
        <f t="shared" ca="1" si="35"/>
        <v>103</v>
      </c>
    </row>
    <row r="144" spans="1:15" s="34" customFormat="1" ht="20.100000000000001" customHeight="1" x14ac:dyDescent="0.25">
      <c r="A144" s="49" t="s">
        <v>273</v>
      </c>
      <c r="B144" s="49" t="s">
        <v>262</v>
      </c>
      <c r="C144" s="50" t="s">
        <v>274</v>
      </c>
      <c r="D144" s="90">
        <f t="shared" ca="1" si="24"/>
        <v>1327</v>
      </c>
      <c r="E144" s="90">
        <f t="shared" ca="1" si="25"/>
        <v>1327</v>
      </c>
      <c r="F144" s="90">
        <f t="shared" ca="1" si="26"/>
        <v>1327</v>
      </c>
      <c r="G144" s="90">
        <f t="shared" ca="1" si="27"/>
        <v>64</v>
      </c>
      <c r="H144" s="90">
        <f t="shared" ca="1" si="28"/>
        <v>64</v>
      </c>
      <c r="I144" s="90">
        <f t="shared" ca="1" si="29"/>
        <v>63</v>
      </c>
      <c r="J144" s="90">
        <f t="shared" ca="1" si="30"/>
        <v>16</v>
      </c>
      <c r="K144" s="90">
        <f t="shared" ca="1" si="31"/>
        <v>15</v>
      </c>
      <c r="L144" s="90">
        <f t="shared" ca="1" si="32"/>
        <v>11</v>
      </c>
      <c r="M144" s="90">
        <f t="shared" ca="1" si="33"/>
        <v>102</v>
      </c>
      <c r="N144" s="90">
        <f t="shared" ca="1" si="34"/>
        <v>102</v>
      </c>
      <c r="O144" s="90">
        <f t="shared" ca="1" si="35"/>
        <v>102</v>
      </c>
    </row>
    <row r="145" spans="1:15" s="34" customFormat="1" ht="20.100000000000001" customHeight="1" x14ac:dyDescent="0.25">
      <c r="A145" s="49" t="s">
        <v>275</v>
      </c>
      <c r="B145" s="49" t="s">
        <v>262</v>
      </c>
      <c r="C145" s="50" t="s">
        <v>276</v>
      </c>
      <c r="D145" s="90">
        <f t="shared" ca="1" si="24"/>
        <v>16077</v>
      </c>
      <c r="E145" s="90">
        <f t="shared" ca="1" si="25"/>
        <v>16077</v>
      </c>
      <c r="F145" s="90">
        <f t="shared" ca="1" si="26"/>
        <v>16077</v>
      </c>
      <c r="G145" s="90">
        <f t="shared" ca="1" si="27"/>
        <v>70</v>
      </c>
      <c r="H145" s="90">
        <f t="shared" ca="1" si="28"/>
        <v>73</v>
      </c>
      <c r="I145" s="90">
        <f t="shared" ca="1" si="29"/>
        <v>72</v>
      </c>
      <c r="J145" s="90">
        <f t="shared" ca="1" si="30"/>
        <v>21</v>
      </c>
      <c r="K145" s="90">
        <f t="shared" ca="1" si="31"/>
        <v>22</v>
      </c>
      <c r="L145" s="90">
        <f t="shared" ca="1" si="32"/>
        <v>17</v>
      </c>
      <c r="M145" s="90">
        <f t="shared" ca="1" si="33"/>
        <v>103</v>
      </c>
      <c r="N145" s="90">
        <f t="shared" ca="1" si="34"/>
        <v>104</v>
      </c>
      <c r="O145" s="90">
        <f t="shared" ca="1" si="35"/>
        <v>103</v>
      </c>
    </row>
    <row r="146" spans="1:15" s="34" customFormat="1" ht="20.100000000000001" customHeight="1" x14ac:dyDescent="0.25">
      <c r="A146" s="49" t="s">
        <v>277</v>
      </c>
      <c r="B146" s="49" t="s">
        <v>262</v>
      </c>
      <c r="C146" s="50" t="s">
        <v>278</v>
      </c>
      <c r="D146" s="90">
        <f t="shared" ca="1" si="24"/>
        <v>3088</v>
      </c>
      <c r="E146" s="90">
        <f t="shared" ca="1" si="25"/>
        <v>3087</v>
      </c>
      <c r="F146" s="90">
        <f t="shared" ca="1" si="26"/>
        <v>3088</v>
      </c>
      <c r="G146" s="90">
        <f t="shared" ca="1" si="27"/>
        <v>62</v>
      </c>
      <c r="H146" s="90">
        <f t="shared" ca="1" si="28"/>
        <v>67</v>
      </c>
      <c r="I146" s="90">
        <f t="shared" ca="1" si="29"/>
        <v>65</v>
      </c>
      <c r="J146" s="90">
        <f t="shared" ca="1" si="30"/>
        <v>15</v>
      </c>
      <c r="K146" s="90">
        <f t="shared" ca="1" si="31"/>
        <v>18</v>
      </c>
      <c r="L146" s="90">
        <f t="shared" ca="1" si="32"/>
        <v>14</v>
      </c>
      <c r="M146" s="90">
        <f t="shared" ca="1" si="33"/>
        <v>101</v>
      </c>
      <c r="N146" s="90">
        <f t="shared" ca="1" si="34"/>
        <v>103</v>
      </c>
      <c r="O146" s="90">
        <f t="shared" ca="1" si="35"/>
        <v>102</v>
      </c>
    </row>
    <row r="147" spans="1:15" s="34" customFormat="1" ht="20.100000000000001" customHeight="1" x14ac:dyDescent="0.25">
      <c r="A147" s="49" t="s">
        <v>279</v>
      </c>
      <c r="B147" s="49" t="s">
        <v>262</v>
      </c>
      <c r="C147" s="50" t="s">
        <v>280</v>
      </c>
      <c r="D147" s="90">
        <f t="shared" ca="1" si="24"/>
        <v>3228</v>
      </c>
      <c r="E147" s="90">
        <f t="shared" ca="1" si="25"/>
        <v>3228</v>
      </c>
      <c r="F147" s="90">
        <f t="shared" ca="1" si="26"/>
        <v>3228</v>
      </c>
      <c r="G147" s="90">
        <f t="shared" ca="1" si="27"/>
        <v>69</v>
      </c>
      <c r="H147" s="90">
        <f t="shared" ca="1" si="28"/>
        <v>75</v>
      </c>
      <c r="I147" s="90">
        <f t="shared" ca="1" si="29"/>
        <v>72</v>
      </c>
      <c r="J147" s="90">
        <f t="shared" ca="1" si="30"/>
        <v>19</v>
      </c>
      <c r="K147" s="90">
        <f t="shared" ca="1" si="31"/>
        <v>25</v>
      </c>
      <c r="L147" s="90">
        <f t="shared" ca="1" si="32"/>
        <v>19</v>
      </c>
      <c r="M147" s="90">
        <f t="shared" ca="1" si="33"/>
        <v>103</v>
      </c>
      <c r="N147" s="90">
        <f t="shared" ca="1" si="34"/>
        <v>105</v>
      </c>
      <c r="O147" s="90">
        <f t="shared" ca="1" si="35"/>
        <v>103</v>
      </c>
    </row>
    <row r="148" spans="1:15" s="34" customFormat="1" ht="20.100000000000001" customHeight="1" x14ac:dyDescent="0.25">
      <c r="A148" s="49" t="s">
        <v>281</v>
      </c>
      <c r="B148" s="49" t="s">
        <v>262</v>
      </c>
      <c r="C148" s="50" t="s">
        <v>282</v>
      </c>
      <c r="D148" s="90">
        <f t="shared" ca="1" si="24"/>
        <v>6694</v>
      </c>
      <c r="E148" s="90">
        <f t="shared" ca="1" si="25"/>
        <v>6693</v>
      </c>
      <c r="F148" s="90">
        <f t="shared" ca="1" si="26"/>
        <v>6692</v>
      </c>
      <c r="G148" s="90">
        <f t="shared" ca="1" si="27"/>
        <v>68</v>
      </c>
      <c r="H148" s="90">
        <f t="shared" ca="1" si="28"/>
        <v>72</v>
      </c>
      <c r="I148" s="90">
        <f t="shared" ca="1" si="29"/>
        <v>69</v>
      </c>
      <c r="J148" s="90">
        <f t="shared" ca="1" si="30"/>
        <v>23</v>
      </c>
      <c r="K148" s="90">
        <f t="shared" ca="1" si="31"/>
        <v>22</v>
      </c>
      <c r="L148" s="90">
        <f t="shared" ca="1" si="32"/>
        <v>16</v>
      </c>
      <c r="M148" s="90">
        <f t="shared" ca="1" si="33"/>
        <v>103</v>
      </c>
      <c r="N148" s="90">
        <f t="shared" ca="1" si="34"/>
        <v>104</v>
      </c>
      <c r="O148" s="90">
        <f t="shared" ca="1" si="35"/>
        <v>103</v>
      </c>
    </row>
    <row r="149" spans="1:15" s="34" customFormat="1" ht="20.100000000000001" customHeight="1" x14ac:dyDescent="0.25">
      <c r="A149" s="49" t="s">
        <v>283</v>
      </c>
      <c r="B149" s="49" t="s">
        <v>262</v>
      </c>
      <c r="C149" s="50" t="s">
        <v>284</v>
      </c>
      <c r="D149" s="90">
        <f t="shared" ca="1" si="24"/>
        <v>2007</v>
      </c>
      <c r="E149" s="90">
        <f t="shared" ca="1" si="25"/>
        <v>2007</v>
      </c>
      <c r="F149" s="90">
        <f t="shared" ca="1" si="26"/>
        <v>2007</v>
      </c>
      <c r="G149" s="90">
        <f t="shared" ca="1" si="27"/>
        <v>62</v>
      </c>
      <c r="H149" s="90">
        <f t="shared" ca="1" si="28"/>
        <v>70</v>
      </c>
      <c r="I149" s="90">
        <f t="shared" ca="1" si="29"/>
        <v>64</v>
      </c>
      <c r="J149" s="90">
        <f t="shared" ca="1" si="30"/>
        <v>14</v>
      </c>
      <c r="K149" s="90">
        <f t="shared" ca="1" si="31"/>
        <v>18</v>
      </c>
      <c r="L149" s="90">
        <f t="shared" ca="1" si="32"/>
        <v>12</v>
      </c>
      <c r="M149" s="90">
        <f t="shared" ca="1" si="33"/>
        <v>102</v>
      </c>
      <c r="N149" s="90">
        <f t="shared" ca="1" si="34"/>
        <v>103</v>
      </c>
      <c r="O149" s="90">
        <f t="shared" ca="1" si="35"/>
        <v>102</v>
      </c>
    </row>
    <row r="150" spans="1:15" s="34" customFormat="1" ht="20.100000000000001" customHeight="1" x14ac:dyDescent="0.25">
      <c r="A150" s="49" t="s">
        <v>285</v>
      </c>
      <c r="B150" s="49" t="s">
        <v>262</v>
      </c>
      <c r="C150" s="50" t="s">
        <v>13</v>
      </c>
      <c r="D150" s="90">
        <f t="shared" ca="1" si="24"/>
        <v>1478</v>
      </c>
      <c r="E150" s="90">
        <f t="shared" ca="1" si="25"/>
        <v>1478</v>
      </c>
      <c r="F150" s="90">
        <f t="shared" ca="1" si="26"/>
        <v>1477</v>
      </c>
      <c r="G150" s="90">
        <f t="shared" ca="1" si="27"/>
        <v>67</v>
      </c>
      <c r="H150" s="90">
        <f t="shared" ca="1" si="28"/>
        <v>74</v>
      </c>
      <c r="I150" s="90">
        <f t="shared" ca="1" si="29"/>
        <v>68</v>
      </c>
      <c r="J150" s="90">
        <f t="shared" ca="1" si="30"/>
        <v>22</v>
      </c>
      <c r="K150" s="90">
        <f t="shared" ca="1" si="31"/>
        <v>27</v>
      </c>
      <c r="L150" s="90">
        <f t="shared" ca="1" si="32"/>
        <v>21</v>
      </c>
      <c r="M150" s="90">
        <f t="shared" ca="1" si="33"/>
        <v>103</v>
      </c>
      <c r="N150" s="90">
        <f t="shared" ca="1" si="34"/>
        <v>105</v>
      </c>
      <c r="O150" s="90">
        <f t="shared" ca="1" si="35"/>
        <v>103</v>
      </c>
    </row>
    <row r="151" spans="1:15" s="34" customFormat="1" ht="20.100000000000001" customHeight="1" x14ac:dyDescent="0.25">
      <c r="A151" s="49" t="s">
        <v>286</v>
      </c>
      <c r="B151" s="49" t="s">
        <v>262</v>
      </c>
      <c r="C151" s="50" t="s">
        <v>287</v>
      </c>
      <c r="D151" s="90">
        <f t="shared" ca="1" si="24"/>
        <v>1958</v>
      </c>
      <c r="E151" s="90">
        <f t="shared" ca="1" si="25"/>
        <v>1958</v>
      </c>
      <c r="F151" s="90">
        <f t="shared" ca="1" si="26"/>
        <v>1958</v>
      </c>
      <c r="G151" s="90">
        <f t="shared" ca="1" si="27"/>
        <v>64</v>
      </c>
      <c r="H151" s="90">
        <f t="shared" ca="1" si="28"/>
        <v>77</v>
      </c>
      <c r="I151" s="90">
        <f t="shared" ca="1" si="29"/>
        <v>73</v>
      </c>
      <c r="J151" s="90">
        <f t="shared" ca="1" si="30"/>
        <v>19</v>
      </c>
      <c r="K151" s="90">
        <f t="shared" ca="1" si="31"/>
        <v>26</v>
      </c>
      <c r="L151" s="90">
        <f t="shared" ca="1" si="32"/>
        <v>21</v>
      </c>
      <c r="M151" s="90">
        <f t="shared" ca="1" si="33"/>
        <v>102</v>
      </c>
      <c r="N151" s="90">
        <f t="shared" ca="1" si="34"/>
        <v>105</v>
      </c>
      <c r="O151" s="90">
        <f t="shared" ca="1" si="35"/>
        <v>104</v>
      </c>
    </row>
    <row r="152" spans="1:15" s="34" customFormat="1" ht="20.100000000000001" customHeight="1" x14ac:dyDescent="0.25">
      <c r="A152" s="49" t="s">
        <v>288</v>
      </c>
      <c r="B152" s="49" t="s">
        <v>262</v>
      </c>
      <c r="C152" s="50" t="s">
        <v>289</v>
      </c>
      <c r="D152" s="90">
        <f t="shared" ca="1" si="24"/>
        <v>2304</v>
      </c>
      <c r="E152" s="90">
        <f t="shared" ca="1" si="25"/>
        <v>2304</v>
      </c>
      <c r="F152" s="90">
        <f t="shared" ca="1" si="26"/>
        <v>2304</v>
      </c>
      <c r="G152" s="90">
        <f t="shared" ca="1" si="27"/>
        <v>66</v>
      </c>
      <c r="H152" s="90">
        <f t="shared" ca="1" si="28"/>
        <v>72</v>
      </c>
      <c r="I152" s="90">
        <f t="shared" ca="1" si="29"/>
        <v>71</v>
      </c>
      <c r="J152" s="90">
        <f t="shared" ca="1" si="30"/>
        <v>17</v>
      </c>
      <c r="K152" s="90">
        <f t="shared" ca="1" si="31"/>
        <v>22</v>
      </c>
      <c r="L152" s="90">
        <f t="shared" ca="1" si="32"/>
        <v>15</v>
      </c>
      <c r="M152" s="90">
        <f t="shared" ca="1" si="33"/>
        <v>102</v>
      </c>
      <c r="N152" s="90">
        <f t="shared" ca="1" si="34"/>
        <v>104</v>
      </c>
      <c r="O152" s="90">
        <f t="shared" ca="1" si="35"/>
        <v>103</v>
      </c>
    </row>
    <row r="153" spans="1:15" s="34" customFormat="1" ht="20.100000000000001" customHeight="1" x14ac:dyDescent="0.25">
      <c r="A153" s="49" t="s">
        <v>290</v>
      </c>
      <c r="B153" s="49" t="s">
        <v>262</v>
      </c>
      <c r="C153" s="50" t="s">
        <v>291</v>
      </c>
      <c r="D153" s="90">
        <f t="shared" ca="1" si="24"/>
        <v>11123</v>
      </c>
      <c r="E153" s="90">
        <f t="shared" ca="1" si="25"/>
        <v>11123</v>
      </c>
      <c r="F153" s="90">
        <f t="shared" ca="1" si="26"/>
        <v>11123</v>
      </c>
      <c r="G153" s="90">
        <f t="shared" ca="1" si="27"/>
        <v>73</v>
      </c>
      <c r="H153" s="90">
        <f t="shared" ca="1" si="28"/>
        <v>77</v>
      </c>
      <c r="I153" s="90">
        <f t="shared" ca="1" si="29"/>
        <v>74</v>
      </c>
      <c r="J153" s="90">
        <f t="shared" ca="1" si="30"/>
        <v>25</v>
      </c>
      <c r="K153" s="90">
        <f t="shared" ca="1" si="31"/>
        <v>27</v>
      </c>
      <c r="L153" s="90">
        <f t="shared" ca="1" si="32"/>
        <v>20</v>
      </c>
      <c r="M153" s="90">
        <f t="shared" ca="1" si="33"/>
        <v>104</v>
      </c>
      <c r="N153" s="90">
        <f t="shared" ca="1" si="34"/>
        <v>105</v>
      </c>
      <c r="O153" s="90">
        <f t="shared" ca="1" si="35"/>
        <v>104</v>
      </c>
    </row>
    <row r="154" spans="1:15" s="34" customFormat="1" ht="20.100000000000001" customHeight="1" x14ac:dyDescent="0.25">
      <c r="A154" s="49" t="s">
        <v>292</v>
      </c>
      <c r="B154" s="49" t="s">
        <v>262</v>
      </c>
      <c r="C154" s="50" t="s">
        <v>293</v>
      </c>
      <c r="D154" s="90">
        <f t="shared" ca="1" si="24"/>
        <v>1675</v>
      </c>
      <c r="E154" s="90">
        <f t="shared" ca="1" si="25"/>
        <v>1675</v>
      </c>
      <c r="F154" s="90">
        <f t="shared" ca="1" si="26"/>
        <v>1675</v>
      </c>
      <c r="G154" s="90">
        <f t="shared" ca="1" si="27"/>
        <v>70</v>
      </c>
      <c r="H154" s="90">
        <f t="shared" ca="1" si="28"/>
        <v>72</v>
      </c>
      <c r="I154" s="90">
        <f t="shared" ca="1" si="29"/>
        <v>70</v>
      </c>
      <c r="J154" s="90">
        <f t="shared" ca="1" si="30"/>
        <v>25</v>
      </c>
      <c r="K154" s="90">
        <f t="shared" ca="1" si="31"/>
        <v>23</v>
      </c>
      <c r="L154" s="90">
        <f t="shared" ca="1" si="32"/>
        <v>17</v>
      </c>
      <c r="M154" s="90">
        <f t="shared" ca="1" si="33"/>
        <v>104</v>
      </c>
      <c r="N154" s="90">
        <f t="shared" ca="1" si="34"/>
        <v>104</v>
      </c>
      <c r="O154" s="90">
        <f t="shared" ca="1" si="35"/>
        <v>103</v>
      </c>
    </row>
    <row r="155" spans="1:15" s="34" customFormat="1" ht="20.100000000000001" customHeight="1" x14ac:dyDescent="0.25">
      <c r="A155" s="49" t="s">
        <v>294</v>
      </c>
      <c r="B155" s="49" t="s">
        <v>262</v>
      </c>
      <c r="C155" s="50" t="s">
        <v>295</v>
      </c>
      <c r="D155" s="90">
        <f t="shared" ca="1" si="24"/>
        <v>8239</v>
      </c>
      <c r="E155" s="90">
        <f t="shared" ca="1" si="25"/>
        <v>8239</v>
      </c>
      <c r="F155" s="90">
        <f t="shared" ca="1" si="26"/>
        <v>8239</v>
      </c>
      <c r="G155" s="90">
        <f t="shared" ca="1" si="27"/>
        <v>65</v>
      </c>
      <c r="H155" s="90">
        <f t="shared" ca="1" si="28"/>
        <v>68</v>
      </c>
      <c r="I155" s="90">
        <f t="shared" ca="1" si="29"/>
        <v>63</v>
      </c>
      <c r="J155" s="90">
        <f t="shared" ca="1" si="30"/>
        <v>20</v>
      </c>
      <c r="K155" s="90">
        <f t="shared" ca="1" si="31"/>
        <v>19</v>
      </c>
      <c r="L155" s="90">
        <f t="shared" ca="1" si="32"/>
        <v>13</v>
      </c>
      <c r="M155" s="90">
        <f t="shared" ca="1" si="33"/>
        <v>102</v>
      </c>
      <c r="N155" s="90">
        <f t="shared" ca="1" si="34"/>
        <v>103</v>
      </c>
      <c r="O155" s="90">
        <f t="shared" ca="1" si="35"/>
        <v>102</v>
      </c>
    </row>
    <row r="156" spans="1:15" s="34" customFormat="1" ht="20.100000000000001" customHeight="1" x14ac:dyDescent="0.25">
      <c r="A156" s="49" t="s">
        <v>296</v>
      </c>
      <c r="B156" s="49" t="s">
        <v>262</v>
      </c>
      <c r="C156" s="50" t="s">
        <v>297</v>
      </c>
      <c r="D156" s="90">
        <f t="shared" ca="1" si="24"/>
        <v>1340</v>
      </c>
      <c r="E156" s="90">
        <f t="shared" ca="1" si="25"/>
        <v>1340</v>
      </c>
      <c r="F156" s="90">
        <f t="shared" ca="1" si="26"/>
        <v>1340</v>
      </c>
      <c r="G156" s="90">
        <f t="shared" ca="1" si="27"/>
        <v>72</v>
      </c>
      <c r="H156" s="90">
        <f t="shared" ca="1" si="28"/>
        <v>74</v>
      </c>
      <c r="I156" s="90">
        <f t="shared" ca="1" si="29"/>
        <v>73</v>
      </c>
      <c r="J156" s="90">
        <f t="shared" ca="1" si="30"/>
        <v>25</v>
      </c>
      <c r="K156" s="90">
        <f t="shared" ca="1" si="31"/>
        <v>26</v>
      </c>
      <c r="L156" s="90">
        <f t="shared" ca="1" si="32"/>
        <v>22</v>
      </c>
      <c r="M156" s="90">
        <f t="shared" ca="1" si="33"/>
        <v>104</v>
      </c>
      <c r="N156" s="90">
        <f t="shared" ca="1" si="34"/>
        <v>105</v>
      </c>
      <c r="O156" s="90">
        <f t="shared" ca="1" si="35"/>
        <v>104</v>
      </c>
    </row>
    <row r="157" spans="1:15" s="34" customFormat="1" ht="20.100000000000001" customHeight="1" x14ac:dyDescent="0.25">
      <c r="A157" s="49" t="s">
        <v>298</v>
      </c>
      <c r="B157" s="49" t="s">
        <v>262</v>
      </c>
      <c r="C157" s="50" t="s">
        <v>299</v>
      </c>
      <c r="D157" s="90">
        <f t="shared" ca="1" si="24"/>
        <v>1868</v>
      </c>
      <c r="E157" s="90">
        <f t="shared" ca="1" si="25"/>
        <v>1868</v>
      </c>
      <c r="F157" s="90">
        <f t="shared" ca="1" si="26"/>
        <v>1868</v>
      </c>
      <c r="G157" s="90">
        <f t="shared" ca="1" si="27"/>
        <v>76</v>
      </c>
      <c r="H157" s="90">
        <f t="shared" ca="1" si="28"/>
        <v>82</v>
      </c>
      <c r="I157" s="90">
        <f t="shared" ca="1" si="29"/>
        <v>77</v>
      </c>
      <c r="J157" s="90">
        <f t="shared" ca="1" si="30"/>
        <v>30</v>
      </c>
      <c r="K157" s="90">
        <f t="shared" ca="1" si="31"/>
        <v>32</v>
      </c>
      <c r="L157" s="90">
        <f t="shared" ca="1" si="32"/>
        <v>25</v>
      </c>
      <c r="M157" s="90">
        <f t="shared" ca="1" si="33"/>
        <v>105</v>
      </c>
      <c r="N157" s="90">
        <f t="shared" ca="1" si="34"/>
        <v>106</v>
      </c>
      <c r="O157" s="90">
        <f t="shared" ca="1" si="35"/>
        <v>105</v>
      </c>
    </row>
    <row r="158" spans="1:15" s="34" customFormat="1" ht="20.100000000000001" customHeight="1" x14ac:dyDescent="0.25">
      <c r="A158" s="49" t="s">
        <v>302</v>
      </c>
      <c r="B158" s="49" t="s">
        <v>301</v>
      </c>
      <c r="C158" s="50" t="s">
        <v>303</v>
      </c>
      <c r="D158" s="90">
        <f t="shared" ca="1" si="24"/>
        <v>1715</v>
      </c>
      <c r="E158" s="90">
        <f t="shared" ca="1" si="25"/>
        <v>1715</v>
      </c>
      <c r="F158" s="90">
        <f t="shared" ca="1" si="26"/>
        <v>1715</v>
      </c>
      <c r="G158" s="90">
        <f t="shared" ca="1" si="27"/>
        <v>71</v>
      </c>
      <c r="H158" s="90">
        <f t="shared" ca="1" si="28"/>
        <v>73</v>
      </c>
      <c r="I158" s="90">
        <f t="shared" ca="1" si="29"/>
        <v>68</v>
      </c>
      <c r="J158" s="90">
        <f t="shared" ca="1" si="30"/>
        <v>27</v>
      </c>
      <c r="K158" s="90">
        <f t="shared" ca="1" si="31"/>
        <v>24</v>
      </c>
      <c r="L158" s="90">
        <f t="shared" ca="1" si="32"/>
        <v>16</v>
      </c>
      <c r="M158" s="90">
        <f t="shared" ca="1" si="33"/>
        <v>104</v>
      </c>
      <c r="N158" s="90">
        <f t="shared" ca="1" si="34"/>
        <v>104</v>
      </c>
      <c r="O158" s="90">
        <f t="shared" ca="1" si="35"/>
        <v>103</v>
      </c>
    </row>
    <row r="159" spans="1:15" s="34" customFormat="1" ht="20.100000000000001" customHeight="1" x14ac:dyDescent="0.25">
      <c r="A159" s="49" t="s">
        <v>304</v>
      </c>
      <c r="B159" s="49" t="s">
        <v>301</v>
      </c>
      <c r="C159" s="50" t="s">
        <v>305</v>
      </c>
      <c r="D159" s="90">
        <f t="shared" ca="1" si="24"/>
        <v>1554</v>
      </c>
      <c r="E159" s="90">
        <f t="shared" ca="1" si="25"/>
        <v>1554</v>
      </c>
      <c r="F159" s="90">
        <f t="shared" ca="1" si="26"/>
        <v>1554</v>
      </c>
      <c r="G159" s="90">
        <f t="shared" ca="1" si="27"/>
        <v>65</v>
      </c>
      <c r="H159" s="90">
        <f t="shared" ca="1" si="28"/>
        <v>75</v>
      </c>
      <c r="I159" s="90">
        <f t="shared" ca="1" si="29"/>
        <v>71</v>
      </c>
      <c r="J159" s="90">
        <f t="shared" ca="1" si="30"/>
        <v>17</v>
      </c>
      <c r="K159" s="90">
        <f t="shared" ca="1" si="31"/>
        <v>26</v>
      </c>
      <c r="L159" s="90">
        <f t="shared" ca="1" si="32"/>
        <v>15</v>
      </c>
      <c r="M159" s="90">
        <f t="shared" ca="1" si="33"/>
        <v>102</v>
      </c>
      <c r="N159" s="90">
        <f t="shared" ca="1" si="34"/>
        <v>105</v>
      </c>
      <c r="O159" s="90">
        <f t="shared" ca="1" si="35"/>
        <v>103</v>
      </c>
    </row>
    <row r="160" spans="1:15" s="34" customFormat="1" ht="20.100000000000001" customHeight="1" x14ac:dyDescent="0.25">
      <c r="A160" s="49" t="s">
        <v>306</v>
      </c>
      <c r="B160" s="49" t="s">
        <v>301</v>
      </c>
      <c r="C160" s="54" t="s">
        <v>307</v>
      </c>
      <c r="D160" s="90">
        <f t="shared" ca="1" si="24"/>
        <v>4267</v>
      </c>
      <c r="E160" s="90">
        <f t="shared" ca="1" si="25"/>
        <v>4267</v>
      </c>
      <c r="F160" s="90">
        <f t="shared" ca="1" si="26"/>
        <v>4267</v>
      </c>
      <c r="G160" s="90">
        <f t="shared" ca="1" si="27"/>
        <v>67</v>
      </c>
      <c r="H160" s="90">
        <f t="shared" ca="1" si="28"/>
        <v>72</v>
      </c>
      <c r="I160" s="90">
        <f t="shared" ca="1" si="29"/>
        <v>68</v>
      </c>
      <c r="J160" s="90">
        <f t="shared" ca="1" si="30"/>
        <v>22</v>
      </c>
      <c r="K160" s="90">
        <f t="shared" ca="1" si="31"/>
        <v>24</v>
      </c>
      <c r="L160" s="90">
        <f t="shared" ca="1" si="32"/>
        <v>18</v>
      </c>
      <c r="M160" s="90">
        <f t="shared" ca="1" si="33"/>
        <v>103</v>
      </c>
      <c r="N160" s="90">
        <f t="shared" ca="1" si="34"/>
        <v>104</v>
      </c>
      <c r="O160" s="90">
        <f t="shared" ca="1" si="35"/>
        <v>103</v>
      </c>
    </row>
    <row r="161" spans="1:22" s="34" customFormat="1" ht="20.100000000000001" customHeight="1" x14ac:dyDescent="0.25">
      <c r="A161" s="49" t="s">
        <v>308</v>
      </c>
      <c r="B161" s="49" t="s">
        <v>301</v>
      </c>
      <c r="C161" s="50" t="s">
        <v>309</v>
      </c>
      <c r="D161" s="90">
        <f t="shared" ca="1" si="24"/>
        <v>5531</v>
      </c>
      <c r="E161" s="90">
        <f t="shared" ca="1" si="25"/>
        <v>5531</v>
      </c>
      <c r="F161" s="90">
        <f t="shared" ca="1" si="26"/>
        <v>5531</v>
      </c>
      <c r="G161" s="90">
        <f t="shared" ca="1" si="27"/>
        <v>66</v>
      </c>
      <c r="H161" s="90">
        <f t="shared" ca="1" si="28"/>
        <v>68</v>
      </c>
      <c r="I161" s="90">
        <f t="shared" ca="1" si="29"/>
        <v>65</v>
      </c>
      <c r="J161" s="90">
        <f t="shared" ca="1" si="30"/>
        <v>20</v>
      </c>
      <c r="K161" s="90">
        <f t="shared" ca="1" si="31"/>
        <v>18</v>
      </c>
      <c r="L161" s="90">
        <f t="shared" ca="1" si="32"/>
        <v>13</v>
      </c>
      <c r="M161" s="90">
        <f t="shared" ca="1" si="33"/>
        <v>103</v>
      </c>
      <c r="N161" s="90">
        <f t="shared" ca="1" si="34"/>
        <v>103</v>
      </c>
      <c r="O161" s="90">
        <f t="shared" ca="1" si="35"/>
        <v>102</v>
      </c>
    </row>
    <row r="162" spans="1:22" s="34" customFormat="1" ht="20.100000000000001" customHeight="1" x14ac:dyDescent="0.25">
      <c r="A162" s="49" t="s">
        <v>310</v>
      </c>
      <c r="B162" s="49" t="s">
        <v>301</v>
      </c>
      <c r="C162" s="50" t="s">
        <v>311</v>
      </c>
      <c r="D162" s="90">
        <f t="shared" ca="1" si="24"/>
        <v>7472</v>
      </c>
      <c r="E162" s="90">
        <f t="shared" ca="1" si="25"/>
        <v>7472</v>
      </c>
      <c r="F162" s="90">
        <f t="shared" ca="1" si="26"/>
        <v>7472</v>
      </c>
      <c r="G162" s="90">
        <f t="shared" ca="1" si="27"/>
        <v>71</v>
      </c>
      <c r="H162" s="90">
        <f t="shared" ca="1" si="28"/>
        <v>71</v>
      </c>
      <c r="I162" s="90">
        <f t="shared" ca="1" si="29"/>
        <v>69</v>
      </c>
      <c r="J162" s="90">
        <f t="shared" ca="1" si="30"/>
        <v>23</v>
      </c>
      <c r="K162" s="90">
        <f t="shared" ca="1" si="31"/>
        <v>19</v>
      </c>
      <c r="L162" s="90">
        <f t="shared" ca="1" si="32"/>
        <v>15</v>
      </c>
      <c r="M162" s="90">
        <f t="shared" ca="1" si="33"/>
        <v>104</v>
      </c>
      <c r="N162" s="90">
        <f t="shared" ca="1" si="34"/>
        <v>103</v>
      </c>
      <c r="O162" s="90">
        <f t="shared" ca="1" si="35"/>
        <v>103</v>
      </c>
    </row>
    <row r="163" spans="1:22" s="34" customFormat="1" ht="20.100000000000001" customHeight="1" x14ac:dyDescent="0.25">
      <c r="A163" s="49" t="s">
        <v>312</v>
      </c>
      <c r="B163" s="49" t="s">
        <v>301</v>
      </c>
      <c r="C163" s="50" t="s">
        <v>313</v>
      </c>
      <c r="D163" s="90">
        <f t="shared" ca="1" si="24"/>
        <v>4053</v>
      </c>
      <c r="E163" s="90">
        <f t="shared" ca="1" si="25"/>
        <v>4053</v>
      </c>
      <c r="F163" s="90">
        <f t="shared" ca="1" si="26"/>
        <v>4052</v>
      </c>
      <c r="G163" s="90">
        <f t="shared" ca="1" si="27"/>
        <v>67</v>
      </c>
      <c r="H163" s="90">
        <f t="shared" ca="1" si="28"/>
        <v>67</v>
      </c>
      <c r="I163" s="90">
        <f t="shared" ca="1" si="29"/>
        <v>63</v>
      </c>
      <c r="J163" s="90">
        <f t="shared" ca="1" si="30"/>
        <v>20</v>
      </c>
      <c r="K163" s="90">
        <f t="shared" ca="1" si="31"/>
        <v>18</v>
      </c>
      <c r="L163" s="90">
        <f t="shared" ca="1" si="32"/>
        <v>13</v>
      </c>
      <c r="M163" s="90">
        <f t="shared" ca="1" si="33"/>
        <v>103</v>
      </c>
      <c r="N163" s="90">
        <f t="shared" ca="1" si="34"/>
        <v>103</v>
      </c>
      <c r="O163" s="90">
        <f t="shared" ca="1" si="35"/>
        <v>102</v>
      </c>
    </row>
    <row r="164" spans="1:22" s="34" customFormat="1" ht="20.100000000000001" customHeight="1" x14ac:dyDescent="0.25">
      <c r="A164" s="49" t="s">
        <v>314</v>
      </c>
      <c r="B164" s="49" t="s">
        <v>301</v>
      </c>
      <c r="C164" s="50" t="s">
        <v>315</v>
      </c>
      <c r="D164" s="90">
        <f t="shared" ca="1" si="24"/>
        <v>6107</v>
      </c>
      <c r="E164" s="90">
        <f t="shared" ca="1" si="25"/>
        <v>6107</v>
      </c>
      <c r="F164" s="90">
        <f t="shared" ca="1" si="26"/>
        <v>6107</v>
      </c>
      <c r="G164" s="90">
        <f t="shared" ca="1" si="27"/>
        <v>70</v>
      </c>
      <c r="H164" s="90">
        <f t="shared" ca="1" si="28"/>
        <v>73</v>
      </c>
      <c r="I164" s="90">
        <f t="shared" ca="1" si="29"/>
        <v>70</v>
      </c>
      <c r="J164" s="90">
        <f t="shared" ca="1" si="30"/>
        <v>23</v>
      </c>
      <c r="K164" s="90">
        <f t="shared" ca="1" si="31"/>
        <v>24</v>
      </c>
      <c r="L164" s="90">
        <f t="shared" ca="1" si="32"/>
        <v>18</v>
      </c>
      <c r="M164" s="90">
        <f t="shared" ca="1" si="33"/>
        <v>104</v>
      </c>
      <c r="N164" s="90">
        <f t="shared" ca="1" si="34"/>
        <v>104</v>
      </c>
      <c r="O164" s="90">
        <f t="shared" ca="1" si="35"/>
        <v>103</v>
      </c>
    </row>
    <row r="165" spans="1:22" s="34" customFormat="1" ht="20.100000000000001" customHeight="1" x14ac:dyDescent="0.25">
      <c r="A165" s="49" t="s">
        <v>316</v>
      </c>
      <c r="B165" s="49" t="s">
        <v>301</v>
      </c>
      <c r="C165" s="50" t="s">
        <v>429</v>
      </c>
      <c r="D165" s="90">
        <f t="shared" ca="1" si="24"/>
        <v>20</v>
      </c>
      <c r="E165" s="90">
        <f t="shared" ca="1" si="25"/>
        <v>20</v>
      </c>
      <c r="F165" s="90">
        <f t="shared" ca="1" si="26"/>
        <v>20</v>
      </c>
      <c r="G165" s="90">
        <f t="shared" ca="1" si="27"/>
        <v>65</v>
      </c>
      <c r="H165" s="90">
        <f t="shared" ca="1" si="28"/>
        <v>60</v>
      </c>
      <c r="I165" s="90">
        <f t="shared" ca="1" si="29"/>
        <v>55</v>
      </c>
      <c r="J165" s="90">
        <f t="shared" ca="1" si="30"/>
        <v>5</v>
      </c>
      <c r="K165" s="90">
        <f t="shared" ca="1" si="31"/>
        <v>5</v>
      </c>
      <c r="L165" s="90">
        <f t="shared" ca="1" si="32"/>
        <v>5</v>
      </c>
      <c r="M165" s="90">
        <f t="shared" ca="1" si="33"/>
        <v>100</v>
      </c>
      <c r="N165" s="90">
        <f t="shared" ca="1" si="34"/>
        <v>100</v>
      </c>
      <c r="O165" s="90">
        <f t="shared" ca="1" si="35"/>
        <v>100</v>
      </c>
    </row>
    <row r="166" spans="1:22" s="34" customFormat="1" ht="20.100000000000001" customHeight="1" x14ac:dyDescent="0.25">
      <c r="A166" s="49" t="s">
        <v>317</v>
      </c>
      <c r="B166" s="49" t="s">
        <v>301</v>
      </c>
      <c r="C166" s="50" t="s">
        <v>318</v>
      </c>
      <c r="D166" s="90">
        <f t="shared" ca="1" si="24"/>
        <v>2150</v>
      </c>
      <c r="E166" s="90">
        <f t="shared" ca="1" si="25"/>
        <v>2150</v>
      </c>
      <c r="F166" s="90">
        <f t="shared" ca="1" si="26"/>
        <v>2150</v>
      </c>
      <c r="G166" s="90">
        <f t="shared" ca="1" si="27"/>
        <v>71</v>
      </c>
      <c r="H166" s="90">
        <f t="shared" ca="1" si="28"/>
        <v>73</v>
      </c>
      <c r="I166" s="90">
        <f t="shared" ca="1" si="29"/>
        <v>70</v>
      </c>
      <c r="J166" s="90">
        <f t="shared" ca="1" si="30"/>
        <v>22</v>
      </c>
      <c r="K166" s="90">
        <f t="shared" ca="1" si="31"/>
        <v>23</v>
      </c>
      <c r="L166" s="90">
        <f t="shared" ca="1" si="32"/>
        <v>16</v>
      </c>
      <c r="M166" s="90">
        <f t="shared" ca="1" si="33"/>
        <v>103</v>
      </c>
      <c r="N166" s="90">
        <f t="shared" ca="1" si="34"/>
        <v>104</v>
      </c>
      <c r="O166" s="90">
        <f t="shared" ca="1" si="35"/>
        <v>103</v>
      </c>
    </row>
    <row r="167" spans="1:22" s="34" customFormat="1" ht="20.100000000000001" customHeight="1" x14ac:dyDescent="0.25">
      <c r="A167" s="49" t="s">
        <v>319</v>
      </c>
      <c r="B167" s="49" t="s">
        <v>301</v>
      </c>
      <c r="C167" s="50" t="s">
        <v>320</v>
      </c>
      <c r="D167" s="90">
        <f t="shared" ca="1" si="24"/>
        <v>2667</v>
      </c>
      <c r="E167" s="90">
        <f t="shared" ca="1" si="25"/>
        <v>2667</v>
      </c>
      <c r="F167" s="90">
        <f t="shared" ca="1" si="26"/>
        <v>2667</v>
      </c>
      <c r="G167" s="90">
        <f t="shared" ca="1" si="27"/>
        <v>67</v>
      </c>
      <c r="H167" s="90">
        <f t="shared" ca="1" si="28"/>
        <v>72</v>
      </c>
      <c r="I167" s="90">
        <f t="shared" ca="1" si="29"/>
        <v>69</v>
      </c>
      <c r="J167" s="90">
        <f t="shared" ca="1" si="30"/>
        <v>19</v>
      </c>
      <c r="K167" s="90">
        <f t="shared" ca="1" si="31"/>
        <v>21</v>
      </c>
      <c r="L167" s="90">
        <f t="shared" ca="1" si="32"/>
        <v>15</v>
      </c>
      <c r="M167" s="90">
        <f t="shared" ca="1" si="33"/>
        <v>103</v>
      </c>
      <c r="N167" s="90">
        <f t="shared" ca="1" si="34"/>
        <v>104</v>
      </c>
      <c r="O167" s="90">
        <f t="shared" ca="1" si="35"/>
        <v>103</v>
      </c>
    </row>
    <row r="168" spans="1:22" s="34" customFormat="1" ht="20.100000000000001" customHeight="1" x14ac:dyDescent="0.25">
      <c r="A168" s="49" t="s">
        <v>321</v>
      </c>
      <c r="B168" s="49" t="s">
        <v>301</v>
      </c>
      <c r="C168" s="50" t="s">
        <v>322</v>
      </c>
      <c r="D168" s="90">
        <f t="shared" ca="1" si="24"/>
        <v>1320</v>
      </c>
      <c r="E168" s="90">
        <f t="shared" ca="1" si="25"/>
        <v>1320</v>
      </c>
      <c r="F168" s="90">
        <f t="shared" ca="1" si="26"/>
        <v>1320</v>
      </c>
      <c r="G168" s="90">
        <f t="shared" ca="1" si="27"/>
        <v>67</v>
      </c>
      <c r="H168" s="90">
        <f t="shared" ca="1" si="28"/>
        <v>73</v>
      </c>
      <c r="I168" s="90">
        <f t="shared" ca="1" si="29"/>
        <v>69</v>
      </c>
      <c r="J168" s="90">
        <f t="shared" ca="1" si="30"/>
        <v>22</v>
      </c>
      <c r="K168" s="90">
        <f t="shared" ca="1" si="31"/>
        <v>26</v>
      </c>
      <c r="L168" s="90">
        <f t="shared" ca="1" si="32"/>
        <v>17</v>
      </c>
      <c r="M168" s="90">
        <f t="shared" ca="1" si="33"/>
        <v>103</v>
      </c>
      <c r="N168" s="90">
        <f t="shared" ca="1" si="34"/>
        <v>104</v>
      </c>
      <c r="O168" s="90">
        <f t="shared" ca="1" si="35"/>
        <v>103</v>
      </c>
    </row>
    <row r="169" spans="1:22" s="34" customFormat="1" ht="20.100000000000001" customHeight="1" x14ac:dyDescent="0.25">
      <c r="A169" s="49" t="s">
        <v>323</v>
      </c>
      <c r="B169" s="49" t="s">
        <v>301</v>
      </c>
      <c r="C169" s="50" t="s">
        <v>324</v>
      </c>
      <c r="D169" s="90">
        <f t="shared" ca="1" si="24"/>
        <v>5481</v>
      </c>
      <c r="E169" s="90">
        <f t="shared" ca="1" si="25"/>
        <v>5481</v>
      </c>
      <c r="F169" s="90">
        <f t="shared" ca="1" si="26"/>
        <v>5481</v>
      </c>
      <c r="G169" s="90">
        <f t="shared" ca="1" si="27"/>
        <v>67</v>
      </c>
      <c r="H169" s="90">
        <f t="shared" ca="1" si="28"/>
        <v>71</v>
      </c>
      <c r="I169" s="90">
        <f t="shared" ca="1" si="29"/>
        <v>68</v>
      </c>
      <c r="J169" s="90">
        <f t="shared" ca="1" si="30"/>
        <v>20</v>
      </c>
      <c r="K169" s="90">
        <f t="shared" ca="1" si="31"/>
        <v>20</v>
      </c>
      <c r="L169" s="90">
        <f t="shared" ca="1" si="32"/>
        <v>14</v>
      </c>
      <c r="M169" s="90">
        <f t="shared" ca="1" si="33"/>
        <v>103</v>
      </c>
      <c r="N169" s="90">
        <f t="shared" ca="1" si="34"/>
        <v>104</v>
      </c>
      <c r="O169" s="90">
        <f t="shared" ca="1" si="35"/>
        <v>103</v>
      </c>
    </row>
    <row r="170" spans="1:22" s="34" customFormat="1" ht="20.100000000000001" customHeight="1" x14ac:dyDescent="0.25">
      <c r="A170" s="49" t="s">
        <v>325</v>
      </c>
      <c r="B170" s="49" t="s">
        <v>301</v>
      </c>
      <c r="C170" s="50" t="s">
        <v>326</v>
      </c>
      <c r="D170" s="90">
        <f t="shared" ca="1" si="24"/>
        <v>3086</v>
      </c>
      <c r="E170" s="90">
        <f t="shared" ca="1" si="25"/>
        <v>3086</v>
      </c>
      <c r="F170" s="90">
        <f t="shared" ca="1" si="26"/>
        <v>3086</v>
      </c>
      <c r="G170" s="90">
        <f t="shared" ca="1" si="27"/>
        <v>69</v>
      </c>
      <c r="H170" s="90">
        <f t="shared" ca="1" si="28"/>
        <v>73</v>
      </c>
      <c r="I170" s="90">
        <f t="shared" ca="1" si="29"/>
        <v>69</v>
      </c>
      <c r="J170" s="90">
        <f t="shared" ca="1" si="30"/>
        <v>20</v>
      </c>
      <c r="K170" s="90">
        <f t="shared" ca="1" si="31"/>
        <v>22</v>
      </c>
      <c r="L170" s="90">
        <f t="shared" ca="1" si="32"/>
        <v>15</v>
      </c>
      <c r="M170" s="90">
        <f t="shared" ca="1" si="33"/>
        <v>103</v>
      </c>
      <c r="N170" s="90">
        <f t="shared" ca="1" si="34"/>
        <v>104</v>
      </c>
      <c r="O170" s="90">
        <f t="shared" ca="1" si="35"/>
        <v>103</v>
      </c>
    </row>
    <row r="171" spans="1:22" s="34" customFormat="1" ht="20.100000000000001" customHeight="1" x14ac:dyDescent="0.25">
      <c r="A171" s="49" t="s">
        <v>327</v>
      </c>
      <c r="B171" s="49" t="s">
        <v>301</v>
      </c>
      <c r="C171" s="50" t="s">
        <v>328</v>
      </c>
      <c r="D171" s="90">
        <f t="shared" ca="1" si="24"/>
        <v>2536</v>
      </c>
      <c r="E171" s="90">
        <f t="shared" ca="1" si="25"/>
        <v>2536</v>
      </c>
      <c r="F171" s="90">
        <f t="shared" ca="1" si="26"/>
        <v>2536</v>
      </c>
      <c r="G171" s="90">
        <f t="shared" ca="1" si="27"/>
        <v>67</v>
      </c>
      <c r="H171" s="90">
        <f t="shared" ca="1" si="28"/>
        <v>73</v>
      </c>
      <c r="I171" s="90">
        <f t="shared" ca="1" si="29"/>
        <v>70</v>
      </c>
      <c r="J171" s="90">
        <f t="shared" ca="1" si="30"/>
        <v>18</v>
      </c>
      <c r="K171" s="90">
        <f t="shared" ca="1" si="31"/>
        <v>25</v>
      </c>
      <c r="L171" s="90">
        <f t="shared" ca="1" si="32"/>
        <v>15</v>
      </c>
      <c r="M171" s="90">
        <f t="shared" ca="1" si="33"/>
        <v>103</v>
      </c>
      <c r="N171" s="90">
        <f t="shared" ca="1" si="34"/>
        <v>104</v>
      </c>
      <c r="O171" s="90">
        <f t="shared" ca="1" si="35"/>
        <v>103</v>
      </c>
    </row>
    <row r="172" spans="1:22" s="34" customFormat="1" ht="20.100000000000001" customHeight="1" x14ac:dyDescent="0.25">
      <c r="A172" s="49" t="s">
        <v>329</v>
      </c>
      <c r="B172" s="49" t="s">
        <v>301</v>
      </c>
      <c r="C172" s="50" t="s">
        <v>330</v>
      </c>
      <c r="D172" s="90">
        <f t="shared" ca="1" si="24"/>
        <v>1388</v>
      </c>
      <c r="E172" s="90">
        <f t="shared" ca="1" si="25"/>
        <v>1388</v>
      </c>
      <c r="F172" s="90">
        <f t="shared" ca="1" si="26"/>
        <v>1388</v>
      </c>
      <c r="G172" s="90">
        <f t="shared" ca="1" si="27"/>
        <v>68</v>
      </c>
      <c r="H172" s="90">
        <f t="shared" ca="1" si="28"/>
        <v>72</v>
      </c>
      <c r="I172" s="90">
        <f t="shared" ca="1" si="29"/>
        <v>69</v>
      </c>
      <c r="J172" s="90">
        <f t="shared" ca="1" si="30"/>
        <v>20</v>
      </c>
      <c r="K172" s="90">
        <f t="shared" ca="1" si="31"/>
        <v>23</v>
      </c>
      <c r="L172" s="90">
        <f t="shared" ca="1" si="32"/>
        <v>13</v>
      </c>
      <c r="M172" s="90">
        <f t="shared" ca="1" si="33"/>
        <v>103</v>
      </c>
      <c r="N172" s="90">
        <f t="shared" ca="1" si="34"/>
        <v>104</v>
      </c>
      <c r="O172" s="90">
        <f t="shared" ca="1" si="35"/>
        <v>103</v>
      </c>
    </row>
    <row r="173" spans="1:22" s="34" customFormat="1" ht="20.100000000000001" customHeight="1" x14ac:dyDescent="0.25">
      <c r="A173" s="55" t="s">
        <v>331</v>
      </c>
      <c r="B173" s="55" t="s">
        <v>301</v>
      </c>
      <c r="C173" s="56" t="s">
        <v>332</v>
      </c>
      <c r="D173" s="92">
        <f t="shared" ca="1" si="24"/>
        <v>4934</v>
      </c>
      <c r="E173" s="92">
        <f t="shared" ca="1" si="25"/>
        <v>4934</v>
      </c>
      <c r="F173" s="92">
        <f t="shared" ca="1" si="26"/>
        <v>4934</v>
      </c>
      <c r="G173" s="92">
        <f t="shared" ca="1" si="27"/>
        <v>68</v>
      </c>
      <c r="H173" s="92">
        <f t="shared" ca="1" si="28"/>
        <v>71</v>
      </c>
      <c r="I173" s="92">
        <f t="shared" ca="1" si="29"/>
        <v>67</v>
      </c>
      <c r="J173" s="92">
        <f t="shared" ca="1" si="30"/>
        <v>23</v>
      </c>
      <c r="K173" s="92">
        <f t="shared" ca="1" si="31"/>
        <v>20</v>
      </c>
      <c r="L173" s="92">
        <f t="shared" ca="1" si="32"/>
        <v>14</v>
      </c>
      <c r="M173" s="92">
        <f t="shared" ca="1" si="33"/>
        <v>103</v>
      </c>
      <c r="N173" s="92">
        <f t="shared" ca="1" si="34"/>
        <v>103</v>
      </c>
      <c r="O173" s="92">
        <f t="shared" ca="1" si="35"/>
        <v>102</v>
      </c>
    </row>
    <row r="174" spans="1:22" x14ac:dyDescent="0.25">
      <c r="O174" s="8" t="s">
        <v>442</v>
      </c>
      <c r="P174" s="34"/>
      <c r="Q174" s="34"/>
      <c r="R174" s="34"/>
      <c r="S174" s="34"/>
      <c r="T174" s="34"/>
      <c r="U174" s="34"/>
      <c r="V174" s="34"/>
    </row>
    <row r="176" spans="1:22" x14ac:dyDescent="0.25">
      <c r="A176" s="324" t="s">
        <v>333</v>
      </c>
      <c r="B176" s="324"/>
      <c r="C176" s="324"/>
      <c r="D176" s="324"/>
      <c r="E176" s="324"/>
      <c r="F176" s="324"/>
      <c r="G176" s="324"/>
      <c r="H176" s="324"/>
      <c r="I176" s="324"/>
      <c r="J176" s="324"/>
      <c r="K176" s="324"/>
      <c r="L176" s="324"/>
    </row>
    <row r="177" spans="1:15" ht="15" customHeight="1" x14ac:dyDescent="0.25">
      <c r="A177" s="325" t="s">
        <v>423</v>
      </c>
      <c r="B177" s="325"/>
      <c r="C177" s="325"/>
      <c r="D177" s="325"/>
      <c r="E177" s="325"/>
      <c r="F177" s="325"/>
      <c r="G177" s="325"/>
      <c r="H177" s="325"/>
      <c r="I177" s="325"/>
      <c r="J177" s="325"/>
      <c r="K177" s="325"/>
      <c r="L177" s="325"/>
      <c r="M177" s="325"/>
      <c r="N177" s="325"/>
      <c r="O177" s="325"/>
    </row>
    <row r="178" spans="1:15" x14ac:dyDescent="0.25">
      <c r="A178" s="5" t="s">
        <v>342</v>
      </c>
      <c r="B178" s="5"/>
      <c r="C178" s="46"/>
      <c r="D178" s="46"/>
      <c r="E178" s="46"/>
      <c r="F178" s="46"/>
      <c r="G178" s="46"/>
      <c r="H178" s="46"/>
      <c r="I178" s="46"/>
      <c r="J178" s="46"/>
      <c r="K178" s="46"/>
      <c r="L178" s="46"/>
    </row>
    <row r="179" spans="1:15" x14ac:dyDescent="0.25">
      <c r="A179" s="5" t="s">
        <v>425</v>
      </c>
      <c r="B179" s="5"/>
      <c r="C179" s="46"/>
      <c r="D179" s="46"/>
      <c r="E179" s="46"/>
      <c r="F179" s="46"/>
      <c r="G179" s="46"/>
      <c r="H179" s="46"/>
      <c r="I179" s="46"/>
      <c r="J179" s="46"/>
      <c r="K179" s="46"/>
      <c r="L179" s="46"/>
    </row>
    <row r="180" spans="1:15" ht="15" customHeight="1" x14ac:dyDescent="0.25">
      <c r="A180" s="325" t="s">
        <v>360</v>
      </c>
      <c r="B180" s="325"/>
      <c r="C180" s="325"/>
      <c r="D180" s="325"/>
      <c r="E180" s="325"/>
      <c r="F180" s="325"/>
      <c r="G180" s="325"/>
      <c r="H180" s="325"/>
      <c r="I180" s="325"/>
      <c r="J180" s="325"/>
      <c r="K180" s="325"/>
      <c r="L180" s="325"/>
      <c r="M180" s="325"/>
      <c r="N180" s="325"/>
      <c r="O180" s="325"/>
    </row>
    <row r="181" spans="1:15" ht="26.45" customHeight="1" x14ac:dyDescent="0.25">
      <c r="A181" s="324" t="s">
        <v>371</v>
      </c>
      <c r="B181" s="324"/>
      <c r="C181" s="324"/>
      <c r="D181" s="324"/>
      <c r="E181" s="324"/>
      <c r="F181" s="324"/>
      <c r="G181" s="324"/>
      <c r="H181" s="324"/>
      <c r="I181" s="324"/>
      <c r="J181" s="324"/>
      <c r="K181" s="324"/>
      <c r="L181" s="324"/>
      <c r="M181" s="324"/>
      <c r="N181" s="324"/>
      <c r="O181" s="324"/>
    </row>
    <row r="182" spans="1:15" ht="15" customHeight="1" x14ac:dyDescent="0.25">
      <c r="A182" s="15" t="s">
        <v>372</v>
      </c>
      <c r="B182" s="15"/>
      <c r="C182" s="15"/>
      <c r="D182" s="15"/>
      <c r="E182" s="15"/>
      <c r="F182" s="15"/>
      <c r="G182" s="15"/>
      <c r="H182" s="15"/>
      <c r="I182" s="15"/>
      <c r="J182" s="15"/>
      <c r="K182" s="15"/>
      <c r="L182" s="15"/>
    </row>
  </sheetData>
  <mergeCells count="24">
    <mergeCell ref="B13:C13"/>
    <mergeCell ref="B19:C19"/>
    <mergeCell ref="B20:C20"/>
    <mergeCell ref="B14:C14"/>
    <mergeCell ref="B15:C15"/>
    <mergeCell ref="B16:C16"/>
    <mergeCell ref="B17:C17"/>
    <mergeCell ref="B18:C18"/>
    <mergeCell ref="B5:B6"/>
    <mergeCell ref="N2:O2"/>
    <mergeCell ref="A176:L176"/>
    <mergeCell ref="A181:O181"/>
    <mergeCell ref="A5:A6"/>
    <mergeCell ref="D5:F5"/>
    <mergeCell ref="G5:I5"/>
    <mergeCell ref="J5:L5"/>
    <mergeCell ref="M5:O5"/>
    <mergeCell ref="A180:O180"/>
    <mergeCell ref="A177:O177"/>
    <mergeCell ref="B7:C7"/>
    <mergeCell ref="B8:C8"/>
    <mergeCell ref="B10:C10"/>
    <mergeCell ref="B11:C11"/>
    <mergeCell ref="B12:C12"/>
  </mergeCells>
  <conditionalFormatting sqref="C159">
    <cfRule type="cellIs" dxfId="14" priority="1" stopIfTrue="1" operator="equal">
      <formula>"x"</formula>
    </cfRule>
  </conditionalFormatting>
  <dataValidations count="1">
    <dataValidation type="list" allowBlank="1" showInputMessage="1" showErrorMessage="1" sqref="O3">
      <formula1>$R$1:$R$3</formula1>
    </dataValidation>
  </dataValidations>
  <printOptions horizontalCentered="1"/>
  <pageMargins left="0.59055118110236227" right="0.59055118110236227" top="0.59055118110236227" bottom="0.59055118110236227" header="0.31496062992125984" footer="0.31496062992125984"/>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180"/>
  <sheetViews>
    <sheetView workbookViewId="0">
      <pane ySplit="6" topLeftCell="A7" activePane="bottomLeft" state="frozen"/>
      <selection activeCell="G22" sqref="G22"/>
      <selection pane="bottomLeft"/>
    </sheetView>
  </sheetViews>
  <sheetFormatPr defaultColWidth="9.140625" defaultRowHeight="15" x14ac:dyDescent="0.25"/>
  <cols>
    <col min="1" max="1" width="10.7109375" style="4" customWidth="1"/>
    <col min="2" max="2" width="19.7109375" style="4" bestFit="1" customWidth="1"/>
    <col min="3" max="3" width="22.140625" style="4" bestFit="1" customWidth="1"/>
    <col min="4" max="7" width="13.7109375" style="45" customWidth="1"/>
    <col min="8" max="12" width="13.7109375" style="4" customWidth="1"/>
    <col min="13" max="13" width="9.140625" style="4" customWidth="1"/>
    <col min="14" max="15" width="9.140625" style="4" hidden="1" customWidth="1"/>
    <col min="16" max="16" width="0" style="4" hidden="1" customWidth="1"/>
    <col min="17" max="16384" width="9.140625" style="4"/>
  </cols>
  <sheetData>
    <row r="1" spans="1:26" s="271" customFormat="1" ht="14.65" thickBot="1" x14ac:dyDescent="0.5">
      <c r="A1" s="280" t="s">
        <v>358</v>
      </c>
      <c r="B1" s="280"/>
      <c r="C1" s="270"/>
      <c r="D1" s="284"/>
      <c r="E1" s="284"/>
      <c r="F1" s="284"/>
      <c r="G1" s="284"/>
      <c r="L1" s="285"/>
      <c r="O1" s="286" t="s">
        <v>335</v>
      </c>
      <c r="P1" s="286"/>
    </row>
    <row r="2" spans="1:26" s="271" customFormat="1" ht="14.65" thickBot="1" x14ac:dyDescent="0.5">
      <c r="A2" s="282" t="s">
        <v>428</v>
      </c>
      <c r="B2" s="282"/>
      <c r="C2" s="282"/>
      <c r="D2" s="284"/>
      <c r="E2" s="284"/>
      <c r="F2" s="284"/>
      <c r="G2" s="284"/>
      <c r="K2" s="336" t="s">
        <v>336</v>
      </c>
      <c r="L2" s="337"/>
      <c r="O2" s="286" t="s">
        <v>0</v>
      </c>
      <c r="P2" s="286"/>
    </row>
    <row r="3" spans="1:26" s="271" customFormat="1" ht="15.4" thickBot="1" x14ac:dyDescent="0.5">
      <c r="A3" s="280" t="s">
        <v>334</v>
      </c>
      <c r="B3" s="280"/>
      <c r="D3" s="284"/>
      <c r="E3" s="284"/>
      <c r="F3" s="284"/>
      <c r="G3" s="284"/>
      <c r="K3" s="287" t="s">
        <v>355</v>
      </c>
      <c r="L3" s="288" t="s">
        <v>335</v>
      </c>
      <c r="O3" s="286" t="s">
        <v>1</v>
      </c>
      <c r="P3" s="286"/>
    </row>
    <row r="4" spans="1:26" ht="14.25" x14ac:dyDescent="0.45">
      <c r="A4" s="11"/>
      <c r="B4" s="11"/>
      <c r="C4" s="11"/>
    </row>
    <row r="5" spans="1:26" s="5" customFormat="1" ht="27.6" customHeight="1" x14ac:dyDescent="0.2">
      <c r="A5" s="329" t="s">
        <v>362</v>
      </c>
      <c r="B5" s="329" t="s">
        <v>374</v>
      </c>
      <c r="C5" s="19"/>
      <c r="D5" s="340" t="s">
        <v>366</v>
      </c>
      <c r="E5" s="340"/>
      <c r="F5" s="340"/>
      <c r="G5" s="340"/>
      <c r="H5" s="328" t="s">
        <v>367</v>
      </c>
      <c r="I5" s="328"/>
      <c r="J5" s="328"/>
      <c r="K5" s="328"/>
      <c r="L5" s="341" t="s">
        <v>337</v>
      </c>
      <c r="M5" s="30"/>
      <c r="N5" s="339"/>
      <c r="O5" s="339"/>
      <c r="P5" s="339"/>
    </row>
    <row r="6" spans="1:26" s="5" customFormat="1" ht="27.6" customHeight="1" x14ac:dyDescent="0.2">
      <c r="A6" s="330"/>
      <c r="B6" s="330"/>
      <c r="C6" s="10"/>
      <c r="D6" s="80" t="s">
        <v>13</v>
      </c>
      <c r="E6" s="81" t="s">
        <v>16</v>
      </c>
      <c r="F6" s="81" t="s">
        <v>15</v>
      </c>
      <c r="G6" s="81" t="s">
        <v>17</v>
      </c>
      <c r="H6" s="71" t="s">
        <v>13</v>
      </c>
      <c r="I6" s="79" t="s">
        <v>16</v>
      </c>
      <c r="J6" s="79" t="s">
        <v>15</v>
      </c>
      <c r="K6" s="79" t="s">
        <v>17</v>
      </c>
      <c r="L6" s="342"/>
      <c r="M6" s="28"/>
      <c r="N6" s="29"/>
      <c r="O6" s="86"/>
      <c r="P6" s="86"/>
      <c r="Q6" s="33"/>
      <c r="R6" s="33"/>
      <c r="S6" s="33"/>
      <c r="T6" s="33"/>
      <c r="U6" s="33"/>
      <c r="V6" s="33"/>
      <c r="W6" s="33"/>
      <c r="X6" s="33"/>
      <c r="Y6" s="33"/>
      <c r="Z6" s="33"/>
    </row>
    <row r="7" spans="1:26" s="34" customFormat="1" ht="20.100000000000001" customHeight="1" x14ac:dyDescent="0.45">
      <c r="A7" s="12" t="s">
        <v>18</v>
      </c>
      <c r="B7" s="331" t="s">
        <v>350</v>
      </c>
      <c r="C7" s="331"/>
      <c r="D7" s="89">
        <f ca="1">VLOOKUP(TRIM($A7),INDIRECT($O$7),4+$O$8,FALSE)</f>
        <v>581081</v>
      </c>
      <c r="E7" s="89">
        <f ca="1">VLOOKUP(TRIM($A7),INDIRECT($O$7),5+$O$8,FALSE)</f>
        <v>581075</v>
      </c>
      <c r="F7" s="89">
        <f ca="1">VLOOKUP(TRIM($A7),INDIRECT($O$7),6+$O$8,FALSE)</f>
        <v>581068</v>
      </c>
      <c r="G7" s="89">
        <f ca="1">VLOOKUP(TRIM($A7),INDIRECT($O$7),7+$O$8,FALSE)</f>
        <v>581078</v>
      </c>
      <c r="H7" s="89">
        <f ca="1">VLOOKUP(TRIM($A7),INDIRECT($O$7),16+$O$9,FALSE)</f>
        <v>80</v>
      </c>
      <c r="I7" s="89">
        <f ca="1">VLOOKUP(TRIM($A7),INDIRECT($O$7),17+$O$9,FALSE)</f>
        <v>74</v>
      </c>
      <c r="J7" s="89">
        <f ca="1">VLOOKUP(TRIM($A7),INDIRECT($O$7),18+$O$9,FALSE)</f>
        <v>78</v>
      </c>
      <c r="K7" s="89">
        <f ca="1">VLOOKUP(TRIM($A7),INDIRECT($O$7),19+$O$9,FALSE)</f>
        <v>81</v>
      </c>
      <c r="L7" s="89">
        <f ca="1">VLOOKUP(TRIM($A7),INDIRECT($O$7),28+$O$10,FALSE)</f>
        <v>15</v>
      </c>
      <c r="O7" s="34" t="s">
        <v>416</v>
      </c>
    </row>
    <row r="8" spans="1:26" s="34" customFormat="1" ht="20.100000000000001" customHeight="1" x14ac:dyDescent="0.3">
      <c r="A8" s="93" t="s">
        <v>418</v>
      </c>
      <c r="B8" s="332" t="s">
        <v>420</v>
      </c>
      <c r="C8" s="332"/>
      <c r="D8" s="89">
        <f ca="1">VLOOKUP(TRIM($A8),INDIRECT($O$7),4+$O$8,FALSE)</f>
        <v>590995</v>
      </c>
      <c r="E8" s="89">
        <f ca="1">VLOOKUP(TRIM($A8),INDIRECT($O$7),5+$O$8,FALSE)</f>
        <v>590954</v>
      </c>
      <c r="F8" s="89">
        <f ca="1">VLOOKUP(TRIM($A8),INDIRECT($O$7),6+$O$8,FALSE)</f>
        <v>590997</v>
      </c>
      <c r="G8" s="89">
        <f ca="1">VLOOKUP(TRIM($A8),INDIRECT($O$7),7+$O$8,FALSE)</f>
        <v>590706</v>
      </c>
      <c r="H8" s="89">
        <f ca="1">VLOOKUP(TRIM($A8),INDIRECT($O$7),16+$O$9,FALSE)</f>
        <v>80</v>
      </c>
      <c r="I8" s="89">
        <f ca="1">VLOOKUP(TRIM($A8),INDIRECT($O$7),17+$O$9,FALSE)</f>
        <v>74</v>
      </c>
      <c r="J8" s="89">
        <f ca="1">VLOOKUP(TRIM($A8),INDIRECT($O$7),18+$O$9,FALSE)</f>
        <v>78</v>
      </c>
      <c r="K8" s="89">
        <f ca="1">VLOOKUP(TRIM($A8),INDIRECT($O$7),19+$O$9,FALSE)</f>
        <v>81</v>
      </c>
      <c r="L8" s="89">
        <f ca="1">VLOOKUP(TRIM($A8),INDIRECT($O$7),28+$O$10,FALSE)</f>
        <v>15</v>
      </c>
      <c r="O8" s="88">
        <f>IF(L3="All",0,IF(L3="Boys",4,IF(L3="Girls",8)))</f>
        <v>0</v>
      </c>
    </row>
    <row r="9" spans="1:26" s="34" customFormat="1" ht="20.100000000000001" customHeight="1" x14ac:dyDescent="0.3">
      <c r="A9" s="13"/>
      <c r="B9" s="68"/>
      <c r="C9" s="69"/>
      <c r="D9" s="77"/>
      <c r="E9" s="77"/>
      <c r="F9" s="77"/>
      <c r="G9" s="77"/>
      <c r="H9" s="72"/>
      <c r="I9" s="72"/>
      <c r="J9" s="72"/>
      <c r="K9" s="72"/>
      <c r="L9" s="72"/>
      <c r="O9" s="88">
        <f>IF(L3="All",0,IF(L3="Boys",4,IF(L3="Girls",8)))</f>
        <v>0</v>
      </c>
    </row>
    <row r="10" spans="1:26" s="34" customFormat="1" ht="20.100000000000001" customHeight="1" x14ac:dyDescent="0.3">
      <c r="A10" s="12" t="s">
        <v>19</v>
      </c>
      <c r="B10" s="333" t="s">
        <v>20</v>
      </c>
      <c r="C10" s="333"/>
      <c r="D10" s="89">
        <f ca="1">VLOOKUP(TRIM($A10),INDIRECT($O$7),4+$O$8,FALSE)</f>
        <v>27865</v>
      </c>
      <c r="E10" s="89">
        <f ca="1">VLOOKUP(TRIM($A10),INDIRECT($O$7),5+$O$8,FALSE)</f>
        <v>27865</v>
      </c>
      <c r="F10" s="89">
        <f ca="1">VLOOKUP(TRIM($A10),INDIRECT($O$7),6+$O$8,FALSE)</f>
        <v>27865</v>
      </c>
      <c r="G10" s="89">
        <f ca="1">VLOOKUP(TRIM($A10),INDIRECT($O$7),7+$O$8,FALSE)</f>
        <v>27865</v>
      </c>
      <c r="H10" s="89">
        <f ca="1">VLOOKUP(TRIM($A10),INDIRECT($O$7),16+$O$9,FALSE)</f>
        <v>82</v>
      </c>
      <c r="I10" s="89">
        <f ca="1">VLOOKUP(TRIM($A10),INDIRECT($O$7),17+$O$9,FALSE)</f>
        <v>78</v>
      </c>
      <c r="J10" s="89">
        <f ca="1">VLOOKUP(TRIM($A10),INDIRECT($O$7),18+$O$9,FALSE)</f>
        <v>81</v>
      </c>
      <c r="K10" s="89">
        <f ca="1">VLOOKUP(TRIM($A10),INDIRECT($O$7),19+$O$9,FALSE)</f>
        <v>83</v>
      </c>
      <c r="L10" s="89">
        <f ca="1">VLOOKUP(TRIM($A10),INDIRECT($O$7),28+$O$10,FALSE)</f>
        <v>18</v>
      </c>
      <c r="O10" s="88">
        <f>IF(L3="All",0,IF(L3="Boys",1,IF(L3="Girls",2)))</f>
        <v>0</v>
      </c>
    </row>
    <row r="11" spans="1:26" s="34" customFormat="1" ht="20.100000000000001" customHeight="1" x14ac:dyDescent="0.45">
      <c r="A11" s="12" t="s">
        <v>43</v>
      </c>
      <c r="B11" s="333" t="s">
        <v>44</v>
      </c>
      <c r="C11" s="333"/>
      <c r="D11" s="89">
        <f t="shared" ref="D11:D74" ca="1" si="0">VLOOKUP(TRIM($A11),INDIRECT($O$7),4+$O$8,FALSE)</f>
        <v>80305</v>
      </c>
      <c r="E11" s="89">
        <f t="shared" ref="E11:E74" ca="1" si="1">VLOOKUP(TRIM($A11),INDIRECT($O$7),5+$O$8,FALSE)</f>
        <v>80302</v>
      </c>
      <c r="F11" s="89">
        <f t="shared" ref="F11:F74" ca="1" si="2">VLOOKUP(TRIM($A11),INDIRECT($O$7),6+$O$8,FALSE)</f>
        <v>80302</v>
      </c>
      <c r="G11" s="89">
        <f t="shared" ref="G11:G74" ca="1" si="3">VLOOKUP(TRIM($A11),INDIRECT($O$7),7+$O$8,FALSE)</f>
        <v>80302</v>
      </c>
      <c r="H11" s="89">
        <f t="shared" ref="H11:H74" ca="1" si="4">VLOOKUP(TRIM($A11),INDIRECT($O$7),16+$O$9,FALSE)</f>
        <v>79</v>
      </c>
      <c r="I11" s="89">
        <f t="shared" ref="I11:I74" ca="1" si="5">VLOOKUP(TRIM($A11),INDIRECT($O$7),17+$O$9,FALSE)</f>
        <v>73</v>
      </c>
      <c r="J11" s="89">
        <f t="shared" ref="J11:J74" ca="1" si="6">VLOOKUP(TRIM($A11),INDIRECT($O$7),18+$O$9,FALSE)</f>
        <v>78</v>
      </c>
      <c r="K11" s="89">
        <f t="shared" ref="K11:K74" ca="1" si="7">VLOOKUP(TRIM($A11),INDIRECT($O$7),19+$O$9,FALSE)</f>
        <v>81</v>
      </c>
      <c r="L11" s="89">
        <f ca="1">VLOOKUP(TRIM($A11),INDIRECT($O$7),28+$O$10,FALSE)</f>
        <v>13</v>
      </c>
    </row>
    <row r="12" spans="1:26" s="34" customFormat="1" ht="20.100000000000001" customHeight="1" x14ac:dyDescent="0.45">
      <c r="A12" s="12" t="s">
        <v>90</v>
      </c>
      <c r="B12" s="333" t="s">
        <v>375</v>
      </c>
      <c r="C12" s="333"/>
      <c r="D12" s="89">
        <f t="shared" ca="1" si="0"/>
        <v>59570</v>
      </c>
      <c r="E12" s="89">
        <f t="shared" ca="1" si="1"/>
        <v>59569</v>
      </c>
      <c r="F12" s="89">
        <f t="shared" ca="1" si="2"/>
        <v>59568</v>
      </c>
      <c r="G12" s="89">
        <f t="shared" ca="1" si="3"/>
        <v>59570</v>
      </c>
      <c r="H12" s="89">
        <f t="shared" ca="1" si="4"/>
        <v>78</v>
      </c>
      <c r="I12" s="89">
        <f t="shared" ca="1" si="5"/>
        <v>73</v>
      </c>
      <c r="J12" s="89">
        <f t="shared" ca="1" si="6"/>
        <v>77</v>
      </c>
      <c r="K12" s="89">
        <f t="shared" ca="1" si="7"/>
        <v>79</v>
      </c>
      <c r="L12" s="89">
        <f t="shared" ref="L12:L74" ca="1" si="8">VLOOKUP(TRIM($A12),INDIRECT($O$7),28+$O$10,FALSE)</f>
        <v>14</v>
      </c>
    </row>
    <row r="13" spans="1:26" s="34" customFormat="1" ht="20.100000000000001" customHeight="1" x14ac:dyDescent="0.45">
      <c r="A13" s="12" t="s">
        <v>121</v>
      </c>
      <c r="B13" s="333" t="s">
        <v>122</v>
      </c>
      <c r="C13" s="333"/>
      <c r="D13" s="89">
        <f t="shared" ca="1" si="0"/>
        <v>49773</v>
      </c>
      <c r="E13" s="89">
        <f t="shared" ca="1" si="1"/>
        <v>49773</v>
      </c>
      <c r="F13" s="89">
        <f t="shared" ca="1" si="2"/>
        <v>49772</v>
      </c>
      <c r="G13" s="89">
        <f t="shared" ca="1" si="3"/>
        <v>49770</v>
      </c>
      <c r="H13" s="89">
        <f t="shared" ca="1" si="4"/>
        <v>79</v>
      </c>
      <c r="I13" s="89">
        <f t="shared" ca="1" si="5"/>
        <v>74</v>
      </c>
      <c r="J13" s="89">
        <f t="shared" ca="1" si="6"/>
        <v>78</v>
      </c>
      <c r="K13" s="89">
        <f t="shared" ca="1" si="7"/>
        <v>81</v>
      </c>
      <c r="L13" s="89">
        <f t="shared" ca="1" si="8"/>
        <v>15</v>
      </c>
    </row>
    <row r="14" spans="1:26" s="34" customFormat="1" ht="20.100000000000001" customHeight="1" x14ac:dyDescent="0.45">
      <c r="A14" s="12" t="s">
        <v>338</v>
      </c>
      <c r="B14" s="333" t="s">
        <v>339</v>
      </c>
      <c r="C14" s="333"/>
      <c r="D14" s="89">
        <f t="shared" ca="1" si="0"/>
        <v>65429</v>
      </c>
      <c r="E14" s="89">
        <f t="shared" ca="1" si="1"/>
        <v>65428</v>
      </c>
      <c r="F14" s="89">
        <f t="shared" ca="1" si="2"/>
        <v>65429</v>
      </c>
      <c r="G14" s="89">
        <f t="shared" ca="1" si="3"/>
        <v>65430</v>
      </c>
      <c r="H14" s="89">
        <f t="shared" ca="1" si="4"/>
        <v>79</v>
      </c>
      <c r="I14" s="89">
        <f t="shared" ca="1" si="5"/>
        <v>73</v>
      </c>
      <c r="J14" s="89">
        <f t="shared" ca="1" si="6"/>
        <v>77</v>
      </c>
      <c r="K14" s="89">
        <f t="shared" ca="1" si="7"/>
        <v>79</v>
      </c>
      <c r="L14" s="89">
        <f t="shared" ca="1" si="8"/>
        <v>13</v>
      </c>
    </row>
    <row r="15" spans="1:26" s="34" customFormat="1" ht="20.100000000000001" customHeight="1" x14ac:dyDescent="0.45">
      <c r="A15" s="12" t="s">
        <v>340</v>
      </c>
      <c r="B15" s="333" t="s">
        <v>341</v>
      </c>
      <c r="C15" s="333"/>
      <c r="D15" s="89">
        <f t="shared" ca="1" si="0"/>
        <v>64530</v>
      </c>
      <c r="E15" s="89">
        <f t="shared" ca="1" si="1"/>
        <v>64529</v>
      </c>
      <c r="F15" s="89">
        <f t="shared" ca="1" si="2"/>
        <v>64528</v>
      </c>
      <c r="G15" s="89">
        <f t="shared" ca="1" si="3"/>
        <v>64530</v>
      </c>
      <c r="H15" s="89">
        <f t="shared" ca="1" si="4"/>
        <v>81</v>
      </c>
      <c r="I15" s="89">
        <f t="shared" ca="1" si="5"/>
        <v>75</v>
      </c>
      <c r="J15" s="89">
        <f t="shared" ca="1" si="6"/>
        <v>79</v>
      </c>
      <c r="K15" s="89">
        <f t="shared" ca="1" si="7"/>
        <v>82</v>
      </c>
      <c r="L15" s="89">
        <f t="shared" ca="1" si="8"/>
        <v>16</v>
      </c>
    </row>
    <row r="16" spans="1:26" s="34" customFormat="1" ht="20.100000000000001" customHeight="1" x14ac:dyDescent="0.45">
      <c r="A16" s="12" t="s">
        <v>190</v>
      </c>
      <c r="B16" s="334" t="s">
        <v>191</v>
      </c>
      <c r="C16" s="334"/>
      <c r="D16" s="89">
        <f t="shared" ca="1" si="0"/>
        <v>88461</v>
      </c>
      <c r="E16" s="89">
        <f t="shared" ca="1" si="1"/>
        <v>88462</v>
      </c>
      <c r="F16" s="89">
        <f t="shared" ca="1" si="2"/>
        <v>88460</v>
      </c>
      <c r="G16" s="89">
        <f t="shared" ca="1" si="3"/>
        <v>88461</v>
      </c>
      <c r="H16" s="89">
        <f t="shared" ca="1" si="4"/>
        <v>82</v>
      </c>
      <c r="I16" s="89">
        <f t="shared" ca="1" si="5"/>
        <v>79</v>
      </c>
      <c r="J16" s="89">
        <f t="shared" ca="1" si="6"/>
        <v>82</v>
      </c>
      <c r="K16" s="89">
        <f t="shared" ca="1" si="7"/>
        <v>84</v>
      </c>
      <c r="L16" s="89">
        <f t="shared" ca="1" si="8"/>
        <v>18</v>
      </c>
    </row>
    <row r="17" spans="1:13" s="34" customFormat="1" ht="20.100000000000001" customHeight="1" x14ac:dyDescent="0.45">
      <c r="A17" s="13" t="s">
        <v>192</v>
      </c>
      <c r="B17" s="335" t="s">
        <v>193</v>
      </c>
      <c r="C17" s="335"/>
      <c r="D17" s="89">
        <f t="shared" ca="1" si="0"/>
        <v>30803</v>
      </c>
      <c r="E17" s="89">
        <f t="shared" ca="1" si="1"/>
        <v>30803</v>
      </c>
      <c r="F17" s="89">
        <f t="shared" ca="1" si="2"/>
        <v>30803</v>
      </c>
      <c r="G17" s="89">
        <f t="shared" ca="1" si="3"/>
        <v>30803</v>
      </c>
      <c r="H17" s="89">
        <f t="shared" ca="1" si="4"/>
        <v>83</v>
      </c>
      <c r="I17" s="89">
        <f t="shared" ca="1" si="5"/>
        <v>81</v>
      </c>
      <c r="J17" s="89">
        <f t="shared" ca="1" si="6"/>
        <v>83</v>
      </c>
      <c r="K17" s="89">
        <f t="shared" ca="1" si="7"/>
        <v>85</v>
      </c>
      <c r="L17" s="89">
        <f t="shared" ca="1" si="8"/>
        <v>20</v>
      </c>
    </row>
    <row r="18" spans="1:13" s="34" customFormat="1" ht="20.100000000000001" customHeight="1" x14ac:dyDescent="0.45">
      <c r="A18" s="13" t="s">
        <v>221</v>
      </c>
      <c r="B18" s="335" t="s">
        <v>222</v>
      </c>
      <c r="C18" s="335"/>
      <c r="D18" s="89">
        <f t="shared" ca="1" si="0"/>
        <v>57658</v>
      </c>
      <c r="E18" s="89">
        <f t="shared" ca="1" si="1"/>
        <v>57659</v>
      </c>
      <c r="F18" s="89">
        <f t="shared" ca="1" si="2"/>
        <v>57657</v>
      </c>
      <c r="G18" s="89">
        <f t="shared" ca="1" si="3"/>
        <v>57658</v>
      </c>
      <c r="H18" s="89">
        <f t="shared" ca="1" si="4"/>
        <v>82</v>
      </c>
      <c r="I18" s="89">
        <f t="shared" ca="1" si="5"/>
        <v>78</v>
      </c>
      <c r="J18" s="89">
        <f t="shared" ca="1" si="6"/>
        <v>82</v>
      </c>
      <c r="K18" s="89">
        <f t="shared" ca="1" si="7"/>
        <v>83</v>
      </c>
      <c r="L18" s="89">
        <f t="shared" ca="1" si="8"/>
        <v>17</v>
      </c>
    </row>
    <row r="19" spans="1:13" s="34" customFormat="1" ht="20.100000000000001" customHeight="1" x14ac:dyDescent="0.45">
      <c r="A19" s="12" t="s">
        <v>261</v>
      </c>
      <c r="B19" s="333" t="s">
        <v>262</v>
      </c>
      <c r="C19" s="333"/>
      <c r="D19" s="89">
        <f t="shared" ca="1" si="0"/>
        <v>90878</v>
      </c>
      <c r="E19" s="89">
        <f t="shared" ca="1" si="1"/>
        <v>90878</v>
      </c>
      <c r="F19" s="89">
        <f t="shared" ca="1" si="2"/>
        <v>90875</v>
      </c>
      <c r="G19" s="89">
        <f t="shared" ca="1" si="3"/>
        <v>90880</v>
      </c>
      <c r="H19" s="89">
        <f t="shared" ca="1" si="4"/>
        <v>81</v>
      </c>
      <c r="I19" s="89">
        <f t="shared" ca="1" si="5"/>
        <v>75</v>
      </c>
      <c r="J19" s="89">
        <f t="shared" ca="1" si="6"/>
        <v>79</v>
      </c>
      <c r="K19" s="89">
        <f t="shared" ca="1" si="7"/>
        <v>83</v>
      </c>
      <c r="L19" s="89">
        <f t="shared" ca="1" si="8"/>
        <v>15</v>
      </c>
    </row>
    <row r="20" spans="1:13" s="34" customFormat="1" ht="20.100000000000001" customHeight="1" x14ac:dyDescent="0.45">
      <c r="A20" s="12" t="s">
        <v>300</v>
      </c>
      <c r="B20" s="333" t="s">
        <v>301</v>
      </c>
      <c r="C20" s="333"/>
      <c r="D20" s="89">
        <f t="shared" ca="1" si="0"/>
        <v>54270</v>
      </c>
      <c r="E20" s="89">
        <f t="shared" ca="1" si="1"/>
        <v>54269</v>
      </c>
      <c r="F20" s="89">
        <f t="shared" ca="1" si="2"/>
        <v>54269</v>
      </c>
      <c r="G20" s="89">
        <f t="shared" ca="1" si="3"/>
        <v>54270</v>
      </c>
      <c r="H20" s="89">
        <f t="shared" ca="1" si="4"/>
        <v>79</v>
      </c>
      <c r="I20" s="89">
        <f t="shared" ca="1" si="5"/>
        <v>71</v>
      </c>
      <c r="J20" s="89">
        <f t="shared" ca="1" si="6"/>
        <v>76</v>
      </c>
      <c r="K20" s="89">
        <f t="shared" ca="1" si="7"/>
        <v>80</v>
      </c>
      <c r="L20" s="89">
        <f t="shared" ca="1" si="8"/>
        <v>13</v>
      </c>
    </row>
    <row r="21" spans="1:13" s="34" customFormat="1" ht="20.100000000000001" customHeight="1" x14ac:dyDescent="0.45">
      <c r="A21" s="12"/>
      <c r="B21" s="12"/>
      <c r="C21" s="48"/>
      <c r="D21" s="77"/>
      <c r="E21" s="77"/>
      <c r="F21" s="77"/>
      <c r="G21" s="77"/>
      <c r="H21" s="72"/>
      <c r="I21" s="72"/>
      <c r="J21" s="74"/>
      <c r="K21" s="72"/>
      <c r="L21" s="74"/>
      <c r="M21" s="35"/>
    </row>
    <row r="22" spans="1:13" s="34" customFormat="1" ht="20.100000000000001" customHeight="1" x14ac:dyDescent="0.45">
      <c r="A22" s="49" t="s">
        <v>21</v>
      </c>
      <c r="B22" s="67" t="s">
        <v>20</v>
      </c>
      <c r="C22" s="50" t="s">
        <v>22</v>
      </c>
      <c r="D22" s="90">
        <f ca="1">VLOOKUP(TRIM($A22),INDIRECT($O$7),4+$O$8,FALSE)</f>
        <v>5370</v>
      </c>
      <c r="E22" s="90">
        <f t="shared" ca="1" si="1"/>
        <v>5370</v>
      </c>
      <c r="F22" s="90">
        <f t="shared" ca="1" si="2"/>
        <v>5370</v>
      </c>
      <c r="G22" s="90">
        <f t="shared" ca="1" si="3"/>
        <v>5370</v>
      </c>
      <c r="H22" s="90">
        <f t="shared" ca="1" si="4"/>
        <v>82</v>
      </c>
      <c r="I22" s="90">
        <f t="shared" ca="1" si="5"/>
        <v>78</v>
      </c>
      <c r="J22" s="90">
        <f t="shared" ca="1" si="6"/>
        <v>81</v>
      </c>
      <c r="K22" s="90">
        <f t="shared" ca="1" si="7"/>
        <v>83</v>
      </c>
      <c r="L22" s="90">
        <f t="shared" ca="1" si="8"/>
        <v>18</v>
      </c>
    </row>
    <row r="23" spans="1:13" s="34" customFormat="1" ht="20.100000000000001" customHeight="1" x14ac:dyDescent="0.45">
      <c r="A23" s="49" t="s">
        <v>23</v>
      </c>
      <c r="B23" s="67" t="s">
        <v>20</v>
      </c>
      <c r="C23" s="50" t="s">
        <v>24</v>
      </c>
      <c r="D23" s="90">
        <f t="shared" ca="1" si="0"/>
        <v>1229</v>
      </c>
      <c r="E23" s="90">
        <f t="shared" ca="1" si="1"/>
        <v>1229</v>
      </c>
      <c r="F23" s="90">
        <f t="shared" ca="1" si="2"/>
        <v>1229</v>
      </c>
      <c r="G23" s="90">
        <f t="shared" ca="1" si="3"/>
        <v>1229</v>
      </c>
      <c r="H23" s="90">
        <f t="shared" ca="1" si="4"/>
        <v>81</v>
      </c>
      <c r="I23" s="90">
        <f t="shared" ca="1" si="5"/>
        <v>74</v>
      </c>
      <c r="J23" s="90">
        <f t="shared" ca="1" si="6"/>
        <v>80</v>
      </c>
      <c r="K23" s="90">
        <f t="shared" ca="1" si="7"/>
        <v>81</v>
      </c>
      <c r="L23" s="90">
        <f t="shared" ca="1" si="8"/>
        <v>17</v>
      </c>
    </row>
    <row r="24" spans="1:13" s="34" customFormat="1" ht="20.100000000000001" customHeight="1" x14ac:dyDescent="0.45">
      <c r="A24" s="49" t="s">
        <v>378</v>
      </c>
      <c r="B24" s="67" t="s">
        <v>20</v>
      </c>
      <c r="C24" s="50" t="s">
        <v>25</v>
      </c>
      <c r="D24" s="90">
        <f t="shared" ca="1" si="0"/>
        <v>1976</v>
      </c>
      <c r="E24" s="90">
        <f t="shared" ca="1" si="1"/>
        <v>1976</v>
      </c>
      <c r="F24" s="90">
        <f t="shared" ca="1" si="2"/>
        <v>1976</v>
      </c>
      <c r="G24" s="90">
        <f t="shared" ca="1" si="3"/>
        <v>1976</v>
      </c>
      <c r="H24" s="90">
        <f t="shared" ca="1" si="4"/>
        <v>84</v>
      </c>
      <c r="I24" s="90">
        <f t="shared" ca="1" si="5"/>
        <v>82</v>
      </c>
      <c r="J24" s="90">
        <f t="shared" ca="1" si="6"/>
        <v>83</v>
      </c>
      <c r="K24" s="90">
        <f t="shared" ca="1" si="7"/>
        <v>85</v>
      </c>
      <c r="L24" s="90">
        <f t="shared" ca="1" si="8"/>
        <v>18</v>
      </c>
    </row>
    <row r="25" spans="1:13" s="34" customFormat="1" ht="20.100000000000001" customHeight="1" x14ac:dyDescent="0.45">
      <c r="A25" s="49" t="s">
        <v>26</v>
      </c>
      <c r="B25" s="67" t="s">
        <v>20</v>
      </c>
      <c r="C25" s="50" t="s">
        <v>27</v>
      </c>
      <c r="D25" s="90">
        <f t="shared" ca="1" si="0"/>
        <v>1094</v>
      </c>
      <c r="E25" s="90">
        <f t="shared" ca="1" si="1"/>
        <v>1094</v>
      </c>
      <c r="F25" s="90">
        <f t="shared" ca="1" si="2"/>
        <v>1094</v>
      </c>
      <c r="G25" s="90">
        <f t="shared" ca="1" si="3"/>
        <v>1094</v>
      </c>
      <c r="H25" s="90">
        <f t="shared" ca="1" si="4"/>
        <v>81</v>
      </c>
      <c r="I25" s="90">
        <f t="shared" ca="1" si="5"/>
        <v>76</v>
      </c>
      <c r="J25" s="90">
        <f t="shared" ca="1" si="6"/>
        <v>79</v>
      </c>
      <c r="K25" s="90">
        <f t="shared" ca="1" si="7"/>
        <v>80</v>
      </c>
      <c r="L25" s="90">
        <f t="shared" ca="1" si="8"/>
        <v>18</v>
      </c>
    </row>
    <row r="26" spans="1:13" s="34" customFormat="1" ht="20.100000000000001" customHeight="1" x14ac:dyDescent="0.45">
      <c r="A26" s="49" t="s">
        <v>28</v>
      </c>
      <c r="B26" s="67" t="s">
        <v>20</v>
      </c>
      <c r="C26" s="50" t="s">
        <v>29</v>
      </c>
      <c r="D26" s="90">
        <f t="shared" ca="1" si="0"/>
        <v>1741</v>
      </c>
      <c r="E26" s="90">
        <f t="shared" ca="1" si="1"/>
        <v>1741</v>
      </c>
      <c r="F26" s="90">
        <f t="shared" ca="1" si="2"/>
        <v>1741</v>
      </c>
      <c r="G26" s="90">
        <f t="shared" ca="1" si="3"/>
        <v>1741</v>
      </c>
      <c r="H26" s="90">
        <f t="shared" ca="1" si="4"/>
        <v>73</v>
      </c>
      <c r="I26" s="90">
        <f t="shared" ca="1" si="5"/>
        <v>69</v>
      </c>
      <c r="J26" s="90">
        <f t="shared" ca="1" si="6"/>
        <v>74</v>
      </c>
      <c r="K26" s="90">
        <f t="shared" ca="1" si="7"/>
        <v>75</v>
      </c>
      <c r="L26" s="90">
        <f t="shared" ca="1" si="8"/>
        <v>12</v>
      </c>
    </row>
    <row r="27" spans="1:13" s="34" customFormat="1" ht="20.100000000000001" customHeight="1" x14ac:dyDescent="0.45">
      <c r="A27" s="49" t="s">
        <v>30</v>
      </c>
      <c r="B27" s="67" t="s">
        <v>20</v>
      </c>
      <c r="C27" s="50" t="s">
        <v>31</v>
      </c>
      <c r="D27" s="90">
        <f t="shared" ca="1" si="0"/>
        <v>2587</v>
      </c>
      <c r="E27" s="90">
        <f t="shared" ca="1" si="1"/>
        <v>2587</v>
      </c>
      <c r="F27" s="90">
        <f t="shared" ca="1" si="2"/>
        <v>2587</v>
      </c>
      <c r="G27" s="90">
        <f t="shared" ca="1" si="3"/>
        <v>2587</v>
      </c>
      <c r="H27" s="90">
        <f t="shared" ca="1" si="4"/>
        <v>82</v>
      </c>
      <c r="I27" s="90">
        <f t="shared" ca="1" si="5"/>
        <v>78</v>
      </c>
      <c r="J27" s="90">
        <f t="shared" ca="1" si="6"/>
        <v>80</v>
      </c>
      <c r="K27" s="90">
        <f t="shared" ca="1" si="7"/>
        <v>84</v>
      </c>
      <c r="L27" s="90">
        <f t="shared" ca="1" si="8"/>
        <v>18</v>
      </c>
    </row>
    <row r="28" spans="1:13" s="34" customFormat="1" ht="20.100000000000001" customHeight="1" x14ac:dyDescent="0.45">
      <c r="A28" s="49" t="s">
        <v>32</v>
      </c>
      <c r="B28" s="67" t="s">
        <v>20</v>
      </c>
      <c r="C28" s="50" t="s">
        <v>33</v>
      </c>
      <c r="D28" s="90">
        <f t="shared" ca="1" si="0"/>
        <v>2241</v>
      </c>
      <c r="E28" s="90">
        <f t="shared" ca="1" si="1"/>
        <v>2241</v>
      </c>
      <c r="F28" s="90">
        <f t="shared" ca="1" si="2"/>
        <v>2241</v>
      </c>
      <c r="G28" s="90">
        <f t="shared" ca="1" si="3"/>
        <v>2241</v>
      </c>
      <c r="H28" s="90">
        <f t="shared" ca="1" si="4"/>
        <v>83</v>
      </c>
      <c r="I28" s="90">
        <f t="shared" ca="1" si="5"/>
        <v>76</v>
      </c>
      <c r="J28" s="90">
        <f t="shared" ca="1" si="6"/>
        <v>80</v>
      </c>
      <c r="K28" s="90">
        <f t="shared" ca="1" si="7"/>
        <v>83</v>
      </c>
      <c r="L28" s="90">
        <f t="shared" ca="1" si="8"/>
        <v>21</v>
      </c>
    </row>
    <row r="29" spans="1:13" s="34" customFormat="1" ht="20.100000000000001" customHeight="1" x14ac:dyDescent="0.45">
      <c r="A29" s="49" t="s">
        <v>379</v>
      </c>
      <c r="B29" s="67" t="s">
        <v>20</v>
      </c>
      <c r="C29" s="50" t="s">
        <v>34</v>
      </c>
      <c r="D29" s="90">
        <f t="shared" ca="1" si="0"/>
        <v>3322</v>
      </c>
      <c r="E29" s="90">
        <f t="shared" ca="1" si="1"/>
        <v>3322</v>
      </c>
      <c r="F29" s="90">
        <f t="shared" ca="1" si="2"/>
        <v>3322</v>
      </c>
      <c r="G29" s="90">
        <f t="shared" ca="1" si="3"/>
        <v>3322</v>
      </c>
      <c r="H29" s="90">
        <f t="shared" ca="1" si="4"/>
        <v>82</v>
      </c>
      <c r="I29" s="90">
        <f t="shared" ca="1" si="5"/>
        <v>80</v>
      </c>
      <c r="J29" s="90">
        <f t="shared" ca="1" si="6"/>
        <v>81</v>
      </c>
      <c r="K29" s="90">
        <f t="shared" ca="1" si="7"/>
        <v>84</v>
      </c>
      <c r="L29" s="90">
        <f t="shared" ca="1" si="8"/>
        <v>17</v>
      </c>
    </row>
    <row r="30" spans="1:13" s="34" customFormat="1" ht="20.100000000000001" customHeight="1" x14ac:dyDescent="0.45">
      <c r="A30" s="49" t="s">
        <v>35</v>
      </c>
      <c r="B30" s="67" t="s">
        <v>20</v>
      </c>
      <c r="C30" s="50" t="s">
        <v>36</v>
      </c>
      <c r="D30" s="90">
        <f t="shared" ca="1" si="0"/>
        <v>1541</v>
      </c>
      <c r="E30" s="90">
        <f t="shared" ca="1" si="1"/>
        <v>1541</v>
      </c>
      <c r="F30" s="90">
        <f t="shared" ca="1" si="2"/>
        <v>1541</v>
      </c>
      <c r="G30" s="90">
        <f t="shared" ca="1" si="3"/>
        <v>1541</v>
      </c>
      <c r="H30" s="90">
        <f t="shared" ca="1" si="4"/>
        <v>83</v>
      </c>
      <c r="I30" s="90">
        <f t="shared" ca="1" si="5"/>
        <v>79</v>
      </c>
      <c r="J30" s="90">
        <f t="shared" ca="1" si="6"/>
        <v>83</v>
      </c>
      <c r="K30" s="90">
        <f t="shared" ca="1" si="7"/>
        <v>80</v>
      </c>
      <c r="L30" s="90">
        <f t="shared" ca="1" si="8"/>
        <v>18</v>
      </c>
    </row>
    <row r="31" spans="1:13" s="34" customFormat="1" ht="20.100000000000001" customHeight="1" x14ac:dyDescent="0.45">
      <c r="A31" s="49" t="s">
        <v>37</v>
      </c>
      <c r="B31" s="67" t="s">
        <v>20</v>
      </c>
      <c r="C31" s="50" t="s">
        <v>38</v>
      </c>
      <c r="D31" s="90">
        <f t="shared" ca="1" si="0"/>
        <v>1534</v>
      </c>
      <c r="E31" s="90">
        <f t="shared" ca="1" si="1"/>
        <v>1534</v>
      </c>
      <c r="F31" s="90">
        <f t="shared" ca="1" si="2"/>
        <v>1534</v>
      </c>
      <c r="G31" s="90">
        <f t="shared" ca="1" si="3"/>
        <v>1534</v>
      </c>
      <c r="H31" s="90">
        <f t="shared" ca="1" si="4"/>
        <v>85</v>
      </c>
      <c r="I31" s="90">
        <f t="shared" ca="1" si="5"/>
        <v>81</v>
      </c>
      <c r="J31" s="90">
        <f t="shared" ca="1" si="6"/>
        <v>84</v>
      </c>
      <c r="K31" s="90">
        <f t="shared" ca="1" si="7"/>
        <v>85</v>
      </c>
      <c r="L31" s="90">
        <f t="shared" ca="1" si="8"/>
        <v>26</v>
      </c>
    </row>
    <row r="32" spans="1:13" s="34" customFormat="1" ht="20.100000000000001" customHeight="1" x14ac:dyDescent="0.45">
      <c r="A32" s="49" t="s">
        <v>39</v>
      </c>
      <c r="B32" s="67" t="s">
        <v>20</v>
      </c>
      <c r="C32" s="50" t="s">
        <v>40</v>
      </c>
      <c r="D32" s="90">
        <f t="shared" ca="1" si="0"/>
        <v>2253</v>
      </c>
      <c r="E32" s="90">
        <f t="shared" ca="1" si="1"/>
        <v>2253</v>
      </c>
      <c r="F32" s="90">
        <f t="shared" ca="1" si="2"/>
        <v>2253</v>
      </c>
      <c r="G32" s="90">
        <f t="shared" ca="1" si="3"/>
        <v>2253</v>
      </c>
      <c r="H32" s="90">
        <f t="shared" ca="1" si="4"/>
        <v>82</v>
      </c>
      <c r="I32" s="90">
        <f t="shared" ca="1" si="5"/>
        <v>76</v>
      </c>
      <c r="J32" s="90">
        <f t="shared" ca="1" si="6"/>
        <v>81</v>
      </c>
      <c r="K32" s="90">
        <f t="shared" ca="1" si="7"/>
        <v>84</v>
      </c>
      <c r="L32" s="90">
        <f t="shared" ca="1" si="8"/>
        <v>15</v>
      </c>
    </row>
    <row r="33" spans="1:12" s="34" customFormat="1" ht="20.100000000000001" customHeight="1" x14ac:dyDescent="0.45">
      <c r="A33" s="49" t="s">
        <v>41</v>
      </c>
      <c r="B33" s="67" t="s">
        <v>20</v>
      </c>
      <c r="C33" s="50" t="s">
        <v>42</v>
      </c>
      <c r="D33" s="90">
        <f t="shared" ca="1" si="0"/>
        <v>2977</v>
      </c>
      <c r="E33" s="90">
        <f t="shared" ca="1" si="1"/>
        <v>2977</v>
      </c>
      <c r="F33" s="90">
        <f t="shared" ca="1" si="2"/>
        <v>2977</v>
      </c>
      <c r="G33" s="90">
        <f t="shared" ca="1" si="3"/>
        <v>2977</v>
      </c>
      <c r="H33" s="90">
        <f t="shared" ca="1" si="4"/>
        <v>83</v>
      </c>
      <c r="I33" s="90">
        <f t="shared" ca="1" si="5"/>
        <v>80</v>
      </c>
      <c r="J33" s="90">
        <f t="shared" ca="1" si="6"/>
        <v>83</v>
      </c>
      <c r="K33" s="90">
        <f t="shared" ca="1" si="7"/>
        <v>87</v>
      </c>
      <c r="L33" s="90">
        <f t="shared" ca="1" si="8"/>
        <v>19</v>
      </c>
    </row>
    <row r="34" spans="1:12" s="34" customFormat="1" ht="20.100000000000001" customHeight="1" x14ac:dyDescent="0.45">
      <c r="A34" s="49" t="s">
        <v>45</v>
      </c>
      <c r="B34" s="67" t="s">
        <v>44</v>
      </c>
      <c r="C34" s="50" t="s">
        <v>46</v>
      </c>
      <c r="D34" s="90">
        <f t="shared" ca="1" si="0"/>
        <v>2102</v>
      </c>
      <c r="E34" s="90">
        <f t="shared" ca="1" si="1"/>
        <v>2100</v>
      </c>
      <c r="F34" s="90">
        <f t="shared" ca="1" si="2"/>
        <v>2101</v>
      </c>
      <c r="G34" s="90">
        <f t="shared" ca="1" si="3"/>
        <v>2102</v>
      </c>
      <c r="H34" s="90">
        <f t="shared" ca="1" si="4"/>
        <v>80</v>
      </c>
      <c r="I34" s="90">
        <f t="shared" ca="1" si="5"/>
        <v>74</v>
      </c>
      <c r="J34" s="90">
        <f t="shared" ca="1" si="6"/>
        <v>78</v>
      </c>
      <c r="K34" s="90">
        <f t="shared" ca="1" si="7"/>
        <v>79</v>
      </c>
      <c r="L34" s="90">
        <f t="shared" ca="1" si="8"/>
        <v>13</v>
      </c>
    </row>
    <row r="35" spans="1:12" s="34" customFormat="1" ht="20.100000000000001" customHeight="1" x14ac:dyDescent="0.45">
      <c r="A35" s="49" t="s">
        <v>47</v>
      </c>
      <c r="B35" s="67" t="s">
        <v>44</v>
      </c>
      <c r="C35" s="50" t="s">
        <v>48</v>
      </c>
      <c r="D35" s="90">
        <f t="shared" ca="1" si="0"/>
        <v>1669</v>
      </c>
      <c r="E35" s="90">
        <f t="shared" ca="1" si="1"/>
        <v>1669</v>
      </c>
      <c r="F35" s="90">
        <f t="shared" ca="1" si="2"/>
        <v>1669</v>
      </c>
      <c r="G35" s="90">
        <f t="shared" ca="1" si="3"/>
        <v>1669</v>
      </c>
      <c r="H35" s="90">
        <f t="shared" ca="1" si="4"/>
        <v>81</v>
      </c>
      <c r="I35" s="90">
        <f t="shared" ca="1" si="5"/>
        <v>77</v>
      </c>
      <c r="J35" s="90">
        <f t="shared" ca="1" si="6"/>
        <v>81</v>
      </c>
      <c r="K35" s="90">
        <f t="shared" ca="1" si="7"/>
        <v>84</v>
      </c>
      <c r="L35" s="90">
        <f t="shared" ca="1" si="8"/>
        <v>15</v>
      </c>
    </row>
    <row r="36" spans="1:12" s="34" customFormat="1" ht="20.100000000000001" customHeight="1" x14ac:dyDescent="0.45">
      <c r="A36" s="49" t="s">
        <v>49</v>
      </c>
      <c r="B36" s="67" t="s">
        <v>44</v>
      </c>
      <c r="C36" s="50" t="s">
        <v>50</v>
      </c>
      <c r="D36" s="90">
        <f t="shared" ca="1" si="0"/>
        <v>3540</v>
      </c>
      <c r="E36" s="90">
        <f t="shared" ca="1" si="1"/>
        <v>3540</v>
      </c>
      <c r="F36" s="90">
        <f t="shared" ca="1" si="2"/>
        <v>3540</v>
      </c>
      <c r="G36" s="90">
        <f t="shared" ca="1" si="3"/>
        <v>3540</v>
      </c>
      <c r="H36" s="90">
        <f t="shared" ca="1" si="4"/>
        <v>81</v>
      </c>
      <c r="I36" s="90">
        <f t="shared" ca="1" si="5"/>
        <v>77</v>
      </c>
      <c r="J36" s="90">
        <f t="shared" ca="1" si="6"/>
        <v>80</v>
      </c>
      <c r="K36" s="90">
        <f t="shared" ca="1" si="7"/>
        <v>83</v>
      </c>
      <c r="L36" s="90">
        <f t="shared" ca="1" si="8"/>
        <v>14</v>
      </c>
    </row>
    <row r="37" spans="1:12" s="34" customFormat="1" ht="20.100000000000001" customHeight="1" x14ac:dyDescent="0.45">
      <c r="A37" s="49" t="s">
        <v>51</v>
      </c>
      <c r="B37" s="67" t="s">
        <v>44</v>
      </c>
      <c r="C37" s="50" t="s">
        <v>52</v>
      </c>
      <c r="D37" s="90">
        <f t="shared" ca="1" si="0"/>
        <v>2240</v>
      </c>
      <c r="E37" s="90">
        <f t="shared" ca="1" si="1"/>
        <v>2240</v>
      </c>
      <c r="F37" s="90">
        <f t="shared" ca="1" si="2"/>
        <v>2240</v>
      </c>
      <c r="G37" s="90">
        <f t="shared" ca="1" si="3"/>
        <v>2240</v>
      </c>
      <c r="H37" s="90">
        <f t="shared" ca="1" si="4"/>
        <v>80</v>
      </c>
      <c r="I37" s="90">
        <f t="shared" ca="1" si="5"/>
        <v>74</v>
      </c>
      <c r="J37" s="90">
        <f t="shared" ca="1" si="6"/>
        <v>78</v>
      </c>
      <c r="K37" s="90">
        <f t="shared" ca="1" si="7"/>
        <v>82</v>
      </c>
      <c r="L37" s="90">
        <f t="shared" ca="1" si="8"/>
        <v>11</v>
      </c>
    </row>
    <row r="38" spans="1:12" s="34" customFormat="1" ht="20.100000000000001" customHeight="1" x14ac:dyDescent="0.45">
      <c r="A38" s="49" t="s">
        <v>53</v>
      </c>
      <c r="B38" s="67" t="s">
        <v>44</v>
      </c>
      <c r="C38" s="50" t="s">
        <v>54</v>
      </c>
      <c r="D38" s="90">
        <f t="shared" ca="1" si="0"/>
        <v>3860</v>
      </c>
      <c r="E38" s="90">
        <f t="shared" ca="1" si="1"/>
        <v>3860</v>
      </c>
      <c r="F38" s="90">
        <f t="shared" ca="1" si="2"/>
        <v>3860</v>
      </c>
      <c r="G38" s="90">
        <f t="shared" ca="1" si="3"/>
        <v>3860</v>
      </c>
      <c r="H38" s="90">
        <f t="shared" ca="1" si="4"/>
        <v>78</v>
      </c>
      <c r="I38" s="90">
        <f t="shared" ca="1" si="5"/>
        <v>63</v>
      </c>
      <c r="J38" s="90">
        <f t="shared" ca="1" si="6"/>
        <v>77</v>
      </c>
      <c r="K38" s="90">
        <f t="shared" ca="1" si="7"/>
        <v>79</v>
      </c>
      <c r="L38" s="90">
        <f t="shared" ca="1" si="8"/>
        <v>8</v>
      </c>
    </row>
    <row r="39" spans="1:12" s="34" customFormat="1" ht="20.100000000000001" customHeight="1" x14ac:dyDescent="0.25">
      <c r="A39" s="49" t="s">
        <v>55</v>
      </c>
      <c r="B39" s="67" t="s">
        <v>44</v>
      </c>
      <c r="C39" s="50" t="s">
        <v>56</v>
      </c>
      <c r="D39" s="90">
        <f t="shared" ca="1" si="0"/>
        <v>3633</v>
      </c>
      <c r="E39" s="90">
        <f t="shared" ca="1" si="1"/>
        <v>3633</v>
      </c>
      <c r="F39" s="90">
        <f t="shared" ca="1" si="2"/>
        <v>3633</v>
      </c>
      <c r="G39" s="90">
        <f t="shared" ca="1" si="3"/>
        <v>3633</v>
      </c>
      <c r="H39" s="90">
        <f t="shared" ca="1" si="4"/>
        <v>79</v>
      </c>
      <c r="I39" s="90">
        <f t="shared" ca="1" si="5"/>
        <v>69</v>
      </c>
      <c r="J39" s="90">
        <f t="shared" ca="1" si="6"/>
        <v>76</v>
      </c>
      <c r="K39" s="90">
        <f t="shared" ca="1" si="7"/>
        <v>82</v>
      </c>
      <c r="L39" s="90">
        <f t="shared" ca="1" si="8"/>
        <v>14</v>
      </c>
    </row>
    <row r="40" spans="1:12" s="34" customFormat="1" ht="20.100000000000001" customHeight="1" x14ac:dyDescent="0.25">
      <c r="A40" s="49" t="s">
        <v>57</v>
      </c>
      <c r="B40" s="67" t="s">
        <v>44</v>
      </c>
      <c r="C40" s="50" t="s">
        <v>58</v>
      </c>
      <c r="D40" s="90">
        <f t="shared" ca="1" si="0"/>
        <v>4958</v>
      </c>
      <c r="E40" s="90">
        <f t="shared" ca="1" si="1"/>
        <v>4958</v>
      </c>
      <c r="F40" s="90">
        <f t="shared" ca="1" si="2"/>
        <v>4958</v>
      </c>
      <c r="G40" s="90">
        <f t="shared" ca="1" si="3"/>
        <v>4958</v>
      </c>
      <c r="H40" s="90">
        <f t="shared" ca="1" si="4"/>
        <v>79</v>
      </c>
      <c r="I40" s="90">
        <f t="shared" ca="1" si="5"/>
        <v>70</v>
      </c>
      <c r="J40" s="90">
        <f t="shared" ca="1" si="6"/>
        <v>76</v>
      </c>
      <c r="K40" s="90">
        <f t="shared" ca="1" si="7"/>
        <v>82</v>
      </c>
      <c r="L40" s="90">
        <f t="shared" ca="1" si="8"/>
        <v>13</v>
      </c>
    </row>
    <row r="41" spans="1:12" s="34" customFormat="1" ht="20.100000000000001" customHeight="1" x14ac:dyDescent="0.25">
      <c r="A41" s="49" t="s">
        <v>59</v>
      </c>
      <c r="B41" s="67" t="s">
        <v>44</v>
      </c>
      <c r="C41" s="50" t="s">
        <v>60</v>
      </c>
      <c r="D41" s="90">
        <f t="shared" ca="1" si="0"/>
        <v>1477</v>
      </c>
      <c r="E41" s="90">
        <f t="shared" ca="1" si="1"/>
        <v>1477</v>
      </c>
      <c r="F41" s="90">
        <f t="shared" ca="1" si="2"/>
        <v>1477</v>
      </c>
      <c r="G41" s="90">
        <f t="shared" ca="1" si="3"/>
        <v>1477</v>
      </c>
      <c r="H41" s="90">
        <f t="shared" ca="1" si="4"/>
        <v>74</v>
      </c>
      <c r="I41" s="90">
        <f t="shared" ca="1" si="5"/>
        <v>66</v>
      </c>
      <c r="J41" s="90">
        <f t="shared" ca="1" si="6"/>
        <v>70</v>
      </c>
      <c r="K41" s="90">
        <f t="shared" ca="1" si="7"/>
        <v>75</v>
      </c>
      <c r="L41" s="90">
        <f t="shared" ca="1" si="8"/>
        <v>8</v>
      </c>
    </row>
    <row r="42" spans="1:12" s="34" customFormat="1" ht="20.100000000000001" customHeight="1" x14ac:dyDescent="0.25">
      <c r="A42" s="49" t="s">
        <v>61</v>
      </c>
      <c r="B42" s="67" t="s">
        <v>44</v>
      </c>
      <c r="C42" s="50" t="s">
        <v>62</v>
      </c>
      <c r="D42" s="90">
        <f t="shared" ca="1" si="0"/>
        <v>1781</v>
      </c>
      <c r="E42" s="90">
        <f t="shared" ca="1" si="1"/>
        <v>1781</v>
      </c>
      <c r="F42" s="90">
        <f t="shared" ca="1" si="2"/>
        <v>1781</v>
      </c>
      <c r="G42" s="90">
        <f t="shared" ca="1" si="3"/>
        <v>1781</v>
      </c>
      <c r="H42" s="90">
        <f t="shared" ca="1" si="4"/>
        <v>73</v>
      </c>
      <c r="I42" s="90">
        <f t="shared" ca="1" si="5"/>
        <v>68</v>
      </c>
      <c r="J42" s="90">
        <f t="shared" ca="1" si="6"/>
        <v>75</v>
      </c>
      <c r="K42" s="90">
        <f t="shared" ca="1" si="7"/>
        <v>76</v>
      </c>
      <c r="L42" s="90">
        <f t="shared" ca="1" si="8"/>
        <v>8</v>
      </c>
    </row>
    <row r="43" spans="1:12" s="34" customFormat="1" ht="20.100000000000001" customHeight="1" x14ac:dyDescent="0.25">
      <c r="A43" s="49" t="s">
        <v>63</v>
      </c>
      <c r="B43" s="67" t="s">
        <v>44</v>
      </c>
      <c r="C43" s="50" t="s">
        <v>64</v>
      </c>
      <c r="D43" s="90">
        <f t="shared" ca="1" si="0"/>
        <v>13230</v>
      </c>
      <c r="E43" s="90">
        <f t="shared" ca="1" si="1"/>
        <v>13229</v>
      </c>
      <c r="F43" s="90">
        <f t="shared" ca="1" si="2"/>
        <v>13228</v>
      </c>
      <c r="G43" s="90">
        <f t="shared" ca="1" si="3"/>
        <v>13230</v>
      </c>
      <c r="H43" s="90">
        <f t="shared" ca="1" si="4"/>
        <v>81</v>
      </c>
      <c r="I43" s="90">
        <f t="shared" ca="1" si="5"/>
        <v>77</v>
      </c>
      <c r="J43" s="90">
        <f t="shared" ca="1" si="6"/>
        <v>79</v>
      </c>
      <c r="K43" s="90">
        <f t="shared" ca="1" si="7"/>
        <v>83</v>
      </c>
      <c r="L43" s="90">
        <f t="shared" ca="1" si="8"/>
        <v>15</v>
      </c>
    </row>
    <row r="44" spans="1:12" s="34" customFormat="1" ht="20.100000000000001" customHeight="1" x14ac:dyDescent="0.25">
      <c r="A44" s="49" t="s">
        <v>65</v>
      </c>
      <c r="B44" s="67" t="s">
        <v>44</v>
      </c>
      <c r="C44" s="50" t="s">
        <v>66</v>
      </c>
      <c r="D44" s="90">
        <f t="shared" ca="1" si="0"/>
        <v>4660</v>
      </c>
      <c r="E44" s="90">
        <f t="shared" ca="1" si="1"/>
        <v>4660</v>
      </c>
      <c r="F44" s="90">
        <f t="shared" ca="1" si="2"/>
        <v>4660</v>
      </c>
      <c r="G44" s="90">
        <f t="shared" ca="1" si="3"/>
        <v>4660</v>
      </c>
      <c r="H44" s="90">
        <f t="shared" ca="1" si="4"/>
        <v>72</v>
      </c>
      <c r="I44" s="90">
        <f t="shared" ca="1" si="5"/>
        <v>63</v>
      </c>
      <c r="J44" s="90">
        <f t="shared" ca="1" si="6"/>
        <v>72</v>
      </c>
      <c r="K44" s="90">
        <f t="shared" ca="1" si="7"/>
        <v>74</v>
      </c>
      <c r="L44" s="90">
        <f t="shared" ca="1" si="8"/>
        <v>8</v>
      </c>
    </row>
    <row r="45" spans="1:12" s="34" customFormat="1" ht="20.100000000000001" customHeight="1" x14ac:dyDescent="0.25">
      <c r="A45" s="49" t="s">
        <v>67</v>
      </c>
      <c r="B45" s="67" t="s">
        <v>44</v>
      </c>
      <c r="C45" s="50" t="s">
        <v>68</v>
      </c>
      <c r="D45" s="90">
        <f t="shared" ca="1" si="0"/>
        <v>5835</v>
      </c>
      <c r="E45" s="90">
        <f t="shared" ca="1" si="1"/>
        <v>5835</v>
      </c>
      <c r="F45" s="90">
        <f t="shared" ca="1" si="2"/>
        <v>5835</v>
      </c>
      <c r="G45" s="90">
        <f t="shared" ca="1" si="3"/>
        <v>5835</v>
      </c>
      <c r="H45" s="90">
        <f t="shared" ca="1" si="4"/>
        <v>76</v>
      </c>
      <c r="I45" s="90">
        <f t="shared" ca="1" si="5"/>
        <v>73</v>
      </c>
      <c r="J45" s="90">
        <f t="shared" ca="1" si="6"/>
        <v>76</v>
      </c>
      <c r="K45" s="90">
        <f t="shared" ca="1" si="7"/>
        <v>77</v>
      </c>
      <c r="L45" s="90">
        <f t="shared" ca="1" si="8"/>
        <v>12</v>
      </c>
    </row>
    <row r="46" spans="1:12" s="34" customFormat="1" ht="20.100000000000001" customHeight="1" x14ac:dyDescent="0.25">
      <c r="A46" s="49" t="s">
        <v>69</v>
      </c>
      <c r="B46" s="67" t="s">
        <v>44</v>
      </c>
      <c r="C46" s="50" t="s">
        <v>70</v>
      </c>
      <c r="D46" s="90">
        <f t="shared" ca="1" si="0"/>
        <v>3249</v>
      </c>
      <c r="E46" s="90">
        <f t="shared" ca="1" si="1"/>
        <v>3249</v>
      </c>
      <c r="F46" s="90">
        <f t="shared" ca="1" si="2"/>
        <v>3249</v>
      </c>
      <c r="G46" s="90">
        <f t="shared" ca="1" si="3"/>
        <v>3250</v>
      </c>
      <c r="H46" s="90">
        <f t="shared" ca="1" si="4"/>
        <v>76</v>
      </c>
      <c r="I46" s="90">
        <f t="shared" ca="1" si="5"/>
        <v>69</v>
      </c>
      <c r="J46" s="90">
        <f t="shared" ca="1" si="6"/>
        <v>75</v>
      </c>
      <c r="K46" s="90">
        <f t="shared" ca="1" si="7"/>
        <v>76</v>
      </c>
      <c r="L46" s="90">
        <f t="shared" ca="1" si="8"/>
        <v>5</v>
      </c>
    </row>
    <row r="47" spans="1:12" s="34" customFormat="1" ht="20.100000000000001" customHeight="1" x14ac:dyDescent="0.25">
      <c r="A47" s="49" t="s">
        <v>71</v>
      </c>
      <c r="B47" s="67" t="s">
        <v>44</v>
      </c>
      <c r="C47" s="50" t="s">
        <v>72</v>
      </c>
      <c r="D47" s="90">
        <f t="shared" ca="1" si="0"/>
        <v>2680</v>
      </c>
      <c r="E47" s="90">
        <f t="shared" ca="1" si="1"/>
        <v>2680</v>
      </c>
      <c r="F47" s="90">
        <f t="shared" ca="1" si="2"/>
        <v>2680</v>
      </c>
      <c r="G47" s="90">
        <f t="shared" ca="1" si="3"/>
        <v>2676</v>
      </c>
      <c r="H47" s="90">
        <f t="shared" ca="1" si="4"/>
        <v>78</v>
      </c>
      <c r="I47" s="90">
        <f t="shared" ca="1" si="5"/>
        <v>73</v>
      </c>
      <c r="J47" s="90">
        <f t="shared" ca="1" si="6"/>
        <v>77</v>
      </c>
      <c r="K47" s="90">
        <f t="shared" ca="1" si="7"/>
        <v>79</v>
      </c>
      <c r="L47" s="90">
        <f t="shared" ca="1" si="8"/>
        <v>11</v>
      </c>
    </row>
    <row r="48" spans="1:12" s="34" customFormat="1" ht="20.100000000000001" customHeight="1" x14ac:dyDescent="0.25">
      <c r="A48" s="49" t="s">
        <v>73</v>
      </c>
      <c r="B48" s="67" t="s">
        <v>44</v>
      </c>
      <c r="C48" s="50" t="s">
        <v>74</v>
      </c>
      <c r="D48" s="90">
        <f t="shared" ca="1" si="0"/>
        <v>2637</v>
      </c>
      <c r="E48" s="90">
        <f t="shared" ca="1" si="1"/>
        <v>2637</v>
      </c>
      <c r="F48" s="90">
        <f t="shared" ca="1" si="2"/>
        <v>2637</v>
      </c>
      <c r="G48" s="90">
        <f t="shared" ca="1" si="3"/>
        <v>2637</v>
      </c>
      <c r="H48" s="90">
        <f t="shared" ca="1" si="4"/>
        <v>83</v>
      </c>
      <c r="I48" s="90">
        <f t="shared" ca="1" si="5"/>
        <v>80</v>
      </c>
      <c r="J48" s="90">
        <f t="shared" ca="1" si="6"/>
        <v>81</v>
      </c>
      <c r="K48" s="90">
        <f t="shared" ca="1" si="7"/>
        <v>83</v>
      </c>
      <c r="L48" s="90">
        <f t="shared" ca="1" si="8"/>
        <v>16</v>
      </c>
    </row>
    <row r="49" spans="1:12" s="34" customFormat="1" ht="20.100000000000001" customHeight="1" x14ac:dyDescent="0.25">
      <c r="A49" s="49" t="s">
        <v>75</v>
      </c>
      <c r="B49" s="67" t="s">
        <v>44</v>
      </c>
      <c r="C49" s="50" t="s">
        <v>76</v>
      </c>
      <c r="D49" s="90">
        <f t="shared" ca="1" si="0"/>
        <v>2769</v>
      </c>
      <c r="E49" s="90">
        <f t="shared" ca="1" si="1"/>
        <v>2769</v>
      </c>
      <c r="F49" s="90">
        <f t="shared" ca="1" si="2"/>
        <v>2769</v>
      </c>
      <c r="G49" s="90">
        <f t="shared" ca="1" si="3"/>
        <v>2769</v>
      </c>
      <c r="H49" s="90">
        <f t="shared" ca="1" si="4"/>
        <v>82</v>
      </c>
      <c r="I49" s="90">
        <f t="shared" ca="1" si="5"/>
        <v>75</v>
      </c>
      <c r="J49" s="90">
        <f t="shared" ca="1" si="6"/>
        <v>81</v>
      </c>
      <c r="K49" s="90">
        <f t="shared" ca="1" si="7"/>
        <v>85</v>
      </c>
      <c r="L49" s="90">
        <f t="shared" ca="1" si="8"/>
        <v>8</v>
      </c>
    </row>
    <row r="50" spans="1:12" s="34" customFormat="1" ht="20.100000000000001" customHeight="1" x14ac:dyDescent="0.25">
      <c r="A50" s="49" t="s">
        <v>77</v>
      </c>
      <c r="B50" s="67" t="s">
        <v>44</v>
      </c>
      <c r="C50" s="50" t="s">
        <v>376</v>
      </c>
      <c r="D50" s="90">
        <f t="shared" ca="1" si="0"/>
        <v>1960</v>
      </c>
      <c r="E50" s="90">
        <f t="shared" ca="1" si="1"/>
        <v>1960</v>
      </c>
      <c r="F50" s="90">
        <f t="shared" ca="1" si="2"/>
        <v>1960</v>
      </c>
      <c r="G50" s="90">
        <f t="shared" ca="1" si="3"/>
        <v>1960</v>
      </c>
      <c r="H50" s="90">
        <f t="shared" ca="1" si="4"/>
        <v>78</v>
      </c>
      <c r="I50" s="90">
        <f t="shared" ca="1" si="5"/>
        <v>73</v>
      </c>
      <c r="J50" s="90">
        <f t="shared" ca="1" si="6"/>
        <v>77</v>
      </c>
      <c r="K50" s="90">
        <f t="shared" ca="1" si="7"/>
        <v>79</v>
      </c>
      <c r="L50" s="90">
        <f t="shared" ca="1" si="8"/>
        <v>13</v>
      </c>
    </row>
    <row r="51" spans="1:12" s="34" customFormat="1" ht="20.100000000000001" customHeight="1" x14ac:dyDescent="0.25">
      <c r="A51" s="49" t="s">
        <v>78</v>
      </c>
      <c r="B51" s="67" t="s">
        <v>44</v>
      </c>
      <c r="C51" s="50" t="s">
        <v>79</v>
      </c>
      <c r="D51" s="90">
        <f t="shared" ca="1" si="0"/>
        <v>3165</v>
      </c>
      <c r="E51" s="90">
        <f t="shared" ca="1" si="1"/>
        <v>3165</v>
      </c>
      <c r="F51" s="90">
        <f t="shared" ca="1" si="2"/>
        <v>3165</v>
      </c>
      <c r="G51" s="90">
        <f t="shared" ca="1" si="3"/>
        <v>3165</v>
      </c>
      <c r="H51" s="90">
        <f t="shared" ca="1" si="4"/>
        <v>82</v>
      </c>
      <c r="I51" s="90">
        <f t="shared" ca="1" si="5"/>
        <v>76</v>
      </c>
      <c r="J51" s="90">
        <f t="shared" ca="1" si="6"/>
        <v>80</v>
      </c>
      <c r="K51" s="90">
        <f t="shared" ca="1" si="7"/>
        <v>83</v>
      </c>
      <c r="L51" s="90">
        <f t="shared" ca="1" si="8"/>
        <v>16</v>
      </c>
    </row>
    <row r="52" spans="1:12" s="34" customFormat="1" ht="20.100000000000001" customHeight="1" x14ac:dyDescent="0.25">
      <c r="A52" s="49" t="s">
        <v>80</v>
      </c>
      <c r="B52" s="67" t="s">
        <v>44</v>
      </c>
      <c r="C52" s="50" t="s">
        <v>81</v>
      </c>
      <c r="D52" s="90">
        <f t="shared" ca="1" si="0"/>
        <v>2601</v>
      </c>
      <c r="E52" s="90">
        <f t="shared" ca="1" si="1"/>
        <v>2601</v>
      </c>
      <c r="F52" s="90">
        <f t="shared" ca="1" si="2"/>
        <v>2601</v>
      </c>
      <c r="G52" s="90">
        <f t="shared" ca="1" si="3"/>
        <v>2601</v>
      </c>
      <c r="H52" s="90">
        <f t="shared" ca="1" si="4"/>
        <v>76</v>
      </c>
      <c r="I52" s="90">
        <f t="shared" ca="1" si="5"/>
        <v>73</v>
      </c>
      <c r="J52" s="90">
        <f t="shared" ca="1" si="6"/>
        <v>74</v>
      </c>
      <c r="K52" s="90">
        <f t="shared" ca="1" si="7"/>
        <v>79</v>
      </c>
      <c r="L52" s="90">
        <f t="shared" ca="1" si="8"/>
        <v>13</v>
      </c>
    </row>
    <row r="53" spans="1:12" s="34" customFormat="1" ht="20.100000000000001" customHeight="1" x14ac:dyDescent="0.25">
      <c r="A53" s="49" t="s">
        <v>82</v>
      </c>
      <c r="B53" s="67" t="s">
        <v>44</v>
      </c>
      <c r="C53" s="50" t="s">
        <v>83</v>
      </c>
      <c r="D53" s="90">
        <f t="shared" ca="1" si="0"/>
        <v>2701</v>
      </c>
      <c r="E53" s="90">
        <f t="shared" ca="1" si="1"/>
        <v>2701</v>
      </c>
      <c r="F53" s="90">
        <f t="shared" ca="1" si="2"/>
        <v>2701</v>
      </c>
      <c r="G53" s="90">
        <f t="shared" ca="1" si="3"/>
        <v>2701</v>
      </c>
      <c r="H53" s="90">
        <f t="shared" ca="1" si="4"/>
        <v>85</v>
      </c>
      <c r="I53" s="90">
        <f t="shared" ca="1" si="5"/>
        <v>81</v>
      </c>
      <c r="J53" s="90">
        <f t="shared" ca="1" si="6"/>
        <v>85</v>
      </c>
      <c r="K53" s="90">
        <f t="shared" ca="1" si="7"/>
        <v>87</v>
      </c>
      <c r="L53" s="90">
        <f t="shared" ca="1" si="8"/>
        <v>17</v>
      </c>
    </row>
    <row r="54" spans="1:12" s="34" customFormat="1" ht="20.100000000000001" customHeight="1" x14ac:dyDescent="0.25">
      <c r="A54" s="49" t="s">
        <v>84</v>
      </c>
      <c r="B54" s="67" t="s">
        <v>44</v>
      </c>
      <c r="C54" s="50" t="s">
        <v>85</v>
      </c>
      <c r="D54" s="90">
        <f t="shared" ca="1" si="0"/>
        <v>2384</v>
      </c>
      <c r="E54" s="90">
        <f t="shared" ca="1" si="1"/>
        <v>2384</v>
      </c>
      <c r="F54" s="90">
        <f t="shared" ca="1" si="2"/>
        <v>2384</v>
      </c>
      <c r="G54" s="90">
        <f t="shared" ca="1" si="3"/>
        <v>2384</v>
      </c>
      <c r="H54" s="90">
        <f t="shared" ca="1" si="4"/>
        <v>84</v>
      </c>
      <c r="I54" s="90">
        <f t="shared" ca="1" si="5"/>
        <v>80</v>
      </c>
      <c r="J54" s="90">
        <f t="shared" ca="1" si="6"/>
        <v>82</v>
      </c>
      <c r="K54" s="90">
        <f t="shared" ca="1" si="7"/>
        <v>85</v>
      </c>
      <c r="L54" s="90">
        <f t="shared" ca="1" si="8"/>
        <v>21</v>
      </c>
    </row>
    <row r="55" spans="1:12" s="34" customFormat="1" ht="20.100000000000001" customHeight="1" x14ac:dyDescent="0.25">
      <c r="A55" s="49" t="s">
        <v>86</v>
      </c>
      <c r="B55" s="67" t="s">
        <v>44</v>
      </c>
      <c r="C55" s="50" t="s">
        <v>87</v>
      </c>
      <c r="D55" s="90">
        <f t="shared" ca="1" si="0"/>
        <v>3575</v>
      </c>
      <c r="E55" s="90">
        <f t="shared" ca="1" si="1"/>
        <v>3575</v>
      </c>
      <c r="F55" s="90">
        <f t="shared" ca="1" si="2"/>
        <v>3575</v>
      </c>
      <c r="G55" s="90">
        <f t="shared" ca="1" si="3"/>
        <v>3575</v>
      </c>
      <c r="H55" s="90">
        <f t="shared" ca="1" si="4"/>
        <v>82</v>
      </c>
      <c r="I55" s="90">
        <f t="shared" ca="1" si="5"/>
        <v>77</v>
      </c>
      <c r="J55" s="90">
        <f t="shared" ca="1" si="6"/>
        <v>81</v>
      </c>
      <c r="K55" s="90">
        <f t="shared" ca="1" si="7"/>
        <v>84</v>
      </c>
      <c r="L55" s="90">
        <f t="shared" ca="1" si="8"/>
        <v>17</v>
      </c>
    </row>
    <row r="56" spans="1:12" s="34" customFormat="1" ht="20.100000000000001" customHeight="1" x14ac:dyDescent="0.25">
      <c r="A56" s="49" t="s">
        <v>88</v>
      </c>
      <c r="B56" s="67" t="s">
        <v>44</v>
      </c>
      <c r="C56" s="50" t="s">
        <v>89</v>
      </c>
      <c r="D56" s="90">
        <f t="shared" ca="1" si="0"/>
        <v>3599</v>
      </c>
      <c r="E56" s="90">
        <f t="shared" ca="1" si="1"/>
        <v>3599</v>
      </c>
      <c r="F56" s="90">
        <f t="shared" ca="1" si="2"/>
        <v>3599</v>
      </c>
      <c r="G56" s="90">
        <f t="shared" ca="1" si="3"/>
        <v>3599</v>
      </c>
      <c r="H56" s="90">
        <f t="shared" ca="1" si="4"/>
        <v>79</v>
      </c>
      <c r="I56" s="90">
        <f t="shared" ca="1" si="5"/>
        <v>72</v>
      </c>
      <c r="J56" s="90">
        <f t="shared" ca="1" si="6"/>
        <v>76</v>
      </c>
      <c r="K56" s="90">
        <f t="shared" ca="1" si="7"/>
        <v>81</v>
      </c>
      <c r="L56" s="90">
        <f t="shared" ca="1" si="8"/>
        <v>10</v>
      </c>
    </row>
    <row r="57" spans="1:12" s="34" customFormat="1" ht="20.100000000000001" customHeight="1" x14ac:dyDescent="0.25">
      <c r="A57" s="49" t="s">
        <v>91</v>
      </c>
      <c r="B57" s="67" t="s">
        <v>375</v>
      </c>
      <c r="C57" s="50" t="s">
        <v>92</v>
      </c>
      <c r="D57" s="90">
        <f t="shared" ca="1" si="0"/>
        <v>2581</v>
      </c>
      <c r="E57" s="90">
        <f t="shared" ca="1" si="1"/>
        <v>2581</v>
      </c>
      <c r="F57" s="90">
        <f t="shared" ca="1" si="2"/>
        <v>2581</v>
      </c>
      <c r="G57" s="90">
        <f t="shared" ca="1" si="3"/>
        <v>2581</v>
      </c>
      <c r="H57" s="90">
        <f t="shared" ca="1" si="4"/>
        <v>78</v>
      </c>
      <c r="I57" s="90">
        <f t="shared" ca="1" si="5"/>
        <v>76</v>
      </c>
      <c r="J57" s="90">
        <f t="shared" ca="1" si="6"/>
        <v>78</v>
      </c>
      <c r="K57" s="90">
        <f t="shared" ca="1" si="7"/>
        <v>81</v>
      </c>
      <c r="L57" s="90">
        <f t="shared" ca="1" si="8"/>
        <v>16</v>
      </c>
    </row>
    <row r="58" spans="1:12" s="34" customFormat="1" ht="20.100000000000001" customHeight="1" x14ac:dyDescent="0.25">
      <c r="A58" s="49" t="s">
        <v>93</v>
      </c>
      <c r="B58" s="67" t="s">
        <v>375</v>
      </c>
      <c r="C58" s="50" t="s">
        <v>94</v>
      </c>
      <c r="D58" s="90">
        <f t="shared" ca="1" si="0"/>
        <v>7280</v>
      </c>
      <c r="E58" s="90">
        <f t="shared" ca="1" si="1"/>
        <v>7280</v>
      </c>
      <c r="F58" s="90">
        <f t="shared" ca="1" si="2"/>
        <v>7280</v>
      </c>
      <c r="G58" s="90">
        <f t="shared" ca="1" si="3"/>
        <v>7280</v>
      </c>
      <c r="H58" s="90">
        <f t="shared" ca="1" si="4"/>
        <v>78</v>
      </c>
      <c r="I58" s="90">
        <f t="shared" ca="1" si="5"/>
        <v>74</v>
      </c>
      <c r="J58" s="90">
        <f t="shared" ca="1" si="6"/>
        <v>78</v>
      </c>
      <c r="K58" s="90">
        <f t="shared" ca="1" si="7"/>
        <v>78</v>
      </c>
      <c r="L58" s="90">
        <f t="shared" ca="1" si="8"/>
        <v>13</v>
      </c>
    </row>
    <row r="59" spans="1:12" s="34" customFormat="1" ht="20.100000000000001" customHeight="1" x14ac:dyDescent="0.25">
      <c r="A59" s="49" t="s">
        <v>95</v>
      </c>
      <c r="B59" s="67" t="s">
        <v>375</v>
      </c>
      <c r="C59" s="50" t="s">
        <v>96</v>
      </c>
      <c r="D59" s="90">
        <f t="shared" ca="1" si="0"/>
        <v>2642</v>
      </c>
      <c r="E59" s="90">
        <f t="shared" ca="1" si="1"/>
        <v>2642</v>
      </c>
      <c r="F59" s="90">
        <f t="shared" ca="1" si="2"/>
        <v>2642</v>
      </c>
      <c r="G59" s="90">
        <f t="shared" ca="1" si="3"/>
        <v>2642</v>
      </c>
      <c r="H59" s="90">
        <f t="shared" ca="1" si="4"/>
        <v>72</v>
      </c>
      <c r="I59" s="90">
        <f t="shared" ca="1" si="5"/>
        <v>59</v>
      </c>
      <c r="J59" s="90">
        <f t="shared" ca="1" si="6"/>
        <v>70</v>
      </c>
      <c r="K59" s="90">
        <f t="shared" ca="1" si="7"/>
        <v>71</v>
      </c>
      <c r="L59" s="90">
        <f t="shared" ca="1" si="8"/>
        <v>6</v>
      </c>
    </row>
    <row r="60" spans="1:12" s="34" customFormat="1" ht="20.100000000000001" customHeight="1" x14ac:dyDescent="0.25">
      <c r="A60" s="49" t="s">
        <v>97</v>
      </c>
      <c r="B60" s="67" t="s">
        <v>375</v>
      </c>
      <c r="C60" s="50" t="s">
        <v>98</v>
      </c>
      <c r="D60" s="90">
        <f t="shared" ca="1" si="0"/>
        <v>3409</v>
      </c>
      <c r="E60" s="90">
        <f t="shared" ca="1" si="1"/>
        <v>3409</v>
      </c>
      <c r="F60" s="90">
        <f t="shared" ca="1" si="2"/>
        <v>3409</v>
      </c>
      <c r="G60" s="90">
        <f t="shared" ca="1" si="3"/>
        <v>3409</v>
      </c>
      <c r="H60" s="90">
        <f t="shared" ca="1" si="4"/>
        <v>77</v>
      </c>
      <c r="I60" s="90">
        <f t="shared" ca="1" si="5"/>
        <v>73</v>
      </c>
      <c r="J60" s="90">
        <f t="shared" ca="1" si="6"/>
        <v>76</v>
      </c>
      <c r="K60" s="90">
        <f t="shared" ca="1" si="7"/>
        <v>79</v>
      </c>
      <c r="L60" s="90">
        <f t="shared" ca="1" si="8"/>
        <v>11</v>
      </c>
    </row>
    <row r="61" spans="1:12" s="34" customFormat="1" ht="20.100000000000001" customHeight="1" x14ac:dyDescent="0.25">
      <c r="A61" s="49" t="s">
        <v>99</v>
      </c>
      <c r="B61" s="67" t="s">
        <v>375</v>
      </c>
      <c r="C61" s="50" t="s">
        <v>100</v>
      </c>
      <c r="D61" s="90">
        <f t="shared" ca="1" si="0"/>
        <v>3473</v>
      </c>
      <c r="E61" s="90">
        <f t="shared" ca="1" si="1"/>
        <v>3473</v>
      </c>
      <c r="F61" s="90">
        <f t="shared" ca="1" si="2"/>
        <v>3473</v>
      </c>
      <c r="G61" s="90">
        <f t="shared" ca="1" si="3"/>
        <v>3473</v>
      </c>
      <c r="H61" s="90">
        <f t="shared" ca="1" si="4"/>
        <v>82</v>
      </c>
      <c r="I61" s="90">
        <f t="shared" ca="1" si="5"/>
        <v>76</v>
      </c>
      <c r="J61" s="90">
        <f t="shared" ca="1" si="6"/>
        <v>79</v>
      </c>
      <c r="K61" s="90">
        <f t="shared" ca="1" si="7"/>
        <v>83</v>
      </c>
      <c r="L61" s="90">
        <f t="shared" ca="1" si="8"/>
        <v>19</v>
      </c>
    </row>
    <row r="62" spans="1:12" s="34" customFormat="1" ht="20.100000000000001" customHeight="1" x14ac:dyDescent="0.25">
      <c r="A62" s="49" t="s">
        <v>101</v>
      </c>
      <c r="B62" s="67" t="s">
        <v>375</v>
      </c>
      <c r="C62" s="51" t="s">
        <v>102</v>
      </c>
      <c r="D62" s="90">
        <f t="shared" ca="1" si="0"/>
        <v>2833</v>
      </c>
      <c r="E62" s="90">
        <f t="shared" ca="1" si="1"/>
        <v>2833</v>
      </c>
      <c r="F62" s="90">
        <f t="shared" ca="1" si="2"/>
        <v>2833</v>
      </c>
      <c r="G62" s="90">
        <f t="shared" ca="1" si="3"/>
        <v>2833</v>
      </c>
      <c r="H62" s="90">
        <f t="shared" ca="1" si="4"/>
        <v>82</v>
      </c>
      <c r="I62" s="90">
        <f t="shared" ca="1" si="5"/>
        <v>79</v>
      </c>
      <c r="J62" s="90">
        <f t="shared" ca="1" si="6"/>
        <v>81</v>
      </c>
      <c r="K62" s="90">
        <f t="shared" ca="1" si="7"/>
        <v>82</v>
      </c>
      <c r="L62" s="90">
        <f t="shared" ca="1" si="8"/>
        <v>14</v>
      </c>
    </row>
    <row r="63" spans="1:12" s="34" customFormat="1" ht="20.100000000000001" customHeight="1" x14ac:dyDescent="0.25">
      <c r="A63" s="49" t="s">
        <v>103</v>
      </c>
      <c r="B63" s="67" t="s">
        <v>375</v>
      </c>
      <c r="C63" s="50" t="s">
        <v>104</v>
      </c>
      <c r="D63" s="90">
        <f t="shared" ca="1" si="0"/>
        <v>5100</v>
      </c>
      <c r="E63" s="90">
        <f t="shared" ca="1" si="1"/>
        <v>5100</v>
      </c>
      <c r="F63" s="90">
        <f t="shared" ca="1" si="2"/>
        <v>5100</v>
      </c>
      <c r="G63" s="90">
        <f t="shared" ca="1" si="3"/>
        <v>5100</v>
      </c>
      <c r="H63" s="90">
        <f t="shared" ca="1" si="4"/>
        <v>77</v>
      </c>
      <c r="I63" s="90">
        <f t="shared" ca="1" si="5"/>
        <v>70</v>
      </c>
      <c r="J63" s="90">
        <f t="shared" ca="1" si="6"/>
        <v>76</v>
      </c>
      <c r="K63" s="90">
        <f t="shared" ca="1" si="7"/>
        <v>77</v>
      </c>
      <c r="L63" s="90">
        <f t="shared" ca="1" si="8"/>
        <v>8</v>
      </c>
    </row>
    <row r="64" spans="1:12" s="34" customFormat="1" ht="20.100000000000001" customHeight="1" x14ac:dyDescent="0.25">
      <c r="A64" s="49" t="s">
        <v>105</v>
      </c>
      <c r="B64" s="67" t="s">
        <v>375</v>
      </c>
      <c r="C64" s="50" t="s">
        <v>106</v>
      </c>
      <c r="D64" s="90">
        <f t="shared" ca="1" si="0"/>
        <v>8304</v>
      </c>
      <c r="E64" s="90">
        <f t="shared" ca="1" si="1"/>
        <v>8304</v>
      </c>
      <c r="F64" s="90">
        <f t="shared" ca="1" si="2"/>
        <v>8304</v>
      </c>
      <c r="G64" s="90">
        <f t="shared" ca="1" si="3"/>
        <v>8304</v>
      </c>
      <c r="H64" s="90">
        <f t="shared" ca="1" si="4"/>
        <v>76</v>
      </c>
      <c r="I64" s="90">
        <f t="shared" ca="1" si="5"/>
        <v>67</v>
      </c>
      <c r="J64" s="90">
        <f t="shared" ca="1" si="6"/>
        <v>74</v>
      </c>
      <c r="K64" s="90">
        <f t="shared" ca="1" si="7"/>
        <v>75</v>
      </c>
      <c r="L64" s="90">
        <f t="shared" ca="1" si="8"/>
        <v>10</v>
      </c>
    </row>
    <row r="65" spans="1:12" s="34" customFormat="1" ht="20.100000000000001" customHeight="1" x14ac:dyDescent="0.25">
      <c r="A65" s="49" t="s">
        <v>107</v>
      </c>
      <c r="B65" s="67" t="s">
        <v>375</v>
      </c>
      <c r="C65" s="50" t="s">
        <v>108</v>
      </c>
      <c r="D65" s="90">
        <f t="shared" ca="1" si="0"/>
        <v>1869</v>
      </c>
      <c r="E65" s="90">
        <f t="shared" ca="1" si="1"/>
        <v>1869</v>
      </c>
      <c r="F65" s="90">
        <f t="shared" ca="1" si="2"/>
        <v>1869</v>
      </c>
      <c r="G65" s="90">
        <f t="shared" ca="1" si="3"/>
        <v>1869</v>
      </c>
      <c r="H65" s="90">
        <f t="shared" ca="1" si="4"/>
        <v>80</v>
      </c>
      <c r="I65" s="90">
        <f t="shared" ca="1" si="5"/>
        <v>80</v>
      </c>
      <c r="J65" s="90">
        <f t="shared" ca="1" si="6"/>
        <v>79</v>
      </c>
      <c r="K65" s="90">
        <f t="shared" ca="1" si="7"/>
        <v>83</v>
      </c>
      <c r="L65" s="90">
        <f t="shared" ca="1" si="8"/>
        <v>21</v>
      </c>
    </row>
    <row r="66" spans="1:12" s="34" customFormat="1" ht="20.100000000000001" customHeight="1" x14ac:dyDescent="0.25">
      <c r="A66" s="49" t="s">
        <v>109</v>
      </c>
      <c r="B66" s="67" t="s">
        <v>375</v>
      </c>
      <c r="C66" s="50" t="s">
        <v>110</v>
      </c>
      <c r="D66" s="90">
        <f t="shared" ca="1" si="0"/>
        <v>1894</v>
      </c>
      <c r="E66" s="90">
        <f t="shared" ca="1" si="1"/>
        <v>1894</v>
      </c>
      <c r="F66" s="90">
        <f t="shared" ca="1" si="2"/>
        <v>1894</v>
      </c>
      <c r="G66" s="90">
        <f t="shared" ca="1" si="3"/>
        <v>1894</v>
      </c>
      <c r="H66" s="90">
        <f t="shared" ca="1" si="4"/>
        <v>80</v>
      </c>
      <c r="I66" s="90">
        <f t="shared" ca="1" si="5"/>
        <v>78</v>
      </c>
      <c r="J66" s="90">
        <f t="shared" ca="1" si="6"/>
        <v>79</v>
      </c>
      <c r="K66" s="90">
        <f t="shared" ca="1" si="7"/>
        <v>82</v>
      </c>
      <c r="L66" s="90">
        <f t="shared" ca="1" si="8"/>
        <v>18</v>
      </c>
    </row>
    <row r="67" spans="1:12" s="34" customFormat="1" ht="20.100000000000001" customHeight="1" x14ac:dyDescent="0.25">
      <c r="A67" s="49" t="s">
        <v>111</v>
      </c>
      <c r="B67" s="67" t="s">
        <v>375</v>
      </c>
      <c r="C67" s="50" t="s">
        <v>112</v>
      </c>
      <c r="D67" s="90">
        <f t="shared" ca="1" si="0"/>
        <v>5878</v>
      </c>
      <c r="E67" s="90">
        <f t="shared" ca="1" si="1"/>
        <v>5878</v>
      </c>
      <c r="F67" s="90">
        <f t="shared" ca="1" si="2"/>
        <v>5878</v>
      </c>
      <c r="G67" s="90">
        <f t="shared" ca="1" si="3"/>
        <v>5878</v>
      </c>
      <c r="H67" s="90">
        <f t="shared" ca="1" si="4"/>
        <v>80</v>
      </c>
      <c r="I67" s="90">
        <f t="shared" ca="1" si="5"/>
        <v>73</v>
      </c>
      <c r="J67" s="90">
        <f t="shared" ca="1" si="6"/>
        <v>77</v>
      </c>
      <c r="K67" s="90">
        <f t="shared" ca="1" si="7"/>
        <v>82</v>
      </c>
      <c r="L67" s="90">
        <f t="shared" ca="1" si="8"/>
        <v>16</v>
      </c>
    </row>
    <row r="68" spans="1:12" s="34" customFormat="1" ht="20.100000000000001" customHeight="1" x14ac:dyDescent="0.25">
      <c r="A68" s="49" t="s">
        <v>113</v>
      </c>
      <c r="B68" s="67" t="s">
        <v>375</v>
      </c>
      <c r="C68" s="50" t="s">
        <v>114</v>
      </c>
      <c r="D68" s="90">
        <f t="shared" ca="1" si="0"/>
        <v>3058</v>
      </c>
      <c r="E68" s="90">
        <f t="shared" ca="1" si="1"/>
        <v>3057</v>
      </c>
      <c r="F68" s="90">
        <f t="shared" ca="1" si="2"/>
        <v>3057</v>
      </c>
      <c r="G68" s="90">
        <f t="shared" ca="1" si="3"/>
        <v>3058</v>
      </c>
      <c r="H68" s="90">
        <f t="shared" ca="1" si="4"/>
        <v>81</v>
      </c>
      <c r="I68" s="90">
        <f t="shared" ca="1" si="5"/>
        <v>78</v>
      </c>
      <c r="J68" s="90">
        <f t="shared" ca="1" si="6"/>
        <v>80</v>
      </c>
      <c r="K68" s="90">
        <f t="shared" ca="1" si="7"/>
        <v>83</v>
      </c>
      <c r="L68" s="90">
        <f t="shared" ca="1" si="8"/>
        <v>14</v>
      </c>
    </row>
    <row r="69" spans="1:12" s="34" customFormat="1" ht="20.100000000000001" customHeight="1" x14ac:dyDescent="0.25">
      <c r="A69" s="49" t="s">
        <v>115</v>
      </c>
      <c r="B69" s="67" t="s">
        <v>375</v>
      </c>
      <c r="C69" s="50" t="s">
        <v>116</v>
      </c>
      <c r="D69" s="90">
        <f t="shared" ca="1" si="0"/>
        <v>5825</v>
      </c>
      <c r="E69" s="90">
        <f t="shared" ca="1" si="1"/>
        <v>5825</v>
      </c>
      <c r="F69" s="90">
        <f t="shared" ca="1" si="2"/>
        <v>5824</v>
      </c>
      <c r="G69" s="90">
        <f t="shared" ca="1" si="3"/>
        <v>5825</v>
      </c>
      <c r="H69" s="90">
        <f t="shared" ca="1" si="4"/>
        <v>77</v>
      </c>
      <c r="I69" s="90">
        <f t="shared" ca="1" si="5"/>
        <v>74</v>
      </c>
      <c r="J69" s="90">
        <f t="shared" ca="1" si="6"/>
        <v>76</v>
      </c>
      <c r="K69" s="90">
        <f t="shared" ca="1" si="7"/>
        <v>77</v>
      </c>
      <c r="L69" s="90">
        <f t="shared" ca="1" si="8"/>
        <v>15</v>
      </c>
    </row>
    <row r="70" spans="1:12" s="34" customFormat="1" ht="20.100000000000001" customHeight="1" x14ac:dyDescent="0.25">
      <c r="A70" s="49" t="s">
        <v>117</v>
      </c>
      <c r="B70" s="67" t="s">
        <v>375</v>
      </c>
      <c r="C70" s="50" t="s">
        <v>118</v>
      </c>
      <c r="D70" s="90">
        <f t="shared" ca="1" si="0"/>
        <v>3603</v>
      </c>
      <c r="E70" s="90">
        <f t="shared" ca="1" si="1"/>
        <v>3603</v>
      </c>
      <c r="F70" s="90">
        <f t="shared" ca="1" si="2"/>
        <v>3603</v>
      </c>
      <c r="G70" s="90">
        <f t="shared" ca="1" si="3"/>
        <v>3603</v>
      </c>
      <c r="H70" s="90">
        <f t="shared" ca="1" si="4"/>
        <v>77</v>
      </c>
      <c r="I70" s="90">
        <f t="shared" ca="1" si="5"/>
        <v>74</v>
      </c>
      <c r="J70" s="90">
        <f t="shared" ca="1" si="6"/>
        <v>76</v>
      </c>
      <c r="K70" s="90">
        <f t="shared" ca="1" si="7"/>
        <v>77</v>
      </c>
      <c r="L70" s="90">
        <f t="shared" ca="1" si="8"/>
        <v>14</v>
      </c>
    </row>
    <row r="71" spans="1:12" s="34" customFormat="1" ht="20.100000000000001" customHeight="1" x14ac:dyDescent="0.25">
      <c r="A71" s="49" t="s">
        <v>119</v>
      </c>
      <c r="B71" s="67" t="s">
        <v>375</v>
      </c>
      <c r="C71" s="50" t="s">
        <v>120</v>
      </c>
      <c r="D71" s="90">
        <f t="shared" ca="1" si="0"/>
        <v>1821</v>
      </c>
      <c r="E71" s="90">
        <f t="shared" ca="1" si="1"/>
        <v>1821</v>
      </c>
      <c r="F71" s="90">
        <f t="shared" ca="1" si="2"/>
        <v>1821</v>
      </c>
      <c r="G71" s="90">
        <f t="shared" ca="1" si="3"/>
        <v>1821</v>
      </c>
      <c r="H71" s="90">
        <f t="shared" ca="1" si="4"/>
        <v>80</v>
      </c>
      <c r="I71" s="90">
        <f t="shared" ca="1" si="5"/>
        <v>71</v>
      </c>
      <c r="J71" s="90">
        <f t="shared" ca="1" si="6"/>
        <v>76</v>
      </c>
      <c r="K71" s="90">
        <f t="shared" ca="1" si="7"/>
        <v>79</v>
      </c>
      <c r="L71" s="90">
        <f t="shared" ca="1" si="8"/>
        <v>21</v>
      </c>
    </row>
    <row r="72" spans="1:12" s="34" customFormat="1" ht="20.100000000000001" customHeight="1" x14ac:dyDescent="0.25">
      <c r="A72" s="49" t="s">
        <v>123</v>
      </c>
      <c r="B72" s="67" t="s">
        <v>122</v>
      </c>
      <c r="C72" s="50" t="s">
        <v>124</v>
      </c>
      <c r="D72" s="90">
        <f t="shared" ca="1" si="0"/>
        <v>2916</v>
      </c>
      <c r="E72" s="90">
        <f t="shared" ca="1" si="1"/>
        <v>2916</v>
      </c>
      <c r="F72" s="90">
        <f t="shared" ca="1" si="2"/>
        <v>2916</v>
      </c>
      <c r="G72" s="90">
        <f t="shared" ca="1" si="3"/>
        <v>2916</v>
      </c>
      <c r="H72" s="90">
        <f t="shared" ca="1" si="4"/>
        <v>77</v>
      </c>
      <c r="I72" s="90">
        <f t="shared" ca="1" si="5"/>
        <v>72</v>
      </c>
      <c r="J72" s="90">
        <f t="shared" ca="1" si="6"/>
        <v>76</v>
      </c>
      <c r="K72" s="90">
        <f t="shared" ca="1" si="7"/>
        <v>77</v>
      </c>
      <c r="L72" s="90">
        <f t="shared" ca="1" si="8"/>
        <v>14</v>
      </c>
    </row>
    <row r="73" spans="1:12" s="34" customFormat="1" ht="20.100000000000001" customHeight="1" x14ac:dyDescent="0.25">
      <c r="A73" s="49" t="s">
        <v>125</v>
      </c>
      <c r="B73" s="67" t="s">
        <v>122</v>
      </c>
      <c r="C73" s="50" t="s">
        <v>126</v>
      </c>
      <c r="D73" s="90">
        <f t="shared" ca="1" si="0"/>
        <v>8072</v>
      </c>
      <c r="E73" s="90">
        <f t="shared" ca="1" si="1"/>
        <v>8072</v>
      </c>
      <c r="F73" s="90">
        <f t="shared" ca="1" si="2"/>
        <v>8072</v>
      </c>
      <c r="G73" s="90">
        <f t="shared" ca="1" si="3"/>
        <v>8072</v>
      </c>
      <c r="H73" s="90">
        <f t="shared" ca="1" si="4"/>
        <v>80</v>
      </c>
      <c r="I73" s="90">
        <f t="shared" ca="1" si="5"/>
        <v>75</v>
      </c>
      <c r="J73" s="90">
        <f t="shared" ca="1" si="6"/>
        <v>79</v>
      </c>
      <c r="K73" s="90">
        <f t="shared" ca="1" si="7"/>
        <v>83</v>
      </c>
      <c r="L73" s="90">
        <f t="shared" ca="1" si="8"/>
        <v>17</v>
      </c>
    </row>
    <row r="74" spans="1:12" s="34" customFormat="1" ht="20.100000000000001" customHeight="1" x14ac:dyDescent="0.25">
      <c r="A74" s="49" t="s">
        <v>127</v>
      </c>
      <c r="B74" s="67" t="s">
        <v>122</v>
      </c>
      <c r="C74" s="50" t="s">
        <v>128</v>
      </c>
      <c r="D74" s="90">
        <f t="shared" ca="1" si="0"/>
        <v>3968</v>
      </c>
      <c r="E74" s="90">
        <f t="shared" ca="1" si="1"/>
        <v>3968</v>
      </c>
      <c r="F74" s="90">
        <f t="shared" ca="1" si="2"/>
        <v>3968</v>
      </c>
      <c r="G74" s="90">
        <f t="shared" ca="1" si="3"/>
        <v>3968</v>
      </c>
      <c r="H74" s="90">
        <f t="shared" ca="1" si="4"/>
        <v>79</v>
      </c>
      <c r="I74" s="90">
        <f t="shared" ca="1" si="5"/>
        <v>78</v>
      </c>
      <c r="J74" s="90">
        <f t="shared" ca="1" si="6"/>
        <v>78</v>
      </c>
      <c r="K74" s="90">
        <f t="shared" ca="1" si="7"/>
        <v>82</v>
      </c>
      <c r="L74" s="90">
        <f t="shared" ca="1" si="8"/>
        <v>19</v>
      </c>
    </row>
    <row r="75" spans="1:12" s="34" customFormat="1" ht="20.100000000000001" customHeight="1" x14ac:dyDescent="0.25">
      <c r="A75" s="49" t="s">
        <v>129</v>
      </c>
      <c r="B75" s="67" t="s">
        <v>122</v>
      </c>
      <c r="C75" s="50" t="s">
        <v>130</v>
      </c>
      <c r="D75" s="90">
        <f t="shared" ref="D75:D138" ca="1" si="9">VLOOKUP(TRIM($A75),INDIRECT($O$7),4+$O$8,FALSE)</f>
        <v>7158</v>
      </c>
      <c r="E75" s="90">
        <f t="shared" ref="E75:E138" ca="1" si="10">VLOOKUP(TRIM($A75),INDIRECT($O$7),5+$O$8,FALSE)</f>
        <v>7158</v>
      </c>
      <c r="F75" s="90">
        <f t="shared" ref="F75:F138" ca="1" si="11">VLOOKUP(TRIM($A75),INDIRECT($O$7),6+$O$8,FALSE)</f>
        <v>7158</v>
      </c>
      <c r="G75" s="90">
        <f t="shared" ref="G75:G138" ca="1" si="12">VLOOKUP(TRIM($A75),INDIRECT($O$7),7+$O$8,FALSE)</f>
        <v>7158</v>
      </c>
      <c r="H75" s="90">
        <f t="shared" ref="H75:H138" ca="1" si="13">VLOOKUP(TRIM($A75),INDIRECT($O$7),16+$O$9,FALSE)</f>
        <v>81</v>
      </c>
      <c r="I75" s="90">
        <f t="shared" ref="I75:I138" ca="1" si="14">VLOOKUP(TRIM($A75),INDIRECT($O$7),17+$O$9,FALSE)</f>
        <v>74</v>
      </c>
      <c r="J75" s="90">
        <f t="shared" ref="J75:J138" ca="1" si="15">VLOOKUP(TRIM($A75),INDIRECT($O$7),18+$O$9,FALSE)</f>
        <v>78</v>
      </c>
      <c r="K75" s="90">
        <f t="shared" ref="K75:K138" ca="1" si="16">VLOOKUP(TRIM($A75),INDIRECT($O$7),19+$O$9,FALSE)</f>
        <v>84</v>
      </c>
      <c r="L75" s="90">
        <f t="shared" ref="L75:L138" ca="1" si="17">VLOOKUP(TRIM($A75),INDIRECT($O$7),28+$O$10,FALSE)</f>
        <v>15</v>
      </c>
    </row>
    <row r="76" spans="1:12" s="34" customFormat="1" ht="20.100000000000001" customHeight="1" x14ac:dyDescent="0.25">
      <c r="A76" s="49" t="s">
        <v>131</v>
      </c>
      <c r="B76" s="67" t="s">
        <v>122</v>
      </c>
      <c r="C76" s="50" t="s">
        <v>132</v>
      </c>
      <c r="D76" s="90">
        <f t="shared" ca="1" si="9"/>
        <v>7348</v>
      </c>
      <c r="E76" s="90">
        <f t="shared" ca="1" si="10"/>
        <v>7348</v>
      </c>
      <c r="F76" s="90">
        <f t="shared" ca="1" si="11"/>
        <v>7348</v>
      </c>
      <c r="G76" s="90">
        <f t="shared" ca="1" si="12"/>
        <v>7347</v>
      </c>
      <c r="H76" s="90">
        <f t="shared" ca="1" si="13"/>
        <v>79</v>
      </c>
      <c r="I76" s="90">
        <f t="shared" ca="1" si="14"/>
        <v>73</v>
      </c>
      <c r="J76" s="90">
        <f t="shared" ca="1" si="15"/>
        <v>77</v>
      </c>
      <c r="K76" s="90">
        <f t="shared" ca="1" si="16"/>
        <v>81</v>
      </c>
      <c r="L76" s="90">
        <f t="shared" ca="1" si="17"/>
        <v>14</v>
      </c>
    </row>
    <row r="77" spans="1:12" s="34" customFormat="1" ht="20.100000000000001" customHeight="1" x14ac:dyDescent="0.25">
      <c r="A77" s="49" t="s">
        <v>133</v>
      </c>
      <c r="B77" s="67" t="s">
        <v>122</v>
      </c>
      <c r="C77" s="50" t="s">
        <v>134</v>
      </c>
      <c r="D77" s="90">
        <f t="shared" ca="1" si="9"/>
        <v>8420</v>
      </c>
      <c r="E77" s="90">
        <f t="shared" ca="1" si="10"/>
        <v>8420</v>
      </c>
      <c r="F77" s="90">
        <f t="shared" ca="1" si="11"/>
        <v>8419</v>
      </c>
      <c r="G77" s="90">
        <f t="shared" ca="1" si="12"/>
        <v>8418</v>
      </c>
      <c r="H77" s="90">
        <f t="shared" ca="1" si="13"/>
        <v>79</v>
      </c>
      <c r="I77" s="90">
        <f t="shared" ca="1" si="14"/>
        <v>72</v>
      </c>
      <c r="J77" s="90">
        <f t="shared" ca="1" si="15"/>
        <v>76</v>
      </c>
      <c r="K77" s="90">
        <f t="shared" ca="1" si="16"/>
        <v>80</v>
      </c>
      <c r="L77" s="90">
        <f t="shared" ca="1" si="17"/>
        <v>13</v>
      </c>
    </row>
    <row r="78" spans="1:12" s="34" customFormat="1" ht="20.100000000000001" customHeight="1" x14ac:dyDescent="0.25">
      <c r="A78" s="49" t="s">
        <v>135</v>
      </c>
      <c r="B78" s="67" t="s">
        <v>122</v>
      </c>
      <c r="C78" s="50" t="s">
        <v>136</v>
      </c>
      <c r="D78" s="90">
        <f t="shared" ca="1" si="9"/>
        <v>3106</v>
      </c>
      <c r="E78" s="90">
        <f t="shared" ca="1" si="10"/>
        <v>3106</v>
      </c>
      <c r="F78" s="90">
        <f t="shared" ca="1" si="11"/>
        <v>3106</v>
      </c>
      <c r="G78" s="90">
        <f t="shared" ca="1" si="12"/>
        <v>3106</v>
      </c>
      <c r="H78" s="90">
        <f t="shared" ca="1" si="13"/>
        <v>75</v>
      </c>
      <c r="I78" s="90">
        <f t="shared" ca="1" si="14"/>
        <v>72</v>
      </c>
      <c r="J78" s="90">
        <f t="shared" ca="1" si="15"/>
        <v>76</v>
      </c>
      <c r="K78" s="90">
        <f t="shared" ca="1" si="16"/>
        <v>77</v>
      </c>
      <c r="L78" s="90">
        <f t="shared" ca="1" si="17"/>
        <v>12</v>
      </c>
    </row>
    <row r="79" spans="1:12" s="34" customFormat="1" ht="20.100000000000001" customHeight="1" x14ac:dyDescent="0.25">
      <c r="A79" s="49" t="s">
        <v>137</v>
      </c>
      <c r="B79" s="67" t="s">
        <v>122</v>
      </c>
      <c r="C79" s="50" t="s">
        <v>138</v>
      </c>
      <c r="D79" s="90">
        <f t="shared" ca="1" si="9"/>
        <v>8410</v>
      </c>
      <c r="E79" s="90">
        <f t="shared" ca="1" si="10"/>
        <v>8410</v>
      </c>
      <c r="F79" s="90">
        <f t="shared" ca="1" si="11"/>
        <v>8410</v>
      </c>
      <c r="G79" s="90">
        <f t="shared" ca="1" si="12"/>
        <v>8410</v>
      </c>
      <c r="H79" s="90">
        <f t="shared" ca="1" si="13"/>
        <v>80</v>
      </c>
      <c r="I79" s="90">
        <f t="shared" ca="1" si="14"/>
        <v>75</v>
      </c>
      <c r="J79" s="90">
        <f t="shared" ca="1" si="15"/>
        <v>79</v>
      </c>
      <c r="K79" s="90">
        <f t="shared" ca="1" si="16"/>
        <v>82</v>
      </c>
      <c r="L79" s="90">
        <f t="shared" ca="1" si="17"/>
        <v>14</v>
      </c>
    </row>
    <row r="80" spans="1:12" s="34" customFormat="1" ht="20.100000000000001" customHeight="1" x14ac:dyDescent="0.25">
      <c r="A80" s="49" t="s">
        <v>139</v>
      </c>
      <c r="B80" s="67" t="s">
        <v>122</v>
      </c>
      <c r="C80" s="50" t="s">
        <v>140</v>
      </c>
      <c r="D80" s="90">
        <f t="shared" ca="1" si="9"/>
        <v>375</v>
      </c>
      <c r="E80" s="90">
        <f t="shared" ca="1" si="10"/>
        <v>375</v>
      </c>
      <c r="F80" s="90">
        <f t="shared" ca="1" si="11"/>
        <v>375</v>
      </c>
      <c r="G80" s="90">
        <f t="shared" ca="1" si="12"/>
        <v>375</v>
      </c>
      <c r="H80" s="90">
        <f t="shared" ca="1" si="13"/>
        <v>81</v>
      </c>
      <c r="I80" s="90">
        <f t="shared" ca="1" si="14"/>
        <v>74</v>
      </c>
      <c r="J80" s="90">
        <f t="shared" ca="1" si="15"/>
        <v>78</v>
      </c>
      <c r="K80" s="90">
        <f t="shared" ca="1" si="16"/>
        <v>83</v>
      </c>
      <c r="L80" s="90">
        <f t="shared" ca="1" si="17"/>
        <v>15</v>
      </c>
    </row>
    <row r="81" spans="1:12" s="34" customFormat="1" ht="20.100000000000001" customHeight="1" x14ac:dyDescent="0.25">
      <c r="A81" s="49" t="s">
        <v>141</v>
      </c>
      <c r="B81" s="67" t="s">
        <v>339</v>
      </c>
      <c r="C81" s="50" t="s">
        <v>142</v>
      </c>
      <c r="D81" s="90">
        <f t="shared" ca="1" si="9"/>
        <v>14581</v>
      </c>
      <c r="E81" s="90">
        <f t="shared" ca="1" si="10"/>
        <v>14581</v>
      </c>
      <c r="F81" s="90">
        <f t="shared" ca="1" si="11"/>
        <v>14581</v>
      </c>
      <c r="G81" s="90">
        <f t="shared" ca="1" si="12"/>
        <v>14581</v>
      </c>
      <c r="H81" s="90">
        <f t="shared" ca="1" si="13"/>
        <v>75</v>
      </c>
      <c r="I81" s="90">
        <f t="shared" ca="1" si="14"/>
        <v>69</v>
      </c>
      <c r="J81" s="90">
        <f t="shared" ca="1" si="15"/>
        <v>75</v>
      </c>
      <c r="K81" s="90">
        <f t="shared" ca="1" si="16"/>
        <v>75</v>
      </c>
      <c r="L81" s="90">
        <f t="shared" ca="1" si="17"/>
        <v>6</v>
      </c>
    </row>
    <row r="82" spans="1:12" s="34" customFormat="1" ht="20.100000000000001" customHeight="1" x14ac:dyDescent="0.25">
      <c r="A82" s="49" t="s">
        <v>143</v>
      </c>
      <c r="B82" s="67" t="s">
        <v>339</v>
      </c>
      <c r="C82" s="50" t="s">
        <v>144</v>
      </c>
      <c r="D82" s="90">
        <f t="shared" ca="1" si="9"/>
        <v>3793</v>
      </c>
      <c r="E82" s="90">
        <f t="shared" ca="1" si="10"/>
        <v>3793</v>
      </c>
      <c r="F82" s="90">
        <f t="shared" ca="1" si="11"/>
        <v>3793</v>
      </c>
      <c r="G82" s="90">
        <f t="shared" ca="1" si="12"/>
        <v>3793</v>
      </c>
      <c r="H82" s="90">
        <f t="shared" ca="1" si="13"/>
        <v>76</v>
      </c>
      <c r="I82" s="90">
        <f t="shared" ca="1" si="14"/>
        <v>72</v>
      </c>
      <c r="J82" s="90">
        <f t="shared" ca="1" si="15"/>
        <v>74</v>
      </c>
      <c r="K82" s="90">
        <f t="shared" ca="1" si="16"/>
        <v>77</v>
      </c>
      <c r="L82" s="90">
        <f t="shared" ca="1" si="17"/>
        <v>11</v>
      </c>
    </row>
    <row r="83" spans="1:12" s="34" customFormat="1" ht="20.100000000000001" customHeight="1" x14ac:dyDescent="0.25">
      <c r="A83" s="49" t="s">
        <v>145</v>
      </c>
      <c r="B83" s="67" t="s">
        <v>339</v>
      </c>
      <c r="C83" s="50" t="s">
        <v>146</v>
      </c>
      <c r="D83" s="90">
        <f t="shared" ca="1" si="9"/>
        <v>3678</v>
      </c>
      <c r="E83" s="90">
        <f t="shared" ca="1" si="10"/>
        <v>3678</v>
      </c>
      <c r="F83" s="90">
        <f t="shared" ca="1" si="11"/>
        <v>3678</v>
      </c>
      <c r="G83" s="90">
        <f t="shared" ca="1" si="12"/>
        <v>3678</v>
      </c>
      <c r="H83" s="90">
        <f t="shared" ca="1" si="13"/>
        <v>79</v>
      </c>
      <c r="I83" s="90">
        <f t="shared" ca="1" si="14"/>
        <v>73</v>
      </c>
      <c r="J83" s="90">
        <f t="shared" ca="1" si="15"/>
        <v>77</v>
      </c>
      <c r="K83" s="90">
        <f t="shared" ca="1" si="16"/>
        <v>78</v>
      </c>
      <c r="L83" s="90">
        <f t="shared" ca="1" si="17"/>
        <v>16</v>
      </c>
    </row>
    <row r="84" spans="1:12" s="34" customFormat="1" ht="20.100000000000001" customHeight="1" x14ac:dyDescent="0.25">
      <c r="A84" s="49" t="s">
        <v>147</v>
      </c>
      <c r="B84" s="67" t="s">
        <v>339</v>
      </c>
      <c r="C84" s="52" t="s">
        <v>148</v>
      </c>
      <c r="D84" s="90">
        <f t="shared" ca="1" si="9"/>
        <v>1774</v>
      </c>
      <c r="E84" s="90">
        <f t="shared" ca="1" si="10"/>
        <v>1774</v>
      </c>
      <c r="F84" s="90">
        <f t="shared" ca="1" si="11"/>
        <v>1774</v>
      </c>
      <c r="G84" s="90">
        <f t="shared" ca="1" si="12"/>
        <v>1775</v>
      </c>
      <c r="H84" s="90">
        <f t="shared" ca="1" si="13"/>
        <v>80</v>
      </c>
      <c r="I84" s="90">
        <f t="shared" ca="1" si="14"/>
        <v>74</v>
      </c>
      <c r="J84" s="90">
        <f t="shared" ca="1" si="15"/>
        <v>79</v>
      </c>
      <c r="K84" s="90">
        <f t="shared" ca="1" si="16"/>
        <v>83</v>
      </c>
      <c r="L84" s="90">
        <f t="shared" ca="1" si="17"/>
        <v>17</v>
      </c>
    </row>
    <row r="85" spans="1:12" s="34" customFormat="1" ht="20.100000000000001" customHeight="1" x14ac:dyDescent="0.25">
      <c r="A85" s="49" t="s">
        <v>149</v>
      </c>
      <c r="B85" s="67" t="s">
        <v>339</v>
      </c>
      <c r="C85" s="50" t="s">
        <v>150</v>
      </c>
      <c r="D85" s="90">
        <f t="shared" ca="1" si="9"/>
        <v>4078</v>
      </c>
      <c r="E85" s="90">
        <f t="shared" ca="1" si="10"/>
        <v>4078</v>
      </c>
      <c r="F85" s="90">
        <f t="shared" ca="1" si="11"/>
        <v>4078</v>
      </c>
      <c r="G85" s="90">
        <f t="shared" ca="1" si="12"/>
        <v>4078</v>
      </c>
      <c r="H85" s="90">
        <f t="shared" ca="1" si="13"/>
        <v>79</v>
      </c>
      <c r="I85" s="90">
        <f t="shared" ca="1" si="14"/>
        <v>73</v>
      </c>
      <c r="J85" s="90">
        <f t="shared" ca="1" si="15"/>
        <v>78</v>
      </c>
      <c r="K85" s="90">
        <f t="shared" ca="1" si="16"/>
        <v>78</v>
      </c>
      <c r="L85" s="90">
        <f t="shared" ca="1" si="17"/>
        <v>11</v>
      </c>
    </row>
    <row r="86" spans="1:12" s="34" customFormat="1" ht="20.100000000000001" customHeight="1" x14ac:dyDescent="0.25">
      <c r="A86" s="49" t="s">
        <v>151</v>
      </c>
      <c r="B86" s="67" t="s">
        <v>339</v>
      </c>
      <c r="C86" s="50" t="s">
        <v>152</v>
      </c>
      <c r="D86" s="90">
        <f t="shared" ca="1" si="9"/>
        <v>2931</v>
      </c>
      <c r="E86" s="90">
        <f t="shared" ca="1" si="10"/>
        <v>2930</v>
      </c>
      <c r="F86" s="90">
        <f t="shared" ca="1" si="11"/>
        <v>2931</v>
      </c>
      <c r="G86" s="90">
        <f t="shared" ca="1" si="12"/>
        <v>2931</v>
      </c>
      <c r="H86" s="90">
        <f t="shared" ca="1" si="13"/>
        <v>81</v>
      </c>
      <c r="I86" s="90">
        <f t="shared" ca="1" si="14"/>
        <v>68</v>
      </c>
      <c r="J86" s="90">
        <f t="shared" ca="1" si="15"/>
        <v>78</v>
      </c>
      <c r="K86" s="90">
        <f t="shared" ca="1" si="16"/>
        <v>82</v>
      </c>
      <c r="L86" s="90">
        <f t="shared" ca="1" si="17"/>
        <v>14</v>
      </c>
    </row>
    <row r="87" spans="1:12" s="34" customFormat="1" ht="20.100000000000001" customHeight="1" x14ac:dyDescent="0.25">
      <c r="A87" s="49" t="s">
        <v>153</v>
      </c>
      <c r="B87" s="67" t="s">
        <v>339</v>
      </c>
      <c r="C87" s="50" t="s">
        <v>154</v>
      </c>
      <c r="D87" s="90">
        <f t="shared" ca="1" si="9"/>
        <v>2547</v>
      </c>
      <c r="E87" s="90">
        <f t="shared" ca="1" si="10"/>
        <v>2547</v>
      </c>
      <c r="F87" s="90">
        <f t="shared" ca="1" si="11"/>
        <v>2547</v>
      </c>
      <c r="G87" s="90">
        <f t="shared" ca="1" si="12"/>
        <v>2547</v>
      </c>
      <c r="H87" s="90">
        <f t="shared" ca="1" si="13"/>
        <v>85</v>
      </c>
      <c r="I87" s="90">
        <f t="shared" ca="1" si="14"/>
        <v>79</v>
      </c>
      <c r="J87" s="90">
        <f t="shared" ca="1" si="15"/>
        <v>83</v>
      </c>
      <c r="K87" s="90">
        <f t="shared" ca="1" si="16"/>
        <v>85</v>
      </c>
      <c r="L87" s="90">
        <f t="shared" ca="1" si="17"/>
        <v>18</v>
      </c>
    </row>
    <row r="88" spans="1:12" s="34" customFormat="1" ht="20.100000000000001" customHeight="1" x14ac:dyDescent="0.25">
      <c r="A88" s="49" t="s">
        <v>155</v>
      </c>
      <c r="B88" s="67" t="s">
        <v>339</v>
      </c>
      <c r="C88" s="50" t="s">
        <v>156</v>
      </c>
      <c r="D88" s="90">
        <f t="shared" ca="1" si="9"/>
        <v>9028</v>
      </c>
      <c r="E88" s="90">
        <f t="shared" ca="1" si="10"/>
        <v>9028</v>
      </c>
      <c r="F88" s="90">
        <f t="shared" ca="1" si="11"/>
        <v>9028</v>
      </c>
      <c r="G88" s="90">
        <f t="shared" ca="1" si="12"/>
        <v>9028</v>
      </c>
      <c r="H88" s="90">
        <f t="shared" ca="1" si="13"/>
        <v>81</v>
      </c>
      <c r="I88" s="90">
        <f t="shared" ca="1" si="14"/>
        <v>74</v>
      </c>
      <c r="J88" s="90">
        <f t="shared" ca="1" si="15"/>
        <v>78</v>
      </c>
      <c r="K88" s="90">
        <f t="shared" ca="1" si="16"/>
        <v>83</v>
      </c>
      <c r="L88" s="90">
        <f t="shared" ca="1" si="17"/>
        <v>13</v>
      </c>
    </row>
    <row r="89" spans="1:12" s="34" customFormat="1" ht="20.100000000000001" customHeight="1" x14ac:dyDescent="0.25">
      <c r="A89" s="49" t="s">
        <v>157</v>
      </c>
      <c r="B89" s="67" t="s">
        <v>339</v>
      </c>
      <c r="C89" s="50" t="s">
        <v>158</v>
      </c>
      <c r="D89" s="90">
        <f t="shared" ca="1" si="9"/>
        <v>2897</v>
      </c>
      <c r="E89" s="90">
        <f t="shared" ca="1" si="10"/>
        <v>2897</v>
      </c>
      <c r="F89" s="90">
        <f t="shared" ca="1" si="11"/>
        <v>2897</v>
      </c>
      <c r="G89" s="90">
        <f t="shared" ca="1" si="12"/>
        <v>2897</v>
      </c>
      <c r="H89" s="90">
        <f t="shared" ca="1" si="13"/>
        <v>75</v>
      </c>
      <c r="I89" s="90">
        <f t="shared" ca="1" si="14"/>
        <v>70</v>
      </c>
      <c r="J89" s="90">
        <f t="shared" ca="1" si="15"/>
        <v>75</v>
      </c>
      <c r="K89" s="90">
        <f t="shared" ca="1" si="16"/>
        <v>77</v>
      </c>
      <c r="L89" s="90">
        <f t="shared" ca="1" si="17"/>
        <v>10</v>
      </c>
    </row>
    <row r="90" spans="1:12" s="34" customFormat="1" ht="20.100000000000001" customHeight="1" x14ac:dyDescent="0.25">
      <c r="A90" s="49" t="s">
        <v>159</v>
      </c>
      <c r="B90" s="67" t="s">
        <v>339</v>
      </c>
      <c r="C90" s="50" t="s">
        <v>160</v>
      </c>
      <c r="D90" s="90">
        <f t="shared" ca="1" si="9"/>
        <v>2078</v>
      </c>
      <c r="E90" s="90">
        <f t="shared" ca="1" si="10"/>
        <v>2078</v>
      </c>
      <c r="F90" s="90">
        <f t="shared" ca="1" si="11"/>
        <v>2078</v>
      </c>
      <c r="G90" s="90">
        <f t="shared" ca="1" si="12"/>
        <v>2078</v>
      </c>
      <c r="H90" s="90">
        <f t="shared" ca="1" si="13"/>
        <v>82</v>
      </c>
      <c r="I90" s="90">
        <f t="shared" ca="1" si="14"/>
        <v>74</v>
      </c>
      <c r="J90" s="90">
        <f t="shared" ca="1" si="15"/>
        <v>79</v>
      </c>
      <c r="K90" s="90">
        <f t="shared" ca="1" si="16"/>
        <v>82</v>
      </c>
      <c r="L90" s="90">
        <f t="shared" ca="1" si="17"/>
        <v>17</v>
      </c>
    </row>
    <row r="91" spans="1:12" s="34" customFormat="1" ht="20.100000000000001" customHeight="1" x14ac:dyDescent="0.25">
      <c r="A91" s="49" t="s">
        <v>161</v>
      </c>
      <c r="B91" s="67" t="s">
        <v>339</v>
      </c>
      <c r="C91" s="50" t="s">
        <v>162</v>
      </c>
      <c r="D91" s="90">
        <f t="shared" ca="1" si="9"/>
        <v>3412</v>
      </c>
      <c r="E91" s="90">
        <f t="shared" ca="1" si="10"/>
        <v>3412</v>
      </c>
      <c r="F91" s="90">
        <f t="shared" ca="1" si="11"/>
        <v>3412</v>
      </c>
      <c r="G91" s="90">
        <f t="shared" ca="1" si="12"/>
        <v>3412</v>
      </c>
      <c r="H91" s="90">
        <f t="shared" ca="1" si="13"/>
        <v>80</v>
      </c>
      <c r="I91" s="90">
        <f t="shared" ca="1" si="14"/>
        <v>77</v>
      </c>
      <c r="J91" s="90">
        <f t="shared" ca="1" si="15"/>
        <v>79</v>
      </c>
      <c r="K91" s="90">
        <f t="shared" ca="1" si="16"/>
        <v>80</v>
      </c>
      <c r="L91" s="90">
        <f t="shared" ca="1" si="17"/>
        <v>15</v>
      </c>
    </row>
    <row r="92" spans="1:12" s="34" customFormat="1" ht="20.100000000000001" customHeight="1" x14ac:dyDescent="0.25">
      <c r="A92" s="49" t="s">
        <v>163</v>
      </c>
      <c r="B92" s="67" t="s">
        <v>339</v>
      </c>
      <c r="C92" s="50" t="s">
        <v>164</v>
      </c>
      <c r="D92" s="90">
        <f t="shared" ca="1" si="9"/>
        <v>5807</v>
      </c>
      <c r="E92" s="90">
        <f t="shared" ca="1" si="10"/>
        <v>5807</v>
      </c>
      <c r="F92" s="90">
        <f t="shared" ca="1" si="11"/>
        <v>5807</v>
      </c>
      <c r="G92" s="90">
        <f t="shared" ca="1" si="12"/>
        <v>5807</v>
      </c>
      <c r="H92" s="90">
        <f t="shared" ca="1" si="13"/>
        <v>82</v>
      </c>
      <c r="I92" s="90">
        <f t="shared" ca="1" si="14"/>
        <v>77</v>
      </c>
      <c r="J92" s="90">
        <f t="shared" ca="1" si="15"/>
        <v>79</v>
      </c>
      <c r="K92" s="90">
        <f t="shared" ca="1" si="16"/>
        <v>84</v>
      </c>
      <c r="L92" s="90">
        <f t="shared" ca="1" si="17"/>
        <v>22</v>
      </c>
    </row>
    <row r="93" spans="1:12" s="34" customFormat="1" ht="20.100000000000001" customHeight="1" x14ac:dyDescent="0.25">
      <c r="A93" s="49" t="s">
        <v>165</v>
      </c>
      <c r="B93" s="67" t="s">
        <v>339</v>
      </c>
      <c r="C93" s="50" t="s">
        <v>166</v>
      </c>
      <c r="D93" s="90">
        <f t="shared" ca="1" si="9"/>
        <v>2883</v>
      </c>
      <c r="E93" s="90">
        <f t="shared" ca="1" si="10"/>
        <v>2883</v>
      </c>
      <c r="F93" s="90">
        <f t="shared" ca="1" si="11"/>
        <v>2883</v>
      </c>
      <c r="G93" s="90">
        <f t="shared" ca="1" si="12"/>
        <v>2883</v>
      </c>
      <c r="H93" s="90">
        <f t="shared" ca="1" si="13"/>
        <v>79</v>
      </c>
      <c r="I93" s="90">
        <f t="shared" ca="1" si="14"/>
        <v>75</v>
      </c>
      <c r="J93" s="90">
        <f t="shared" ca="1" si="15"/>
        <v>78</v>
      </c>
      <c r="K93" s="90">
        <f t="shared" ca="1" si="16"/>
        <v>77</v>
      </c>
      <c r="L93" s="90">
        <f t="shared" ca="1" si="17"/>
        <v>13</v>
      </c>
    </row>
    <row r="94" spans="1:12" s="34" customFormat="1" ht="20.100000000000001" customHeight="1" x14ac:dyDescent="0.25">
      <c r="A94" s="49" t="s">
        <v>167</v>
      </c>
      <c r="B94" s="67" t="s">
        <v>339</v>
      </c>
      <c r="C94" s="50" t="s">
        <v>168</v>
      </c>
      <c r="D94" s="90">
        <f t="shared" ca="1" si="9"/>
        <v>5942</v>
      </c>
      <c r="E94" s="90">
        <f t="shared" ca="1" si="10"/>
        <v>5942</v>
      </c>
      <c r="F94" s="90">
        <f t="shared" ca="1" si="11"/>
        <v>5942</v>
      </c>
      <c r="G94" s="90">
        <f t="shared" ca="1" si="12"/>
        <v>5942</v>
      </c>
      <c r="H94" s="90">
        <f t="shared" ca="1" si="13"/>
        <v>78</v>
      </c>
      <c r="I94" s="90">
        <f t="shared" ca="1" si="14"/>
        <v>70</v>
      </c>
      <c r="J94" s="90">
        <f t="shared" ca="1" si="15"/>
        <v>73</v>
      </c>
      <c r="K94" s="90">
        <f t="shared" ca="1" si="16"/>
        <v>81</v>
      </c>
      <c r="L94" s="90">
        <f t="shared" ca="1" si="17"/>
        <v>13</v>
      </c>
    </row>
    <row r="95" spans="1:12" s="34" customFormat="1" ht="20.100000000000001" customHeight="1" x14ac:dyDescent="0.25">
      <c r="A95" s="49" t="s">
        <v>169</v>
      </c>
      <c r="B95" s="49" t="s">
        <v>341</v>
      </c>
      <c r="C95" s="50" t="s">
        <v>170</v>
      </c>
      <c r="D95" s="90">
        <f t="shared" ca="1" si="9"/>
        <v>1933</v>
      </c>
      <c r="E95" s="90">
        <f t="shared" ca="1" si="10"/>
        <v>1933</v>
      </c>
      <c r="F95" s="90">
        <f t="shared" ca="1" si="11"/>
        <v>1933</v>
      </c>
      <c r="G95" s="90">
        <f t="shared" ca="1" si="12"/>
        <v>1933</v>
      </c>
      <c r="H95" s="90">
        <f t="shared" ca="1" si="13"/>
        <v>81</v>
      </c>
      <c r="I95" s="90">
        <f t="shared" ca="1" si="14"/>
        <v>68</v>
      </c>
      <c r="J95" s="90">
        <f t="shared" ca="1" si="15"/>
        <v>75</v>
      </c>
      <c r="K95" s="90">
        <f t="shared" ca="1" si="16"/>
        <v>79</v>
      </c>
      <c r="L95" s="90">
        <f t="shared" ca="1" si="17"/>
        <v>9</v>
      </c>
    </row>
    <row r="96" spans="1:12" s="34" customFormat="1" ht="20.100000000000001" customHeight="1" x14ac:dyDescent="0.25">
      <c r="A96" s="49" t="s">
        <v>171</v>
      </c>
      <c r="B96" s="49" t="s">
        <v>341</v>
      </c>
      <c r="C96" s="50" t="s">
        <v>172</v>
      </c>
      <c r="D96" s="90">
        <f t="shared" ca="1" si="9"/>
        <v>6340</v>
      </c>
      <c r="E96" s="90">
        <f t="shared" ca="1" si="10"/>
        <v>6340</v>
      </c>
      <c r="F96" s="90">
        <f t="shared" ca="1" si="11"/>
        <v>6340</v>
      </c>
      <c r="G96" s="90">
        <f t="shared" ca="1" si="12"/>
        <v>6340</v>
      </c>
      <c r="H96" s="90">
        <f t="shared" ca="1" si="13"/>
        <v>79</v>
      </c>
      <c r="I96" s="90">
        <f t="shared" ca="1" si="14"/>
        <v>72</v>
      </c>
      <c r="J96" s="90">
        <f t="shared" ca="1" si="15"/>
        <v>76</v>
      </c>
      <c r="K96" s="90">
        <f t="shared" ca="1" si="16"/>
        <v>80</v>
      </c>
      <c r="L96" s="90">
        <f t="shared" ca="1" si="17"/>
        <v>14</v>
      </c>
    </row>
    <row r="97" spans="1:12" s="34" customFormat="1" ht="20.100000000000001" customHeight="1" x14ac:dyDescent="0.25">
      <c r="A97" s="49" t="s">
        <v>173</v>
      </c>
      <c r="B97" s="49" t="s">
        <v>341</v>
      </c>
      <c r="C97" s="50" t="s">
        <v>174</v>
      </c>
      <c r="D97" s="90">
        <f t="shared" ca="1" si="9"/>
        <v>3073</v>
      </c>
      <c r="E97" s="90">
        <f t="shared" ca="1" si="10"/>
        <v>3073</v>
      </c>
      <c r="F97" s="90">
        <f t="shared" ca="1" si="11"/>
        <v>3073</v>
      </c>
      <c r="G97" s="90">
        <f t="shared" ca="1" si="12"/>
        <v>3073</v>
      </c>
      <c r="H97" s="90">
        <f t="shared" ca="1" si="13"/>
        <v>82</v>
      </c>
      <c r="I97" s="90">
        <f t="shared" ca="1" si="14"/>
        <v>77</v>
      </c>
      <c r="J97" s="90">
        <f t="shared" ca="1" si="15"/>
        <v>80</v>
      </c>
      <c r="K97" s="90">
        <f t="shared" ca="1" si="16"/>
        <v>86</v>
      </c>
      <c r="L97" s="90">
        <f t="shared" ca="1" si="17"/>
        <v>10</v>
      </c>
    </row>
    <row r="98" spans="1:12" s="34" customFormat="1" ht="20.100000000000001" customHeight="1" x14ac:dyDescent="0.25">
      <c r="A98" s="49" t="s">
        <v>175</v>
      </c>
      <c r="B98" s="49" t="s">
        <v>341</v>
      </c>
      <c r="C98" s="50" t="s">
        <v>176</v>
      </c>
      <c r="D98" s="90">
        <f t="shared" ca="1" si="9"/>
        <v>15213</v>
      </c>
      <c r="E98" s="90">
        <f t="shared" ca="1" si="10"/>
        <v>15212</v>
      </c>
      <c r="F98" s="90">
        <f t="shared" ca="1" si="11"/>
        <v>15212</v>
      </c>
      <c r="G98" s="90">
        <f t="shared" ca="1" si="12"/>
        <v>15213</v>
      </c>
      <c r="H98" s="90">
        <f t="shared" ca="1" si="13"/>
        <v>82</v>
      </c>
      <c r="I98" s="90">
        <f t="shared" ca="1" si="14"/>
        <v>76</v>
      </c>
      <c r="J98" s="90">
        <f t="shared" ca="1" si="15"/>
        <v>80</v>
      </c>
      <c r="K98" s="90">
        <f t="shared" ca="1" si="16"/>
        <v>82</v>
      </c>
      <c r="L98" s="90">
        <f t="shared" ca="1" si="17"/>
        <v>18</v>
      </c>
    </row>
    <row r="99" spans="1:12" s="34" customFormat="1" ht="20.100000000000001" customHeight="1" x14ac:dyDescent="0.25">
      <c r="A99" s="49" t="s">
        <v>177</v>
      </c>
      <c r="B99" s="49" t="s">
        <v>341</v>
      </c>
      <c r="C99" s="50" t="s">
        <v>178</v>
      </c>
      <c r="D99" s="90">
        <f t="shared" ca="1" si="9"/>
        <v>12706</v>
      </c>
      <c r="E99" s="90">
        <f t="shared" ca="1" si="10"/>
        <v>12706</v>
      </c>
      <c r="F99" s="90">
        <f t="shared" ca="1" si="11"/>
        <v>12706</v>
      </c>
      <c r="G99" s="90">
        <f t="shared" ca="1" si="12"/>
        <v>12706</v>
      </c>
      <c r="H99" s="90">
        <f t="shared" ca="1" si="13"/>
        <v>85</v>
      </c>
      <c r="I99" s="90">
        <f t="shared" ca="1" si="14"/>
        <v>79</v>
      </c>
      <c r="J99" s="90">
        <f t="shared" ca="1" si="15"/>
        <v>83</v>
      </c>
      <c r="K99" s="90">
        <f t="shared" ca="1" si="16"/>
        <v>86</v>
      </c>
      <c r="L99" s="90">
        <f t="shared" ca="1" si="17"/>
        <v>21</v>
      </c>
    </row>
    <row r="100" spans="1:12" s="34" customFormat="1" ht="20.100000000000001" customHeight="1" x14ac:dyDescent="0.25">
      <c r="A100" s="49" t="s">
        <v>179</v>
      </c>
      <c r="B100" s="49" t="s">
        <v>341</v>
      </c>
      <c r="C100" s="50" t="s">
        <v>180</v>
      </c>
      <c r="D100" s="90">
        <f t="shared" ca="1" si="9"/>
        <v>2947</v>
      </c>
      <c r="E100" s="90">
        <f t="shared" ca="1" si="10"/>
        <v>2947</v>
      </c>
      <c r="F100" s="90">
        <f t="shared" ca="1" si="11"/>
        <v>2947</v>
      </c>
      <c r="G100" s="90">
        <f t="shared" ca="1" si="12"/>
        <v>2947</v>
      </c>
      <c r="H100" s="90">
        <f t="shared" ca="1" si="13"/>
        <v>76</v>
      </c>
      <c r="I100" s="90">
        <f t="shared" ca="1" si="14"/>
        <v>70</v>
      </c>
      <c r="J100" s="90">
        <f t="shared" ca="1" si="15"/>
        <v>75</v>
      </c>
      <c r="K100" s="90">
        <f t="shared" ca="1" si="16"/>
        <v>76</v>
      </c>
      <c r="L100" s="90">
        <f t="shared" ca="1" si="17"/>
        <v>10</v>
      </c>
    </row>
    <row r="101" spans="1:12" s="34" customFormat="1" ht="20.100000000000001" customHeight="1" x14ac:dyDescent="0.25">
      <c r="A101" s="49" t="s">
        <v>181</v>
      </c>
      <c r="B101" s="49" t="s">
        <v>341</v>
      </c>
      <c r="C101" s="50" t="s">
        <v>182</v>
      </c>
      <c r="D101" s="90">
        <f t="shared" ca="1" si="9"/>
        <v>8298</v>
      </c>
      <c r="E101" s="90">
        <f t="shared" ca="1" si="10"/>
        <v>8298</v>
      </c>
      <c r="F101" s="90">
        <f t="shared" ca="1" si="11"/>
        <v>8297</v>
      </c>
      <c r="G101" s="90">
        <f t="shared" ca="1" si="12"/>
        <v>8298</v>
      </c>
      <c r="H101" s="90">
        <f t="shared" ca="1" si="13"/>
        <v>80</v>
      </c>
      <c r="I101" s="90">
        <f t="shared" ca="1" si="14"/>
        <v>77</v>
      </c>
      <c r="J101" s="90">
        <f t="shared" ca="1" si="15"/>
        <v>78</v>
      </c>
      <c r="K101" s="90">
        <f t="shared" ca="1" si="16"/>
        <v>82</v>
      </c>
      <c r="L101" s="90">
        <f t="shared" ca="1" si="17"/>
        <v>17</v>
      </c>
    </row>
    <row r="102" spans="1:12" s="34" customFormat="1" ht="20.100000000000001" customHeight="1" x14ac:dyDescent="0.25">
      <c r="A102" s="49" t="s">
        <v>183</v>
      </c>
      <c r="B102" s="49" t="s">
        <v>341</v>
      </c>
      <c r="C102" s="50" t="s">
        <v>184</v>
      </c>
      <c r="D102" s="90">
        <f t="shared" ca="1" si="9"/>
        <v>2494</v>
      </c>
      <c r="E102" s="90">
        <f t="shared" ca="1" si="10"/>
        <v>2494</v>
      </c>
      <c r="F102" s="90">
        <f t="shared" ca="1" si="11"/>
        <v>2494</v>
      </c>
      <c r="G102" s="90">
        <f t="shared" ca="1" si="12"/>
        <v>2494</v>
      </c>
      <c r="H102" s="90">
        <f t="shared" ca="1" si="13"/>
        <v>77</v>
      </c>
      <c r="I102" s="90">
        <f t="shared" ca="1" si="14"/>
        <v>72</v>
      </c>
      <c r="J102" s="90">
        <f t="shared" ca="1" si="15"/>
        <v>77</v>
      </c>
      <c r="K102" s="90">
        <f t="shared" ca="1" si="16"/>
        <v>78</v>
      </c>
      <c r="L102" s="90">
        <f t="shared" ca="1" si="17"/>
        <v>11</v>
      </c>
    </row>
    <row r="103" spans="1:12" s="34" customFormat="1" ht="20.100000000000001" customHeight="1" x14ac:dyDescent="0.25">
      <c r="A103" s="49" t="s">
        <v>185</v>
      </c>
      <c r="B103" s="49" t="s">
        <v>341</v>
      </c>
      <c r="C103" s="50" t="s">
        <v>377</v>
      </c>
      <c r="D103" s="90">
        <f t="shared" ca="1" si="9"/>
        <v>1902</v>
      </c>
      <c r="E103" s="90">
        <f t="shared" ca="1" si="10"/>
        <v>1902</v>
      </c>
      <c r="F103" s="90">
        <f t="shared" ca="1" si="11"/>
        <v>1902</v>
      </c>
      <c r="G103" s="90">
        <f t="shared" ca="1" si="12"/>
        <v>1902</v>
      </c>
      <c r="H103" s="90">
        <f t="shared" ca="1" si="13"/>
        <v>83</v>
      </c>
      <c r="I103" s="90">
        <f t="shared" ca="1" si="14"/>
        <v>79</v>
      </c>
      <c r="J103" s="90">
        <f t="shared" ca="1" si="15"/>
        <v>80</v>
      </c>
      <c r="K103" s="90">
        <f t="shared" ca="1" si="16"/>
        <v>83</v>
      </c>
      <c r="L103" s="90">
        <f t="shared" ca="1" si="17"/>
        <v>18</v>
      </c>
    </row>
    <row r="104" spans="1:12" s="34" customFormat="1" ht="20.100000000000001" customHeight="1" x14ac:dyDescent="0.25">
      <c r="A104" s="49" t="s">
        <v>186</v>
      </c>
      <c r="B104" s="49" t="s">
        <v>341</v>
      </c>
      <c r="C104" s="50" t="s">
        <v>187</v>
      </c>
      <c r="D104" s="90">
        <f t="shared" ca="1" si="9"/>
        <v>7482</v>
      </c>
      <c r="E104" s="90">
        <f t="shared" ca="1" si="10"/>
        <v>7482</v>
      </c>
      <c r="F104" s="90">
        <f t="shared" ca="1" si="11"/>
        <v>7482</v>
      </c>
      <c r="G104" s="90">
        <f t="shared" ca="1" si="12"/>
        <v>7482</v>
      </c>
      <c r="H104" s="90">
        <f t="shared" ca="1" si="13"/>
        <v>78</v>
      </c>
      <c r="I104" s="90">
        <f t="shared" ca="1" si="14"/>
        <v>71</v>
      </c>
      <c r="J104" s="90">
        <f t="shared" ca="1" si="15"/>
        <v>74</v>
      </c>
      <c r="K104" s="90">
        <f t="shared" ca="1" si="16"/>
        <v>78</v>
      </c>
      <c r="L104" s="90">
        <f t="shared" ca="1" si="17"/>
        <v>15</v>
      </c>
    </row>
    <row r="105" spans="1:12" s="34" customFormat="1" ht="20.100000000000001" customHeight="1" x14ac:dyDescent="0.25">
      <c r="A105" s="49" t="s">
        <v>188</v>
      </c>
      <c r="B105" s="49" t="s">
        <v>341</v>
      </c>
      <c r="C105" s="50" t="s">
        <v>189</v>
      </c>
      <c r="D105" s="90">
        <f t="shared" ca="1" si="9"/>
        <v>2142</v>
      </c>
      <c r="E105" s="90">
        <f t="shared" ca="1" si="10"/>
        <v>2142</v>
      </c>
      <c r="F105" s="90">
        <f t="shared" ca="1" si="11"/>
        <v>2142</v>
      </c>
      <c r="G105" s="90">
        <f t="shared" ca="1" si="12"/>
        <v>2142</v>
      </c>
      <c r="H105" s="90">
        <f t="shared" ca="1" si="13"/>
        <v>81</v>
      </c>
      <c r="I105" s="90">
        <f t="shared" ca="1" si="14"/>
        <v>76</v>
      </c>
      <c r="J105" s="90">
        <f t="shared" ca="1" si="15"/>
        <v>78</v>
      </c>
      <c r="K105" s="90">
        <f t="shared" ca="1" si="16"/>
        <v>82</v>
      </c>
      <c r="L105" s="90">
        <f t="shared" ca="1" si="17"/>
        <v>10</v>
      </c>
    </row>
    <row r="106" spans="1:12" s="34" customFormat="1" ht="20.100000000000001" customHeight="1" x14ac:dyDescent="0.25">
      <c r="A106" s="49" t="s">
        <v>194</v>
      </c>
      <c r="B106" s="49" t="s">
        <v>191</v>
      </c>
      <c r="C106" s="53" t="s">
        <v>195</v>
      </c>
      <c r="D106" s="90">
        <f t="shared" ca="1" si="9"/>
        <v>1509</v>
      </c>
      <c r="E106" s="90">
        <f t="shared" ca="1" si="10"/>
        <v>1509</v>
      </c>
      <c r="F106" s="90">
        <f t="shared" ca="1" si="11"/>
        <v>1509</v>
      </c>
      <c r="G106" s="90">
        <f t="shared" ca="1" si="12"/>
        <v>1509</v>
      </c>
      <c r="H106" s="90">
        <f t="shared" ca="1" si="13"/>
        <v>80</v>
      </c>
      <c r="I106" s="90">
        <f t="shared" ca="1" si="14"/>
        <v>76</v>
      </c>
      <c r="J106" s="90">
        <f t="shared" ca="1" si="15"/>
        <v>79</v>
      </c>
      <c r="K106" s="90">
        <f t="shared" ca="1" si="16"/>
        <v>83</v>
      </c>
      <c r="L106" s="90">
        <f t="shared" ca="1" si="17"/>
        <v>15</v>
      </c>
    </row>
    <row r="107" spans="1:12" s="34" customFormat="1" ht="20.100000000000001" customHeight="1" x14ac:dyDescent="0.25">
      <c r="A107" s="49" t="s">
        <v>196</v>
      </c>
      <c r="B107" s="49" t="s">
        <v>191</v>
      </c>
      <c r="C107" s="14" t="s">
        <v>435</v>
      </c>
      <c r="D107" s="90">
        <f t="shared" ca="1" si="9"/>
        <v>28</v>
      </c>
      <c r="E107" s="90">
        <f t="shared" ca="1" si="10"/>
        <v>28</v>
      </c>
      <c r="F107" s="90">
        <f t="shared" ca="1" si="11"/>
        <v>28</v>
      </c>
      <c r="G107" s="90">
        <f t="shared" ca="1" si="12"/>
        <v>28</v>
      </c>
      <c r="H107" s="90">
        <f t="shared" ca="1" si="13"/>
        <v>93</v>
      </c>
      <c r="I107" s="90">
        <f t="shared" ca="1" si="14"/>
        <v>96</v>
      </c>
      <c r="J107" s="90">
        <f t="shared" ca="1" si="15"/>
        <v>96</v>
      </c>
      <c r="K107" s="90">
        <f t="shared" ca="1" si="16"/>
        <v>100</v>
      </c>
      <c r="L107" s="90">
        <f t="shared" ca="1" si="17"/>
        <v>14</v>
      </c>
    </row>
    <row r="108" spans="1:12" s="34" customFormat="1" ht="20.100000000000001" customHeight="1" x14ac:dyDescent="0.25">
      <c r="A108" s="49" t="s">
        <v>197</v>
      </c>
      <c r="B108" s="49" t="s">
        <v>191</v>
      </c>
      <c r="C108" s="14" t="s">
        <v>198</v>
      </c>
      <c r="D108" s="90">
        <f t="shared" ca="1" si="9"/>
        <v>2429</v>
      </c>
      <c r="E108" s="90">
        <f t="shared" ca="1" si="10"/>
        <v>2429</v>
      </c>
      <c r="F108" s="90">
        <f t="shared" ca="1" si="11"/>
        <v>2429</v>
      </c>
      <c r="G108" s="90">
        <f t="shared" ca="1" si="12"/>
        <v>2429</v>
      </c>
      <c r="H108" s="90">
        <f t="shared" ca="1" si="13"/>
        <v>86</v>
      </c>
      <c r="I108" s="90">
        <f t="shared" ca="1" si="14"/>
        <v>85</v>
      </c>
      <c r="J108" s="90">
        <f t="shared" ca="1" si="15"/>
        <v>86</v>
      </c>
      <c r="K108" s="90">
        <f t="shared" ca="1" si="16"/>
        <v>87</v>
      </c>
      <c r="L108" s="90">
        <f t="shared" ca="1" si="17"/>
        <v>22</v>
      </c>
    </row>
    <row r="109" spans="1:12" s="34" customFormat="1" ht="20.100000000000001" customHeight="1" x14ac:dyDescent="0.25">
      <c r="A109" s="49" t="s">
        <v>199</v>
      </c>
      <c r="B109" s="49" t="s">
        <v>191</v>
      </c>
      <c r="C109" s="53" t="s">
        <v>200</v>
      </c>
      <c r="D109" s="90">
        <f t="shared" ca="1" si="9"/>
        <v>1270</v>
      </c>
      <c r="E109" s="90">
        <f t="shared" ca="1" si="10"/>
        <v>1270</v>
      </c>
      <c r="F109" s="90">
        <f t="shared" ca="1" si="11"/>
        <v>1270</v>
      </c>
      <c r="G109" s="90">
        <f t="shared" ca="1" si="12"/>
        <v>1270</v>
      </c>
      <c r="H109" s="90">
        <f t="shared" ca="1" si="13"/>
        <v>81</v>
      </c>
      <c r="I109" s="90">
        <f t="shared" ca="1" si="14"/>
        <v>78</v>
      </c>
      <c r="J109" s="90">
        <f t="shared" ca="1" si="15"/>
        <v>80</v>
      </c>
      <c r="K109" s="90">
        <f t="shared" ca="1" si="16"/>
        <v>84</v>
      </c>
      <c r="L109" s="90">
        <f t="shared" ca="1" si="17"/>
        <v>18</v>
      </c>
    </row>
    <row r="110" spans="1:12" s="34" customFormat="1" ht="20.100000000000001" customHeight="1" x14ac:dyDescent="0.25">
      <c r="A110" s="49" t="s">
        <v>201</v>
      </c>
      <c r="B110" s="49" t="s">
        <v>191</v>
      </c>
      <c r="C110" s="14" t="s">
        <v>202</v>
      </c>
      <c r="D110" s="90">
        <f t="shared" ca="1" si="9"/>
        <v>2852</v>
      </c>
      <c r="E110" s="90">
        <f t="shared" ca="1" si="10"/>
        <v>2852</v>
      </c>
      <c r="F110" s="90">
        <f t="shared" ca="1" si="11"/>
        <v>2852</v>
      </c>
      <c r="G110" s="90">
        <f t="shared" ca="1" si="12"/>
        <v>2852</v>
      </c>
      <c r="H110" s="90">
        <f t="shared" ca="1" si="13"/>
        <v>83</v>
      </c>
      <c r="I110" s="90">
        <f t="shared" ca="1" si="14"/>
        <v>82</v>
      </c>
      <c r="J110" s="90">
        <f t="shared" ca="1" si="15"/>
        <v>83</v>
      </c>
      <c r="K110" s="90">
        <f t="shared" ca="1" si="16"/>
        <v>86</v>
      </c>
      <c r="L110" s="90">
        <f t="shared" ca="1" si="17"/>
        <v>26</v>
      </c>
    </row>
    <row r="111" spans="1:12" s="34" customFormat="1" ht="20.100000000000001" customHeight="1" x14ac:dyDescent="0.25">
      <c r="A111" s="49" t="s">
        <v>203</v>
      </c>
      <c r="B111" s="49" t="s">
        <v>191</v>
      </c>
      <c r="C111" s="14" t="s">
        <v>204</v>
      </c>
      <c r="D111" s="90">
        <f t="shared" ca="1" si="9"/>
        <v>1761</v>
      </c>
      <c r="E111" s="90">
        <f t="shared" ca="1" si="10"/>
        <v>1761</v>
      </c>
      <c r="F111" s="90">
        <f t="shared" ca="1" si="11"/>
        <v>1761</v>
      </c>
      <c r="G111" s="90">
        <f t="shared" ca="1" si="12"/>
        <v>1761</v>
      </c>
      <c r="H111" s="90">
        <f t="shared" ca="1" si="13"/>
        <v>81</v>
      </c>
      <c r="I111" s="90">
        <f t="shared" ca="1" si="14"/>
        <v>80</v>
      </c>
      <c r="J111" s="90">
        <f t="shared" ca="1" si="15"/>
        <v>80</v>
      </c>
      <c r="K111" s="90">
        <f t="shared" ca="1" si="16"/>
        <v>84</v>
      </c>
      <c r="L111" s="90">
        <f t="shared" ca="1" si="17"/>
        <v>20</v>
      </c>
    </row>
    <row r="112" spans="1:12" s="34" customFormat="1" ht="20.100000000000001" customHeight="1" x14ac:dyDescent="0.25">
      <c r="A112" s="49" t="s">
        <v>205</v>
      </c>
      <c r="B112" s="49" t="s">
        <v>191</v>
      </c>
      <c r="C112" s="14" t="s">
        <v>206</v>
      </c>
      <c r="D112" s="90">
        <f t="shared" ca="1" si="9"/>
        <v>913</v>
      </c>
      <c r="E112" s="90">
        <f t="shared" ca="1" si="10"/>
        <v>913</v>
      </c>
      <c r="F112" s="90">
        <f t="shared" ca="1" si="11"/>
        <v>913</v>
      </c>
      <c r="G112" s="90">
        <f t="shared" ca="1" si="12"/>
        <v>913</v>
      </c>
      <c r="H112" s="90">
        <f t="shared" ca="1" si="13"/>
        <v>87</v>
      </c>
      <c r="I112" s="90">
        <f t="shared" ca="1" si="14"/>
        <v>84</v>
      </c>
      <c r="J112" s="90">
        <f t="shared" ca="1" si="15"/>
        <v>85</v>
      </c>
      <c r="K112" s="90">
        <f t="shared" ca="1" si="16"/>
        <v>87</v>
      </c>
      <c r="L112" s="90">
        <f t="shared" ca="1" si="17"/>
        <v>21</v>
      </c>
    </row>
    <row r="113" spans="1:12" s="34" customFormat="1" ht="20.100000000000001" customHeight="1" x14ac:dyDescent="0.25">
      <c r="A113" s="49" t="s">
        <v>207</v>
      </c>
      <c r="B113" s="49" t="s">
        <v>191</v>
      </c>
      <c r="C113" s="14" t="s">
        <v>208</v>
      </c>
      <c r="D113" s="90">
        <f t="shared" ca="1" si="9"/>
        <v>2771</v>
      </c>
      <c r="E113" s="90">
        <f t="shared" ca="1" si="10"/>
        <v>2771</v>
      </c>
      <c r="F113" s="90">
        <f t="shared" ca="1" si="11"/>
        <v>2771</v>
      </c>
      <c r="G113" s="90">
        <f t="shared" ca="1" si="12"/>
        <v>2771</v>
      </c>
      <c r="H113" s="90">
        <f t="shared" ca="1" si="13"/>
        <v>84</v>
      </c>
      <c r="I113" s="90">
        <f t="shared" ca="1" si="14"/>
        <v>81</v>
      </c>
      <c r="J113" s="90">
        <f t="shared" ca="1" si="15"/>
        <v>84</v>
      </c>
      <c r="K113" s="90">
        <f t="shared" ca="1" si="16"/>
        <v>85</v>
      </c>
      <c r="L113" s="90">
        <f t="shared" ca="1" si="17"/>
        <v>19</v>
      </c>
    </row>
    <row r="114" spans="1:12" s="34" customFormat="1" ht="20.100000000000001" customHeight="1" x14ac:dyDescent="0.25">
      <c r="A114" s="49" t="s">
        <v>209</v>
      </c>
      <c r="B114" s="49" t="s">
        <v>191</v>
      </c>
      <c r="C114" s="14" t="s">
        <v>210</v>
      </c>
      <c r="D114" s="90">
        <f t="shared" ca="1" si="9"/>
        <v>3185</v>
      </c>
      <c r="E114" s="90">
        <f t="shared" ca="1" si="10"/>
        <v>3185</v>
      </c>
      <c r="F114" s="90">
        <f t="shared" ca="1" si="11"/>
        <v>3185</v>
      </c>
      <c r="G114" s="90">
        <f t="shared" ca="1" si="12"/>
        <v>3185</v>
      </c>
      <c r="H114" s="90">
        <f t="shared" ca="1" si="13"/>
        <v>81</v>
      </c>
      <c r="I114" s="90">
        <f t="shared" ca="1" si="14"/>
        <v>77</v>
      </c>
      <c r="J114" s="90">
        <f t="shared" ca="1" si="15"/>
        <v>81</v>
      </c>
      <c r="K114" s="90">
        <f t="shared" ca="1" si="16"/>
        <v>83</v>
      </c>
      <c r="L114" s="90">
        <f t="shared" ca="1" si="17"/>
        <v>18</v>
      </c>
    </row>
    <row r="115" spans="1:12" s="34" customFormat="1" ht="20.100000000000001" customHeight="1" x14ac:dyDescent="0.25">
      <c r="A115" s="49" t="s">
        <v>211</v>
      </c>
      <c r="B115" s="49" t="s">
        <v>191</v>
      </c>
      <c r="C115" s="14" t="s">
        <v>212</v>
      </c>
      <c r="D115" s="90">
        <f t="shared" ca="1" si="9"/>
        <v>4396</v>
      </c>
      <c r="E115" s="90">
        <f t="shared" ca="1" si="10"/>
        <v>4396</v>
      </c>
      <c r="F115" s="90">
        <f t="shared" ca="1" si="11"/>
        <v>4396</v>
      </c>
      <c r="G115" s="90">
        <f t="shared" ca="1" si="12"/>
        <v>4396</v>
      </c>
      <c r="H115" s="90">
        <f t="shared" ca="1" si="13"/>
        <v>85</v>
      </c>
      <c r="I115" s="90">
        <f t="shared" ca="1" si="14"/>
        <v>84</v>
      </c>
      <c r="J115" s="90">
        <f t="shared" ca="1" si="15"/>
        <v>87</v>
      </c>
      <c r="K115" s="90">
        <f t="shared" ca="1" si="16"/>
        <v>87</v>
      </c>
      <c r="L115" s="90">
        <f t="shared" ca="1" si="17"/>
        <v>22</v>
      </c>
    </row>
    <row r="116" spans="1:12" s="34" customFormat="1" ht="20.100000000000001" customHeight="1" x14ac:dyDescent="0.25">
      <c r="A116" s="49" t="s">
        <v>213</v>
      </c>
      <c r="B116" s="49" t="s">
        <v>191</v>
      </c>
      <c r="C116" s="14" t="s">
        <v>214</v>
      </c>
      <c r="D116" s="90">
        <f t="shared" ca="1" si="9"/>
        <v>3063</v>
      </c>
      <c r="E116" s="90">
        <f t="shared" ca="1" si="10"/>
        <v>3063</v>
      </c>
      <c r="F116" s="90">
        <f t="shared" ca="1" si="11"/>
        <v>3063</v>
      </c>
      <c r="G116" s="90">
        <f t="shared" ca="1" si="12"/>
        <v>3063</v>
      </c>
      <c r="H116" s="90">
        <f t="shared" ca="1" si="13"/>
        <v>82</v>
      </c>
      <c r="I116" s="90">
        <f t="shared" ca="1" si="14"/>
        <v>80</v>
      </c>
      <c r="J116" s="90">
        <f t="shared" ca="1" si="15"/>
        <v>82</v>
      </c>
      <c r="K116" s="90">
        <f t="shared" ca="1" si="16"/>
        <v>84</v>
      </c>
      <c r="L116" s="90">
        <f t="shared" ca="1" si="17"/>
        <v>19</v>
      </c>
    </row>
    <row r="117" spans="1:12" s="34" customFormat="1" ht="20.100000000000001" customHeight="1" x14ac:dyDescent="0.25">
      <c r="A117" s="49" t="s">
        <v>215</v>
      </c>
      <c r="B117" s="49" t="s">
        <v>191</v>
      </c>
      <c r="C117" s="14" t="s">
        <v>216</v>
      </c>
      <c r="D117" s="90">
        <f t="shared" ca="1" si="9"/>
        <v>3008</v>
      </c>
      <c r="E117" s="90">
        <f t="shared" ca="1" si="10"/>
        <v>3008</v>
      </c>
      <c r="F117" s="90">
        <f t="shared" ca="1" si="11"/>
        <v>3008</v>
      </c>
      <c r="G117" s="90">
        <f t="shared" ca="1" si="12"/>
        <v>3008</v>
      </c>
      <c r="H117" s="90">
        <f t="shared" ca="1" si="13"/>
        <v>85</v>
      </c>
      <c r="I117" s="90">
        <f t="shared" ca="1" si="14"/>
        <v>83</v>
      </c>
      <c r="J117" s="90">
        <f t="shared" ca="1" si="15"/>
        <v>84</v>
      </c>
      <c r="K117" s="90">
        <f t="shared" ca="1" si="16"/>
        <v>83</v>
      </c>
      <c r="L117" s="90">
        <f t="shared" ca="1" si="17"/>
        <v>19</v>
      </c>
    </row>
    <row r="118" spans="1:12" s="34" customFormat="1" ht="20.100000000000001" customHeight="1" x14ac:dyDescent="0.25">
      <c r="A118" s="49" t="s">
        <v>217</v>
      </c>
      <c r="B118" s="49" t="s">
        <v>191</v>
      </c>
      <c r="C118" s="14" t="s">
        <v>218</v>
      </c>
      <c r="D118" s="90">
        <f t="shared" ca="1" si="9"/>
        <v>2198</v>
      </c>
      <c r="E118" s="90">
        <f t="shared" ca="1" si="10"/>
        <v>2198</v>
      </c>
      <c r="F118" s="90">
        <f t="shared" ca="1" si="11"/>
        <v>2198</v>
      </c>
      <c r="G118" s="90">
        <f t="shared" ca="1" si="12"/>
        <v>2198</v>
      </c>
      <c r="H118" s="90">
        <f t="shared" ca="1" si="13"/>
        <v>82</v>
      </c>
      <c r="I118" s="90">
        <f t="shared" ca="1" si="14"/>
        <v>79</v>
      </c>
      <c r="J118" s="90">
        <f t="shared" ca="1" si="15"/>
        <v>82</v>
      </c>
      <c r="K118" s="90">
        <f t="shared" ca="1" si="16"/>
        <v>84</v>
      </c>
      <c r="L118" s="90">
        <f t="shared" ca="1" si="17"/>
        <v>14</v>
      </c>
    </row>
    <row r="119" spans="1:12" s="34" customFormat="1" ht="20.100000000000001" customHeight="1" x14ac:dyDescent="0.25">
      <c r="A119" s="49" t="s">
        <v>219</v>
      </c>
      <c r="B119" s="49" t="s">
        <v>191</v>
      </c>
      <c r="C119" s="14" t="s">
        <v>220</v>
      </c>
      <c r="D119" s="90">
        <f t="shared" ca="1" si="9"/>
        <v>1420</v>
      </c>
      <c r="E119" s="90">
        <f t="shared" ca="1" si="10"/>
        <v>1420</v>
      </c>
      <c r="F119" s="90">
        <f t="shared" ca="1" si="11"/>
        <v>1420</v>
      </c>
      <c r="G119" s="90">
        <f t="shared" ca="1" si="12"/>
        <v>1420</v>
      </c>
      <c r="H119" s="90">
        <f t="shared" ca="1" si="13"/>
        <v>82</v>
      </c>
      <c r="I119" s="90">
        <f t="shared" ca="1" si="14"/>
        <v>79</v>
      </c>
      <c r="J119" s="90">
        <f t="shared" ca="1" si="15"/>
        <v>82</v>
      </c>
      <c r="K119" s="90">
        <f t="shared" ca="1" si="16"/>
        <v>83</v>
      </c>
      <c r="L119" s="90">
        <f t="shared" ca="1" si="17"/>
        <v>19</v>
      </c>
    </row>
    <row r="120" spans="1:12" s="34" customFormat="1" ht="20.100000000000001" customHeight="1" x14ac:dyDescent="0.25">
      <c r="A120" s="49" t="s">
        <v>223</v>
      </c>
      <c r="B120" s="49" t="s">
        <v>191</v>
      </c>
      <c r="C120" s="14" t="s">
        <v>224</v>
      </c>
      <c r="D120" s="90">
        <f t="shared" ca="1" si="9"/>
        <v>3046</v>
      </c>
      <c r="E120" s="90">
        <f t="shared" ca="1" si="10"/>
        <v>3046</v>
      </c>
      <c r="F120" s="90">
        <f t="shared" ca="1" si="11"/>
        <v>3046</v>
      </c>
      <c r="G120" s="90">
        <f t="shared" ca="1" si="12"/>
        <v>3046</v>
      </c>
      <c r="H120" s="90">
        <f t="shared" ca="1" si="13"/>
        <v>80</v>
      </c>
      <c r="I120" s="90">
        <f t="shared" ca="1" si="14"/>
        <v>80</v>
      </c>
      <c r="J120" s="90">
        <f t="shared" ca="1" si="15"/>
        <v>81</v>
      </c>
      <c r="K120" s="90">
        <f t="shared" ca="1" si="16"/>
        <v>83</v>
      </c>
      <c r="L120" s="90">
        <f t="shared" ca="1" si="17"/>
        <v>17</v>
      </c>
    </row>
    <row r="121" spans="1:12" s="34" customFormat="1" ht="20.100000000000001" customHeight="1" x14ac:dyDescent="0.25">
      <c r="A121" s="49" t="s">
        <v>225</v>
      </c>
      <c r="B121" s="49" t="s">
        <v>191</v>
      </c>
      <c r="C121" s="14" t="s">
        <v>226</v>
      </c>
      <c r="D121" s="90">
        <f t="shared" ca="1" si="9"/>
        <v>3731</v>
      </c>
      <c r="E121" s="90">
        <f t="shared" ca="1" si="10"/>
        <v>3731</v>
      </c>
      <c r="F121" s="90">
        <f t="shared" ca="1" si="11"/>
        <v>3731</v>
      </c>
      <c r="G121" s="90">
        <f t="shared" ca="1" si="12"/>
        <v>3731</v>
      </c>
      <c r="H121" s="90">
        <f t="shared" ca="1" si="13"/>
        <v>81</v>
      </c>
      <c r="I121" s="90">
        <f t="shared" ca="1" si="14"/>
        <v>73</v>
      </c>
      <c r="J121" s="90">
        <f t="shared" ca="1" si="15"/>
        <v>79</v>
      </c>
      <c r="K121" s="90">
        <f t="shared" ca="1" si="16"/>
        <v>83</v>
      </c>
      <c r="L121" s="90">
        <f t="shared" ca="1" si="17"/>
        <v>17</v>
      </c>
    </row>
    <row r="122" spans="1:12" s="34" customFormat="1" ht="20.100000000000001" customHeight="1" x14ac:dyDescent="0.25">
      <c r="A122" s="49" t="s">
        <v>227</v>
      </c>
      <c r="B122" s="49" t="s">
        <v>191</v>
      </c>
      <c r="C122" s="14" t="s">
        <v>228</v>
      </c>
      <c r="D122" s="90">
        <f t="shared" ca="1" si="9"/>
        <v>2972</v>
      </c>
      <c r="E122" s="90">
        <f t="shared" ca="1" si="10"/>
        <v>2972</v>
      </c>
      <c r="F122" s="90">
        <f t="shared" ca="1" si="11"/>
        <v>2972</v>
      </c>
      <c r="G122" s="90">
        <f t="shared" ca="1" si="12"/>
        <v>2972</v>
      </c>
      <c r="H122" s="90">
        <f t="shared" ca="1" si="13"/>
        <v>84</v>
      </c>
      <c r="I122" s="90">
        <f t="shared" ca="1" si="14"/>
        <v>80</v>
      </c>
      <c r="J122" s="90">
        <f t="shared" ca="1" si="15"/>
        <v>83</v>
      </c>
      <c r="K122" s="90">
        <f t="shared" ca="1" si="16"/>
        <v>84</v>
      </c>
      <c r="L122" s="90">
        <f t="shared" ca="1" si="17"/>
        <v>16</v>
      </c>
    </row>
    <row r="123" spans="1:12" s="34" customFormat="1" ht="20.100000000000001" customHeight="1" x14ac:dyDescent="0.25">
      <c r="A123" s="49" t="s">
        <v>229</v>
      </c>
      <c r="B123" s="49" t="s">
        <v>191</v>
      </c>
      <c r="C123" s="14" t="s">
        <v>230</v>
      </c>
      <c r="D123" s="90">
        <f t="shared" ca="1" si="9"/>
        <v>3433</v>
      </c>
      <c r="E123" s="90">
        <f t="shared" ca="1" si="10"/>
        <v>3433</v>
      </c>
      <c r="F123" s="90">
        <f t="shared" ca="1" si="11"/>
        <v>3432</v>
      </c>
      <c r="G123" s="90">
        <f t="shared" ca="1" si="12"/>
        <v>3433</v>
      </c>
      <c r="H123" s="90">
        <f t="shared" ca="1" si="13"/>
        <v>78</v>
      </c>
      <c r="I123" s="90">
        <f t="shared" ca="1" si="14"/>
        <v>74</v>
      </c>
      <c r="J123" s="90">
        <f t="shared" ca="1" si="15"/>
        <v>80</v>
      </c>
      <c r="K123" s="90">
        <f t="shared" ca="1" si="16"/>
        <v>81</v>
      </c>
      <c r="L123" s="90">
        <f t="shared" ca="1" si="17"/>
        <v>14</v>
      </c>
    </row>
    <row r="124" spans="1:12" s="34" customFormat="1" ht="20.100000000000001" customHeight="1" x14ac:dyDescent="0.25">
      <c r="A124" s="49" t="s">
        <v>231</v>
      </c>
      <c r="B124" s="49" t="s">
        <v>191</v>
      </c>
      <c r="C124" s="14" t="s">
        <v>232</v>
      </c>
      <c r="D124" s="90">
        <f t="shared" ca="1" si="9"/>
        <v>3402</v>
      </c>
      <c r="E124" s="90">
        <f t="shared" ca="1" si="10"/>
        <v>3402</v>
      </c>
      <c r="F124" s="90">
        <f t="shared" ca="1" si="11"/>
        <v>3402</v>
      </c>
      <c r="G124" s="90">
        <f t="shared" ca="1" si="12"/>
        <v>3402</v>
      </c>
      <c r="H124" s="90">
        <f t="shared" ca="1" si="13"/>
        <v>87</v>
      </c>
      <c r="I124" s="90">
        <f t="shared" ca="1" si="14"/>
        <v>81</v>
      </c>
      <c r="J124" s="90">
        <f t="shared" ca="1" si="15"/>
        <v>84</v>
      </c>
      <c r="K124" s="90">
        <f t="shared" ca="1" si="16"/>
        <v>88</v>
      </c>
      <c r="L124" s="90">
        <f t="shared" ca="1" si="17"/>
        <v>18</v>
      </c>
    </row>
    <row r="125" spans="1:12" s="34" customFormat="1" ht="20.100000000000001" customHeight="1" x14ac:dyDescent="0.25">
      <c r="A125" s="49" t="s">
        <v>233</v>
      </c>
      <c r="B125" s="49" t="s">
        <v>191</v>
      </c>
      <c r="C125" s="14" t="s">
        <v>234</v>
      </c>
      <c r="D125" s="90">
        <f t="shared" ca="1" si="9"/>
        <v>4160</v>
      </c>
      <c r="E125" s="90">
        <f t="shared" ca="1" si="10"/>
        <v>4160</v>
      </c>
      <c r="F125" s="90">
        <f t="shared" ca="1" si="11"/>
        <v>4160</v>
      </c>
      <c r="G125" s="90">
        <f t="shared" ca="1" si="12"/>
        <v>4160</v>
      </c>
      <c r="H125" s="90">
        <f t="shared" ca="1" si="13"/>
        <v>82</v>
      </c>
      <c r="I125" s="90">
        <f t="shared" ca="1" si="14"/>
        <v>78</v>
      </c>
      <c r="J125" s="90">
        <f t="shared" ca="1" si="15"/>
        <v>80</v>
      </c>
      <c r="K125" s="90">
        <f t="shared" ca="1" si="16"/>
        <v>83</v>
      </c>
      <c r="L125" s="90">
        <f t="shared" ca="1" si="17"/>
        <v>15</v>
      </c>
    </row>
    <row r="126" spans="1:12" s="34" customFormat="1" ht="20.100000000000001" customHeight="1" x14ac:dyDescent="0.25">
      <c r="A126" s="49" t="s">
        <v>235</v>
      </c>
      <c r="B126" s="49" t="s">
        <v>191</v>
      </c>
      <c r="C126" s="14" t="s">
        <v>236</v>
      </c>
      <c r="D126" s="90">
        <f t="shared" ca="1" si="9"/>
        <v>3849</v>
      </c>
      <c r="E126" s="90">
        <f t="shared" ca="1" si="10"/>
        <v>3849</v>
      </c>
      <c r="F126" s="90">
        <f t="shared" ca="1" si="11"/>
        <v>3849</v>
      </c>
      <c r="G126" s="90">
        <f t="shared" ca="1" si="12"/>
        <v>3849</v>
      </c>
      <c r="H126" s="90">
        <f t="shared" ca="1" si="13"/>
        <v>79</v>
      </c>
      <c r="I126" s="90">
        <f t="shared" ca="1" si="14"/>
        <v>74</v>
      </c>
      <c r="J126" s="90">
        <f t="shared" ca="1" si="15"/>
        <v>80</v>
      </c>
      <c r="K126" s="90">
        <f t="shared" ca="1" si="16"/>
        <v>79</v>
      </c>
      <c r="L126" s="90">
        <f t="shared" ca="1" si="17"/>
        <v>14</v>
      </c>
    </row>
    <row r="127" spans="1:12" s="34" customFormat="1" ht="20.100000000000001" customHeight="1" x14ac:dyDescent="0.25">
      <c r="A127" s="49" t="s">
        <v>237</v>
      </c>
      <c r="B127" s="49" t="s">
        <v>191</v>
      </c>
      <c r="C127" s="14" t="s">
        <v>238</v>
      </c>
      <c r="D127" s="90">
        <f t="shared" ca="1" si="9"/>
        <v>4091</v>
      </c>
      <c r="E127" s="90">
        <f t="shared" ca="1" si="10"/>
        <v>4091</v>
      </c>
      <c r="F127" s="90">
        <f t="shared" ca="1" si="11"/>
        <v>4091</v>
      </c>
      <c r="G127" s="90">
        <f t="shared" ca="1" si="12"/>
        <v>4091</v>
      </c>
      <c r="H127" s="90">
        <f t="shared" ca="1" si="13"/>
        <v>78</v>
      </c>
      <c r="I127" s="90">
        <f t="shared" ca="1" si="14"/>
        <v>77</v>
      </c>
      <c r="J127" s="90">
        <f t="shared" ca="1" si="15"/>
        <v>78</v>
      </c>
      <c r="K127" s="90">
        <f t="shared" ca="1" si="16"/>
        <v>79</v>
      </c>
      <c r="L127" s="90">
        <f t="shared" ca="1" si="17"/>
        <v>15</v>
      </c>
    </row>
    <row r="128" spans="1:12" s="34" customFormat="1" ht="20.100000000000001" customHeight="1" x14ac:dyDescent="0.25">
      <c r="A128" s="49" t="s">
        <v>239</v>
      </c>
      <c r="B128" s="49" t="s">
        <v>191</v>
      </c>
      <c r="C128" s="14" t="s">
        <v>240</v>
      </c>
      <c r="D128" s="90">
        <f t="shared" ca="1" si="9"/>
        <v>2930</v>
      </c>
      <c r="E128" s="90">
        <f t="shared" ca="1" si="10"/>
        <v>2930</v>
      </c>
      <c r="F128" s="90">
        <f t="shared" ca="1" si="11"/>
        <v>2930</v>
      </c>
      <c r="G128" s="90">
        <f t="shared" ca="1" si="12"/>
        <v>2930</v>
      </c>
      <c r="H128" s="90">
        <f t="shared" ca="1" si="13"/>
        <v>85</v>
      </c>
      <c r="I128" s="90">
        <f t="shared" ca="1" si="14"/>
        <v>83</v>
      </c>
      <c r="J128" s="90">
        <f t="shared" ca="1" si="15"/>
        <v>86</v>
      </c>
      <c r="K128" s="90">
        <f t="shared" ca="1" si="16"/>
        <v>88</v>
      </c>
      <c r="L128" s="90">
        <f t="shared" ca="1" si="17"/>
        <v>26</v>
      </c>
    </row>
    <row r="129" spans="1:12" s="34" customFormat="1" ht="20.100000000000001" customHeight="1" x14ac:dyDescent="0.25">
      <c r="A129" s="49" t="s">
        <v>241</v>
      </c>
      <c r="B129" s="49" t="s">
        <v>191</v>
      </c>
      <c r="C129" s="53" t="s">
        <v>242</v>
      </c>
      <c r="D129" s="90">
        <f t="shared" ca="1" si="9"/>
        <v>2667</v>
      </c>
      <c r="E129" s="90">
        <f t="shared" ca="1" si="10"/>
        <v>2668</v>
      </c>
      <c r="F129" s="90">
        <f t="shared" ca="1" si="11"/>
        <v>2667</v>
      </c>
      <c r="G129" s="90">
        <f t="shared" ca="1" si="12"/>
        <v>2667</v>
      </c>
      <c r="H129" s="90">
        <f t="shared" ca="1" si="13"/>
        <v>84</v>
      </c>
      <c r="I129" s="90">
        <f t="shared" ca="1" si="14"/>
        <v>77</v>
      </c>
      <c r="J129" s="90">
        <f t="shared" ca="1" si="15"/>
        <v>82</v>
      </c>
      <c r="K129" s="90">
        <f t="shared" ca="1" si="16"/>
        <v>87</v>
      </c>
      <c r="L129" s="90">
        <f t="shared" ca="1" si="17"/>
        <v>12</v>
      </c>
    </row>
    <row r="130" spans="1:12" s="34" customFormat="1" ht="20.100000000000001" customHeight="1" x14ac:dyDescent="0.25">
      <c r="A130" s="49" t="s">
        <v>243</v>
      </c>
      <c r="B130" s="49" t="s">
        <v>191</v>
      </c>
      <c r="C130" s="14" t="s">
        <v>244</v>
      </c>
      <c r="D130" s="90">
        <f t="shared" ca="1" si="9"/>
        <v>2857</v>
      </c>
      <c r="E130" s="90">
        <f t="shared" ca="1" si="10"/>
        <v>2857</v>
      </c>
      <c r="F130" s="90">
        <f t="shared" ca="1" si="11"/>
        <v>2857</v>
      </c>
      <c r="G130" s="90">
        <f t="shared" ca="1" si="12"/>
        <v>2857</v>
      </c>
      <c r="H130" s="90">
        <f t="shared" ca="1" si="13"/>
        <v>87</v>
      </c>
      <c r="I130" s="90">
        <f t="shared" ca="1" si="14"/>
        <v>84</v>
      </c>
      <c r="J130" s="90">
        <f t="shared" ca="1" si="15"/>
        <v>85</v>
      </c>
      <c r="K130" s="90">
        <f t="shared" ca="1" si="16"/>
        <v>87</v>
      </c>
      <c r="L130" s="90">
        <f t="shared" ca="1" si="17"/>
        <v>19</v>
      </c>
    </row>
    <row r="131" spans="1:12" s="34" customFormat="1" ht="20.100000000000001" customHeight="1" x14ac:dyDescent="0.25">
      <c r="A131" s="49" t="s">
        <v>245</v>
      </c>
      <c r="B131" s="49" t="s">
        <v>191</v>
      </c>
      <c r="C131" s="14" t="s">
        <v>246</v>
      </c>
      <c r="D131" s="90">
        <f t="shared" ca="1" si="9"/>
        <v>3471</v>
      </c>
      <c r="E131" s="90">
        <f t="shared" ca="1" si="10"/>
        <v>3471</v>
      </c>
      <c r="F131" s="90">
        <f t="shared" ca="1" si="11"/>
        <v>3471</v>
      </c>
      <c r="G131" s="90">
        <f t="shared" ca="1" si="12"/>
        <v>3471</v>
      </c>
      <c r="H131" s="90">
        <f t="shared" ca="1" si="13"/>
        <v>79</v>
      </c>
      <c r="I131" s="90">
        <f t="shared" ca="1" si="14"/>
        <v>75</v>
      </c>
      <c r="J131" s="90">
        <f t="shared" ca="1" si="15"/>
        <v>79</v>
      </c>
      <c r="K131" s="90">
        <f t="shared" ca="1" si="16"/>
        <v>79</v>
      </c>
      <c r="L131" s="90">
        <f t="shared" ca="1" si="17"/>
        <v>16</v>
      </c>
    </row>
    <row r="132" spans="1:12" s="34" customFormat="1" ht="20.100000000000001" customHeight="1" x14ac:dyDescent="0.25">
      <c r="A132" s="49" t="s">
        <v>247</v>
      </c>
      <c r="B132" s="49" t="s">
        <v>191</v>
      </c>
      <c r="C132" s="14" t="s">
        <v>248</v>
      </c>
      <c r="D132" s="90">
        <f t="shared" ca="1" si="9"/>
        <v>2677</v>
      </c>
      <c r="E132" s="90">
        <f t="shared" ca="1" si="10"/>
        <v>2677</v>
      </c>
      <c r="F132" s="90">
        <f t="shared" ca="1" si="11"/>
        <v>2677</v>
      </c>
      <c r="G132" s="90">
        <f t="shared" ca="1" si="12"/>
        <v>2677</v>
      </c>
      <c r="H132" s="90">
        <f t="shared" ca="1" si="13"/>
        <v>83</v>
      </c>
      <c r="I132" s="90">
        <f t="shared" ca="1" si="14"/>
        <v>80</v>
      </c>
      <c r="J132" s="90">
        <f t="shared" ca="1" si="15"/>
        <v>83</v>
      </c>
      <c r="K132" s="90">
        <f t="shared" ca="1" si="16"/>
        <v>83</v>
      </c>
      <c r="L132" s="90">
        <f t="shared" ca="1" si="17"/>
        <v>21</v>
      </c>
    </row>
    <row r="133" spans="1:12" s="34" customFormat="1" ht="20.100000000000001" customHeight="1" x14ac:dyDescent="0.25">
      <c r="A133" s="49" t="s">
        <v>249</v>
      </c>
      <c r="B133" s="49" t="s">
        <v>191</v>
      </c>
      <c r="C133" s="14" t="s">
        <v>250</v>
      </c>
      <c r="D133" s="90">
        <f t="shared" ca="1" si="9"/>
        <v>1708</v>
      </c>
      <c r="E133" s="90">
        <f t="shared" ca="1" si="10"/>
        <v>1708</v>
      </c>
      <c r="F133" s="90">
        <f t="shared" ca="1" si="11"/>
        <v>1708</v>
      </c>
      <c r="G133" s="90">
        <f t="shared" ca="1" si="12"/>
        <v>1708</v>
      </c>
      <c r="H133" s="90">
        <f t="shared" ca="1" si="13"/>
        <v>82</v>
      </c>
      <c r="I133" s="90">
        <f t="shared" ca="1" si="14"/>
        <v>72</v>
      </c>
      <c r="J133" s="90">
        <f t="shared" ca="1" si="15"/>
        <v>81</v>
      </c>
      <c r="K133" s="90">
        <f t="shared" ca="1" si="16"/>
        <v>86</v>
      </c>
      <c r="L133" s="90">
        <f t="shared" ca="1" si="17"/>
        <v>13</v>
      </c>
    </row>
    <row r="134" spans="1:12" s="34" customFormat="1" ht="20.100000000000001" customHeight="1" x14ac:dyDescent="0.25">
      <c r="A134" s="49" t="s">
        <v>251</v>
      </c>
      <c r="B134" s="49" t="s">
        <v>191</v>
      </c>
      <c r="C134" s="14" t="s">
        <v>252</v>
      </c>
      <c r="D134" s="90">
        <f t="shared" ca="1" si="9"/>
        <v>2013</v>
      </c>
      <c r="E134" s="90">
        <f t="shared" ca="1" si="10"/>
        <v>2013</v>
      </c>
      <c r="F134" s="90">
        <f t="shared" ca="1" si="11"/>
        <v>2013</v>
      </c>
      <c r="G134" s="90">
        <f t="shared" ca="1" si="12"/>
        <v>2013</v>
      </c>
      <c r="H134" s="90">
        <f t="shared" ca="1" si="13"/>
        <v>79</v>
      </c>
      <c r="I134" s="90">
        <f t="shared" ca="1" si="14"/>
        <v>73</v>
      </c>
      <c r="J134" s="90">
        <f t="shared" ca="1" si="15"/>
        <v>80</v>
      </c>
      <c r="K134" s="90">
        <f t="shared" ca="1" si="16"/>
        <v>82</v>
      </c>
      <c r="L134" s="90">
        <f t="shared" ca="1" si="17"/>
        <v>16</v>
      </c>
    </row>
    <row r="135" spans="1:12" s="34" customFormat="1" ht="20.100000000000001" customHeight="1" x14ac:dyDescent="0.25">
      <c r="A135" s="49" t="s">
        <v>253</v>
      </c>
      <c r="B135" s="49" t="s">
        <v>191</v>
      </c>
      <c r="C135" s="14" t="s">
        <v>254</v>
      </c>
      <c r="D135" s="90">
        <f t="shared" ca="1" si="9"/>
        <v>3669</v>
      </c>
      <c r="E135" s="90">
        <f t="shared" ca="1" si="10"/>
        <v>3669</v>
      </c>
      <c r="F135" s="90">
        <f t="shared" ca="1" si="11"/>
        <v>3669</v>
      </c>
      <c r="G135" s="90">
        <f t="shared" ca="1" si="12"/>
        <v>3669</v>
      </c>
      <c r="H135" s="90">
        <f t="shared" ca="1" si="13"/>
        <v>82</v>
      </c>
      <c r="I135" s="90">
        <f t="shared" ca="1" si="14"/>
        <v>78</v>
      </c>
      <c r="J135" s="90">
        <f t="shared" ca="1" si="15"/>
        <v>82</v>
      </c>
      <c r="K135" s="90">
        <f t="shared" ca="1" si="16"/>
        <v>81</v>
      </c>
      <c r="L135" s="90">
        <f t="shared" ca="1" si="17"/>
        <v>21</v>
      </c>
    </row>
    <row r="136" spans="1:12" s="34" customFormat="1" ht="20.100000000000001" customHeight="1" x14ac:dyDescent="0.25">
      <c r="A136" s="49" t="s">
        <v>255</v>
      </c>
      <c r="B136" s="49" t="s">
        <v>191</v>
      </c>
      <c r="C136" s="14" t="s">
        <v>256</v>
      </c>
      <c r="D136" s="90">
        <f t="shared" ca="1" si="9"/>
        <v>1988</v>
      </c>
      <c r="E136" s="90">
        <f t="shared" ca="1" si="10"/>
        <v>1988</v>
      </c>
      <c r="F136" s="90">
        <f t="shared" ca="1" si="11"/>
        <v>1988</v>
      </c>
      <c r="G136" s="90">
        <f t="shared" ca="1" si="12"/>
        <v>1988</v>
      </c>
      <c r="H136" s="90">
        <f t="shared" ca="1" si="13"/>
        <v>87</v>
      </c>
      <c r="I136" s="90">
        <f t="shared" ca="1" si="14"/>
        <v>77</v>
      </c>
      <c r="J136" s="90">
        <f t="shared" ca="1" si="15"/>
        <v>84</v>
      </c>
      <c r="K136" s="90">
        <f t="shared" ca="1" si="16"/>
        <v>87</v>
      </c>
      <c r="L136" s="90">
        <f t="shared" ca="1" si="17"/>
        <v>19</v>
      </c>
    </row>
    <row r="137" spans="1:12" s="34" customFormat="1" ht="20.100000000000001" customHeight="1" x14ac:dyDescent="0.25">
      <c r="A137" s="49" t="s">
        <v>257</v>
      </c>
      <c r="B137" s="49" t="s">
        <v>191</v>
      </c>
      <c r="C137" s="14" t="s">
        <v>258</v>
      </c>
      <c r="D137" s="90">
        <f t="shared" ca="1" si="9"/>
        <v>2005</v>
      </c>
      <c r="E137" s="90">
        <f t="shared" ca="1" si="10"/>
        <v>2005</v>
      </c>
      <c r="F137" s="90">
        <f t="shared" ca="1" si="11"/>
        <v>2005</v>
      </c>
      <c r="G137" s="90">
        <f t="shared" ca="1" si="12"/>
        <v>2005</v>
      </c>
      <c r="H137" s="90">
        <f t="shared" ca="1" si="13"/>
        <v>85</v>
      </c>
      <c r="I137" s="90">
        <f t="shared" ca="1" si="14"/>
        <v>83</v>
      </c>
      <c r="J137" s="90">
        <f t="shared" ca="1" si="15"/>
        <v>85</v>
      </c>
      <c r="K137" s="90">
        <f t="shared" ca="1" si="16"/>
        <v>86</v>
      </c>
      <c r="L137" s="90">
        <f t="shared" ca="1" si="17"/>
        <v>22</v>
      </c>
    </row>
    <row r="138" spans="1:12" s="34" customFormat="1" ht="20.100000000000001" customHeight="1" x14ac:dyDescent="0.25">
      <c r="A138" s="49" t="s">
        <v>259</v>
      </c>
      <c r="B138" s="49" t="s">
        <v>191</v>
      </c>
      <c r="C138" s="14" t="s">
        <v>260</v>
      </c>
      <c r="D138" s="90">
        <f t="shared" ca="1" si="9"/>
        <v>2989</v>
      </c>
      <c r="E138" s="90">
        <f t="shared" ca="1" si="10"/>
        <v>2989</v>
      </c>
      <c r="F138" s="90">
        <f t="shared" ca="1" si="11"/>
        <v>2989</v>
      </c>
      <c r="G138" s="90">
        <f t="shared" ca="1" si="12"/>
        <v>2989</v>
      </c>
      <c r="H138" s="90">
        <f t="shared" ca="1" si="13"/>
        <v>84</v>
      </c>
      <c r="I138" s="90">
        <f t="shared" ca="1" si="14"/>
        <v>81</v>
      </c>
      <c r="J138" s="90">
        <f t="shared" ca="1" si="15"/>
        <v>85</v>
      </c>
      <c r="K138" s="90">
        <f t="shared" ca="1" si="16"/>
        <v>86</v>
      </c>
      <c r="L138" s="90">
        <f t="shared" ca="1" si="17"/>
        <v>20</v>
      </c>
    </row>
    <row r="139" spans="1:12" s="34" customFormat="1" ht="20.100000000000001" customHeight="1" x14ac:dyDescent="0.25">
      <c r="A139" s="49" t="s">
        <v>263</v>
      </c>
      <c r="B139" s="49" t="s">
        <v>262</v>
      </c>
      <c r="C139" s="50" t="s">
        <v>264</v>
      </c>
      <c r="D139" s="90">
        <f t="shared" ref="D139:D173" ca="1" si="18">VLOOKUP(TRIM($A139),INDIRECT($O$7),4+$O$8,FALSE)</f>
        <v>1311</v>
      </c>
      <c r="E139" s="90">
        <f t="shared" ref="E139:E173" ca="1" si="19">VLOOKUP(TRIM($A139),INDIRECT($O$7),5+$O$8,FALSE)</f>
        <v>1311</v>
      </c>
      <c r="F139" s="90">
        <f t="shared" ref="F139:F173" ca="1" si="20">VLOOKUP(TRIM($A139),INDIRECT($O$7),6+$O$8,FALSE)</f>
        <v>1311</v>
      </c>
      <c r="G139" s="90">
        <f t="shared" ref="G139:G173" ca="1" si="21">VLOOKUP(TRIM($A139),INDIRECT($O$7),7+$O$8,FALSE)</f>
        <v>1311</v>
      </c>
      <c r="H139" s="90">
        <f t="shared" ref="H139:H173" ca="1" si="22">VLOOKUP(TRIM($A139),INDIRECT($O$7),16+$O$9,FALSE)</f>
        <v>83</v>
      </c>
      <c r="I139" s="90">
        <f t="shared" ref="I139:I173" ca="1" si="23">VLOOKUP(TRIM($A139),INDIRECT($O$7),17+$O$9,FALSE)</f>
        <v>75</v>
      </c>
      <c r="J139" s="90">
        <f t="shared" ref="J139:J173" ca="1" si="24">VLOOKUP(TRIM($A139),INDIRECT($O$7),18+$O$9,FALSE)</f>
        <v>81</v>
      </c>
      <c r="K139" s="90">
        <f t="shared" ref="K139:K173" ca="1" si="25">VLOOKUP(TRIM($A139),INDIRECT($O$7),19+$O$9,FALSE)</f>
        <v>81</v>
      </c>
      <c r="L139" s="90">
        <f t="shared" ref="L139:L173" ca="1" si="26">VLOOKUP(TRIM($A139),INDIRECT($O$7),28+$O$10,FALSE)</f>
        <v>17</v>
      </c>
    </row>
    <row r="140" spans="1:12" s="34" customFormat="1" ht="20.100000000000001" customHeight="1" x14ac:dyDescent="0.25">
      <c r="A140" s="49" t="s">
        <v>265</v>
      </c>
      <c r="B140" s="49" t="s">
        <v>262</v>
      </c>
      <c r="C140" s="50" t="s">
        <v>266</v>
      </c>
      <c r="D140" s="90">
        <f t="shared" ca="1" si="18"/>
        <v>2396</v>
      </c>
      <c r="E140" s="90">
        <f t="shared" ca="1" si="19"/>
        <v>2396</v>
      </c>
      <c r="F140" s="90">
        <f t="shared" ca="1" si="20"/>
        <v>2396</v>
      </c>
      <c r="G140" s="90">
        <f t="shared" ca="1" si="21"/>
        <v>2396</v>
      </c>
      <c r="H140" s="90">
        <f t="shared" ca="1" si="22"/>
        <v>82</v>
      </c>
      <c r="I140" s="90">
        <f t="shared" ca="1" si="23"/>
        <v>76</v>
      </c>
      <c r="J140" s="90">
        <f t="shared" ca="1" si="24"/>
        <v>79</v>
      </c>
      <c r="K140" s="90">
        <f t="shared" ca="1" si="25"/>
        <v>83</v>
      </c>
      <c r="L140" s="90">
        <f t="shared" ca="1" si="26"/>
        <v>21</v>
      </c>
    </row>
    <row r="141" spans="1:12" s="34" customFormat="1" ht="20.100000000000001" customHeight="1" x14ac:dyDescent="0.25">
      <c r="A141" s="49" t="s">
        <v>267</v>
      </c>
      <c r="B141" s="49" t="s">
        <v>262</v>
      </c>
      <c r="C141" s="50" t="s">
        <v>268</v>
      </c>
      <c r="D141" s="90">
        <f t="shared" ca="1" si="18"/>
        <v>5701</v>
      </c>
      <c r="E141" s="90">
        <f t="shared" ca="1" si="19"/>
        <v>5701</v>
      </c>
      <c r="F141" s="90">
        <f t="shared" ca="1" si="20"/>
        <v>5701</v>
      </c>
      <c r="G141" s="90">
        <f t="shared" ca="1" si="21"/>
        <v>5701</v>
      </c>
      <c r="H141" s="90">
        <f t="shared" ca="1" si="22"/>
        <v>82</v>
      </c>
      <c r="I141" s="90">
        <f t="shared" ca="1" si="23"/>
        <v>71</v>
      </c>
      <c r="J141" s="90">
        <f t="shared" ca="1" si="24"/>
        <v>79</v>
      </c>
      <c r="K141" s="90">
        <f t="shared" ca="1" si="25"/>
        <v>81</v>
      </c>
      <c r="L141" s="90">
        <f t="shared" ca="1" si="26"/>
        <v>13</v>
      </c>
    </row>
    <row r="142" spans="1:12" s="34" customFormat="1" ht="20.100000000000001" customHeight="1" x14ac:dyDescent="0.25">
      <c r="A142" s="49" t="s">
        <v>269</v>
      </c>
      <c r="B142" s="49" t="s">
        <v>262</v>
      </c>
      <c r="C142" s="50" t="s">
        <v>270</v>
      </c>
      <c r="D142" s="90">
        <f t="shared" ca="1" si="18"/>
        <v>5034</v>
      </c>
      <c r="E142" s="90">
        <f t="shared" ca="1" si="19"/>
        <v>5034</v>
      </c>
      <c r="F142" s="90">
        <f t="shared" ca="1" si="20"/>
        <v>5034</v>
      </c>
      <c r="G142" s="90">
        <f t="shared" ca="1" si="21"/>
        <v>5034</v>
      </c>
      <c r="H142" s="90">
        <f t="shared" ca="1" si="22"/>
        <v>80</v>
      </c>
      <c r="I142" s="90">
        <f t="shared" ca="1" si="23"/>
        <v>74</v>
      </c>
      <c r="J142" s="90">
        <f t="shared" ca="1" si="24"/>
        <v>77</v>
      </c>
      <c r="K142" s="90">
        <f t="shared" ca="1" si="25"/>
        <v>83</v>
      </c>
      <c r="L142" s="90">
        <f t="shared" ca="1" si="26"/>
        <v>6</v>
      </c>
    </row>
    <row r="143" spans="1:12" s="34" customFormat="1" ht="20.100000000000001" customHeight="1" x14ac:dyDescent="0.25">
      <c r="A143" s="49" t="s">
        <v>271</v>
      </c>
      <c r="B143" s="49" t="s">
        <v>262</v>
      </c>
      <c r="C143" s="50" t="s">
        <v>272</v>
      </c>
      <c r="D143" s="90">
        <f t="shared" ca="1" si="18"/>
        <v>14044</v>
      </c>
      <c r="E143" s="90">
        <f t="shared" ca="1" si="19"/>
        <v>14044</v>
      </c>
      <c r="F143" s="90">
        <f t="shared" ca="1" si="20"/>
        <v>14043</v>
      </c>
      <c r="G143" s="90">
        <f t="shared" ca="1" si="21"/>
        <v>14044</v>
      </c>
      <c r="H143" s="90">
        <f t="shared" ca="1" si="22"/>
        <v>84</v>
      </c>
      <c r="I143" s="90">
        <f t="shared" ca="1" si="23"/>
        <v>80</v>
      </c>
      <c r="J143" s="90">
        <f t="shared" ca="1" si="24"/>
        <v>82</v>
      </c>
      <c r="K143" s="90">
        <f t="shared" ca="1" si="25"/>
        <v>86</v>
      </c>
      <c r="L143" s="90">
        <f t="shared" ca="1" si="26"/>
        <v>20</v>
      </c>
    </row>
    <row r="144" spans="1:12" s="34" customFormat="1" ht="20.100000000000001" customHeight="1" x14ac:dyDescent="0.25">
      <c r="A144" s="49" t="s">
        <v>273</v>
      </c>
      <c r="B144" s="49" t="s">
        <v>262</v>
      </c>
      <c r="C144" s="50" t="s">
        <v>274</v>
      </c>
      <c r="D144" s="90">
        <f t="shared" ca="1" si="18"/>
        <v>1327</v>
      </c>
      <c r="E144" s="90">
        <f t="shared" ca="1" si="19"/>
        <v>1327</v>
      </c>
      <c r="F144" s="90">
        <f t="shared" ca="1" si="20"/>
        <v>1327</v>
      </c>
      <c r="G144" s="90">
        <f t="shared" ca="1" si="21"/>
        <v>1327</v>
      </c>
      <c r="H144" s="90">
        <f t="shared" ca="1" si="22"/>
        <v>79</v>
      </c>
      <c r="I144" s="90">
        <f t="shared" ca="1" si="23"/>
        <v>74</v>
      </c>
      <c r="J144" s="90">
        <f t="shared" ca="1" si="24"/>
        <v>75</v>
      </c>
      <c r="K144" s="90">
        <f t="shared" ca="1" si="25"/>
        <v>80</v>
      </c>
      <c r="L144" s="90">
        <f t="shared" ca="1" si="26"/>
        <v>13</v>
      </c>
    </row>
    <row r="145" spans="1:12" s="34" customFormat="1" ht="20.100000000000001" customHeight="1" x14ac:dyDescent="0.25">
      <c r="A145" s="49" t="s">
        <v>275</v>
      </c>
      <c r="B145" s="49" t="s">
        <v>262</v>
      </c>
      <c r="C145" s="50" t="s">
        <v>276</v>
      </c>
      <c r="D145" s="90">
        <f t="shared" ca="1" si="18"/>
        <v>16076</v>
      </c>
      <c r="E145" s="90">
        <f t="shared" ca="1" si="19"/>
        <v>16076</v>
      </c>
      <c r="F145" s="90">
        <f t="shared" ca="1" si="20"/>
        <v>16076</v>
      </c>
      <c r="G145" s="90">
        <f t="shared" ca="1" si="21"/>
        <v>16076</v>
      </c>
      <c r="H145" s="90">
        <f t="shared" ca="1" si="22"/>
        <v>83</v>
      </c>
      <c r="I145" s="90">
        <f t="shared" ca="1" si="23"/>
        <v>80</v>
      </c>
      <c r="J145" s="90">
        <f t="shared" ca="1" si="24"/>
        <v>81</v>
      </c>
      <c r="K145" s="90">
        <f t="shared" ca="1" si="25"/>
        <v>85</v>
      </c>
      <c r="L145" s="90">
        <f t="shared" ca="1" si="26"/>
        <v>14</v>
      </c>
    </row>
    <row r="146" spans="1:12" s="34" customFormat="1" ht="20.100000000000001" customHeight="1" x14ac:dyDescent="0.25">
      <c r="A146" s="49" t="s">
        <v>277</v>
      </c>
      <c r="B146" s="49" t="s">
        <v>262</v>
      </c>
      <c r="C146" s="50" t="s">
        <v>278</v>
      </c>
      <c r="D146" s="90">
        <f t="shared" ca="1" si="18"/>
        <v>3087</v>
      </c>
      <c r="E146" s="90">
        <f t="shared" ca="1" si="19"/>
        <v>3087</v>
      </c>
      <c r="F146" s="90">
        <f t="shared" ca="1" si="20"/>
        <v>3087</v>
      </c>
      <c r="G146" s="90">
        <f t="shared" ca="1" si="21"/>
        <v>3087</v>
      </c>
      <c r="H146" s="90">
        <f t="shared" ca="1" si="22"/>
        <v>79</v>
      </c>
      <c r="I146" s="90">
        <f t="shared" ca="1" si="23"/>
        <v>74</v>
      </c>
      <c r="J146" s="90">
        <f t="shared" ca="1" si="24"/>
        <v>77</v>
      </c>
      <c r="K146" s="90">
        <f t="shared" ca="1" si="25"/>
        <v>78</v>
      </c>
      <c r="L146" s="90">
        <f t="shared" ca="1" si="26"/>
        <v>16</v>
      </c>
    </row>
    <row r="147" spans="1:12" s="34" customFormat="1" ht="20.100000000000001" customHeight="1" x14ac:dyDescent="0.25">
      <c r="A147" s="49" t="s">
        <v>279</v>
      </c>
      <c r="B147" s="49" t="s">
        <v>262</v>
      </c>
      <c r="C147" s="50" t="s">
        <v>280</v>
      </c>
      <c r="D147" s="90">
        <f t="shared" ca="1" si="18"/>
        <v>3227</v>
      </c>
      <c r="E147" s="90">
        <f t="shared" ca="1" si="19"/>
        <v>3227</v>
      </c>
      <c r="F147" s="90">
        <f t="shared" ca="1" si="20"/>
        <v>3227</v>
      </c>
      <c r="G147" s="90">
        <f t="shared" ca="1" si="21"/>
        <v>3227</v>
      </c>
      <c r="H147" s="90">
        <f t="shared" ca="1" si="22"/>
        <v>81</v>
      </c>
      <c r="I147" s="90">
        <f t="shared" ca="1" si="23"/>
        <v>76</v>
      </c>
      <c r="J147" s="90">
        <f t="shared" ca="1" si="24"/>
        <v>80</v>
      </c>
      <c r="K147" s="90">
        <f t="shared" ca="1" si="25"/>
        <v>83</v>
      </c>
      <c r="L147" s="90">
        <f t="shared" ca="1" si="26"/>
        <v>17</v>
      </c>
    </row>
    <row r="148" spans="1:12" s="34" customFormat="1" ht="20.100000000000001" customHeight="1" x14ac:dyDescent="0.25">
      <c r="A148" s="49" t="s">
        <v>281</v>
      </c>
      <c r="B148" s="49" t="s">
        <v>262</v>
      </c>
      <c r="C148" s="50" t="s">
        <v>282</v>
      </c>
      <c r="D148" s="90">
        <f t="shared" ca="1" si="18"/>
        <v>6692</v>
      </c>
      <c r="E148" s="90">
        <f t="shared" ca="1" si="19"/>
        <v>6692</v>
      </c>
      <c r="F148" s="90">
        <f t="shared" ca="1" si="20"/>
        <v>6691</v>
      </c>
      <c r="G148" s="90">
        <f t="shared" ca="1" si="21"/>
        <v>6692</v>
      </c>
      <c r="H148" s="90">
        <f t="shared" ca="1" si="22"/>
        <v>78</v>
      </c>
      <c r="I148" s="90">
        <f t="shared" ca="1" si="23"/>
        <v>69</v>
      </c>
      <c r="J148" s="90">
        <f t="shared" ca="1" si="24"/>
        <v>75</v>
      </c>
      <c r="K148" s="90">
        <f t="shared" ca="1" si="25"/>
        <v>79</v>
      </c>
      <c r="L148" s="90">
        <f t="shared" ca="1" si="26"/>
        <v>14</v>
      </c>
    </row>
    <row r="149" spans="1:12" s="34" customFormat="1" ht="20.100000000000001" customHeight="1" x14ac:dyDescent="0.25">
      <c r="A149" s="49" t="s">
        <v>283</v>
      </c>
      <c r="B149" s="49" t="s">
        <v>262</v>
      </c>
      <c r="C149" s="50" t="s">
        <v>284</v>
      </c>
      <c r="D149" s="90">
        <f t="shared" ca="1" si="18"/>
        <v>2007</v>
      </c>
      <c r="E149" s="90">
        <f t="shared" ca="1" si="19"/>
        <v>2007</v>
      </c>
      <c r="F149" s="90">
        <f t="shared" ca="1" si="20"/>
        <v>2007</v>
      </c>
      <c r="G149" s="90">
        <f t="shared" ca="1" si="21"/>
        <v>2007</v>
      </c>
      <c r="H149" s="90">
        <f t="shared" ca="1" si="22"/>
        <v>78</v>
      </c>
      <c r="I149" s="90">
        <f t="shared" ca="1" si="23"/>
        <v>73</v>
      </c>
      <c r="J149" s="90">
        <f t="shared" ca="1" si="24"/>
        <v>75</v>
      </c>
      <c r="K149" s="90">
        <f t="shared" ca="1" si="25"/>
        <v>80</v>
      </c>
      <c r="L149" s="90">
        <f t="shared" ca="1" si="26"/>
        <v>7</v>
      </c>
    </row>
    <row r="150" spans="1:12" s="34" customFormat="1" ht="20.100000000000001" customHeight="1" x14ac:dyDescent="0.25">
      <c r="A150" s="49" t="s">
        <v>285</v>
      </c>
      <c r="B150" s="49" t="s">
        <v>262</v>
      </c>
      <c r="C150" s="50" t="s">
        <v>13</v>
      </c>
      <c r="D150" s="90">
        <f t="shared" ca="1" si="18"/>
        <v>1478</v>
      </c>
      <c r="E150" s="90">
        <f t="shared" ca="1" si="19"/>
        <v>1478</v>
      </c>
      <c r="F150" s="90">
        <f t="shared" ca="1" si="20"/>
        <v>1477</v>
      </c>
      <c r="G150" s="90">
        <f t="shared" ca="1" si="21"/>
        <v>1478</v>
      </c>
      <c r="H150" s="90">
        <f t="shared" ca="1" si="22"/>
        <v>82</v>
      </c>
      <c r="I150" s="90">
        <f t="shared" ca="1" si="23"/>
        <v>77</v>
      </c>
      <c r="J150" s="90">
        <f t="shared" ca="1" si="24"/>
        <v>79</v>
      </c>
      <c r="K150" s="90">
        <f t="shared" ca="1" si="25"/>
        <v>82</v>
      </c>
      <c r="L150" s="90">
        <f t="shared" ca="1" si="26"/>
        <v>17</v>
      </c>
    </row>
    <row r="151" spans="1:12" s="34" customFormat="1" ht="20.100000000000001" customHeight="1" x14ac:dyDescent="0.25">
      <c r="A151" s="49" t="s">
        <v>286</v>
      </c>
      <c r="B151" s="49" t="s">
        <v>262</v>
      </c>
      <c r="C151" s="50" t="s">
        <v>287</v>
      </c>
      <c r="D151" s="90">
        <f t="shared" ca="1" si="18"/>
        <v>1954</v>
      </c>
      <c r="E151" s="90">
        <f t="shared" ca="1" si="19"/>
        <v>1954</v>
      </c>
      <c r="F151" s="90">
        <f t="shared" ca="1" si="20"/>
        <v>1954</v>
      </c>
      <c r="G151" s="90">
        <f t="shared" ca="1" si="21"/>
        <v>1956</v>
      </c>
      <c r="H151" s="90">
        <f t="shared" ca="1" si="22"/>
        <v>83</v>
      </c>
      <c r="I151" s="90">
        <f t="shared" ca="1" si="23"/>
        <v>79</v>
      </c>
      <c r="J151" s="90">
        <f t="shared" ca="1" si="24"/>
        <v>82</v>
      </c>
      <c r="K151" s="90">
        <f t="shared" ca="1" si="25"/>
        <v>83</v>
      </c>
      <c r="L151" s="90">
        <f t="shared" ca="1" si="26"/>
        <v>19</v>
      </c>
    </row>
    <row r="152" spans="1:12" s="34" customFormat="1" ht="20.100000000000001" customHeight="1" x14ac:dyDescent="0.25">
      <c r="A152" s="49" t="s">
        <v>288</v>
      </c>
      <c r="B152" s="49" t="s">
        <v>262</v>
      </c>
      <c r="C152" s="50" t="s">
        <v>289</v>
      </c>
      <c r="D152" s="90">
        <f t="shared" ca="1" si="18"/>
        <v>2300</v>
      </c>
      <c r="E152" s="90">
        <f t="shared" ca="1" si="19"/>
        <v>2300</v>
      </c>
      <c r="F152" s="90">
        <f t="shared" ca="1" si="20"/>
        <v>2300</v>
      </c>
      <c r="G152" s="90">
        <f t="shared" ca="1" si="21"/>
        <v>2300</v>
      </c>
      <c r="H152" s="90">
        <f t="shared" ca="1" si="22"/>
        <v>80</v>
      </c>
      <c r="I152" s="90">
        <f t="shared" ca="1" si="23"/>
        <v>77</v>
      </c>
      <c r="J152" s="90">
        <f t="shared" ca="1" si="24"/>
        <v>80</v>
      </c>
      <c r="K152" s="90">
        <f t="shared" ca="1" si="25"/>
        <v>80</v>
      </c>
      <c r="L152" s="90">
        <f t="shared" ca="1" si="26"/>
        <v>12</v>
      </c>
    </row>
    <row r="153" spans="1:12" s="34" customFormat="1" ht="20.100000000000001" customHeight="1" x14ac:dyDescent="0.25">
      <c r="A153" s="49" t="s">
        <v>290</v>
      </c>
      <c r="B153" s="49" t="s">
        <v>262</v>
      </c>
      <c r="C153" s="50" t="s">
        <v>291</v>
      </c>
      <c r="D153" s="90">
        <f t="shared" ca="1" si="18"/>
        <v>11122</v>
      </c>
      <c r="E153" s="90">
        <f t="shared" ca="1" si="19"/>
        <v>11122</v>
      </c>
      <c r="F153" s="90">
        <f t="shared" ca="1" si="20"/>
        <v>11122</v>
      </c>
      <c r="G153" s="90">
        <f t="shared" ca="1" si="21"/>
        <v>11122</v>
      </c>
      <c r="H153" s="90">
        <f t="shared" ca="1" si="22"/>
        <v>82</v>
      </c>
      <c r="I153" s="90">
        <f t="shared" ca="1" si="23"/>
        <v>76</v>
      </c>
      <c r="J153" s="90">
        <f t="shared" ca="1" si="24"/>
        <v>81</v>
      </c>
      <c r="K153" s="90">
        <f t="shared" ca="1" si="25"/>
        <v>85</v>
      </c>
      <c r="L153" s="90">
        <f t="shared" ca="1" si="26"/>
        <v>20</v>
      </c>
    </row>
    <row r="154" spans="1:12" s="34" customFormat="1" ht="20.100000000000001" customHeight="1" x14ac:dyDescent="0.25">
      <c r="A154" s="49" t="s">
        <v>292</v>
      </c>
      <c r="B154" s="49" t="s">
        <v>262</v>
      </c>
      <c r="C154" s="50" t="s">
        <v>293</v>
      </c>
      <c r="D154" s="90">
        <f t="shared" ca="1" si="18"/>
        <v>1675</v>
      </c>
      <c r="E154" s="90">
        <f t="shared" ca="1" si="19"/>
        <v>1675</v>
      </c>
      <c r="F154" s="90">
        <f t="shared" ca="1" si="20"/>
        <v>1675</v>
      </c>
      <c r="G154" s="90">
        <f t="shared" ca="1" si="21"/>
        <v>1675</v>
      </c>
      <c r="H154" s="90">
        <f t="shared" ca="1" si="22"/>
        <v>80</v>
      </c>
      <c r="I154" s="90">
        <f t="shared" ca="1" si="23"/>
        <v>70</v>
      </c>
      <c r="J154" s="90">
        <f t="shared" ca="1" si="24"/>
        <v>77</v>
      </c>
      <c r="K154" s="90">
        <f t="shared" ca="1" si="25"/>
        <v>81</v>
      </c>
      <c r="L154" s="90">
        <f t="shared" ca="1" si="26"/>
        <v>14</v>
      </c>
    </row>
    <row r="155" spans="1:12" s="34" customFormat="1" ht="20.100000000000001" customHeight="1" x14ac:dyDescent="0.25">
      <c r="A155" s="49" t="s">
        <v>294</v>
      </c>
      <c r="B155" s="49" t="s">
        <v>262</v>
      </c>
      <c r="C155" s="50" t="s">
        <v>295</v>
      </c>
      <c r="D155" s="90">
        <f t="shared" ca="1" si="18"/>
        <v>8239</v>
      </c>
      <c r="E155" s="90">
        <f t="shared" ca="1" si="19"/>
        <v>8239</v>
      </c>
      <c r="F155" s="90">
        <f t="shared" ca="1" si="20"/>
        <v>8239</v>
      </c>
      <c r="G155" s="90">
        <f t="shared" ca="1" si="21"/>
        <v>8239</v>
      </c>
      <c r="H155" s="90">
        <f t="shared" ca="1" si="22"/>
        <v>76</v>
      </c>
      <c r="I155" s="90">
        <f t="shared" ca="1" si="23"/>
        <v>61</v>
      </c>
      <c r="J155" s="90">
        <f t="shared" ca="1" si="24"/>
        <v>71</v>
      </c>
      <c r="K155" s="90">
        <f t="shared" ca="1" si="25"/>
        <v>75</v>
      </c>
      <c r="L155" s="90">
        <f t="shared" ca="1" si="26"/>
        <v>5</v>
      </c>
    </row>
    <row r="156" spans="1:12" s="34" customFormat="1" ht="20.100000000000001" customHeight="1" x14ac:dyDescent="0.25">
      <c r="A156" s="49" t="s">
        <v>296</v>
      </c>
      <c r="B156" s="49" t="s">
        <v>262</v>
      </c>
      <c r="C156" s="50" t="s">
        <v>297</v>
      </c>
      <c r="D156" s="90">
        <f t="shared" ca="1" si="18"/>
        <v>1340</v>
      </c>
      <c r="E156" s="90">
        <f t="shared" ca="1" si="19"/>
        <v>1340</v>
      </c>
      <c r="F156" s="90">
        <f t="shared" ca="1" si="20"/>
        <v>1340</v>
      </c>
      <c r="G156" s="90">
        <f t="shared" ca="1" si="21"/>
        <v>1340</v>
      </c>
      <c r="H156" s="90">
        <f t="shared" ca="1" si="22"/>
        <v>80</v>
      </c>
      <c r="I156" s="90">
        <f t="shared" ca="1" si="23"/>
        <v>75</v>
      </c>
      <c r="J156" s="90">
        <f t="shared" ca="1" si="24"/>
        <v>78</v>
      </c>
      <c r="K156" s="90">
        <f t="shared" ca="1" si="25"/>
        <v>85</v>
      </c>
      <c r="L156" s="90">
        <f t="shared" ca="1" si="26"/>
        <v>17</v>
      </c>
    </row>
    <row r="157" spans="1:12" s="34" customFormat="1" ht="20.100000000000001" customHeight="1" x14ac:dyDescent="0.25">
      <c r="A157" s="49" t="s">
        <v>298</v>
      </c>
      <c r="B157" s="49" t="s">
        <v>262</v>
      </c>
      <c r="C157" s="50" t="s">
        <v>299</v>
      </c>
      <c r="D157" s="90">
        <f t="shared" ca="1" si="18"/>
        <v>1868</v>
      </c>
      <c r="E157" s="90">
        <f t="shared" ca="1" si="19"/>
        <v>1868</v>
      </c>
      <c r="F157" s="90">
        <f t="shared" ca="1" si="20"/>
        <v>1868</v>
      </c>
      <c r="G157" s="90">
        <f t="shared" ca="1" si="21"/>
        <v>1868</v>
      </c>
      <c r="H157" s="90">
        <f t="shared" ca="1" si="22"/>
        <v>84</v>
      </c>
      <c r="I157" s="90">
        <f t="shared" ca="1" si="23"/>
        <v>75</v>
      </c>
      <c r="J157" s="90">
        <f t="shared" ca="1" si="24"/>
        <v>83</v>
      </c>
      <c r="K157" s="90">
        <f t="shared" ca="1" si="25"/>
        <v>86</v>
      </c>
      <c r="L157" s="90">
        <f t="shared" ca="1" si="26"/>
        <v>15</v>
      </c>
    </row>
    <row r="158" spans="1:12" s="34" customFormat="1" ht="20.100000000000001" customHeight="1" x14ac:dyDescent="0.25">
      <c r="A158" s="49" t="s">
        <v>302</v>
      </c>
      <c r="B158" s="49" t="s">
        <v>301</v>
      </c>
      <c r="C158" s="50" t="s">
        <v>303</v>
      </c>
      <c r="D158" s="90">
        <f t="shared" ca="1" si="18"/>
        <v>1715</v>
      </c>
      <c r="E158" s="90">
        <f t="shared" ca="1" si="19"/>
        <v>1715</v>
      </c>
      <c r="F158" s="90">
        <f t="shared" ca="1" si="20"/>
        <v>1715</v>
      </c>
      <c r="G158" s="90">
        <f t="shared" ca="1" si="21"/>
        <v>1715</v>
      </c>
      <c r="H158" s="90">
        <f t="shared" ca="1" si="22"/>
        <v>78</v>
      </c>
      <c r="I158" s="90">
        <f t="shared" ca="1" si="23"/>
        <v>71</v>
      </c>
      <c r="J158" s="90">
        <f t="shared" ca="1" si="24"/>
        <v>74</v>
      </c>
      <c r="K158" s="90">
        <f t="shared" ca="1" si="25"/>
        <v>81</v>
      </c>
      <c r="L158" s="90">
        <f t="shared" ca="1" si="26"/>
        <v>12</v>
      </c>
    </row>
    <row r="159" spans="1:12" s="34" customFormat="1" ht="20.100000000000001" customHeight="1" x14ac:dyDescent="0.25">
      <c r="A159" s="49" t="s">
        <v>304</v>
      </c>
      <c r="B159" s="49" t="s">
        <v>301</v>
      </c>
      <c r="C159" s="50" t="s">
        <v>305</v>
      </c>
      <c r="D159" s="90">
        <f t="shared" ca="1" si="18"/>
        <v>1554</v>
      </c>
      <c r="E159" s="90">
        <f t="shared" ca="1" si="19"/>
        <v>1554</v>
      </c>
      <c r="F159" s="90">
        <f t="shared" ca="1" si="20"/>
        <v>1554</v>
      </c>
      <c r="G159" s="90">
        <f t="shared" ca="1" si="21"/>
        <v>1554</v>
      </c>
      <c r="H159" s="90">
        <f t="shared" ca="1" si="22"/>
        <v>81</v>
      </c>
      <c r="I159" s="90">
        <f t="shared" ca="1" si="23"/>
        <v>75</v>
      </c>
      <c r="J159" s="90">
        <f t="shared" ca="1" si="24"/>
        <v>78</v>
      </c>
      <c r="K159" s="90">
        <f t="shared" ca="1" si="25"/>
        <v>84</v>
      </c>
      <c r="L159" s="90">
        <f t="shared" ca="1" si="26"/>
        <v>16</v>
      </c>
    </row>
    <row r="160" spans="1:12" s="34" customFormat="1" ht="20.100000000000001" customHeight="1" x14ac:dyDescent="0.25">
      <c r="A160" s="49" t="s">
        <v>306</v>
      </c>
      <c r="B160" s="49" t="s">
        <v>301</v>
      </c>
      <c r="C160" s="54" t="s">
        <v>307</v>
      </c>
      <c r="D160" s="90">
        <f t="shared" ca="1" si="18"/>
        <v>4267</v>
      </c>
      <c r="E160" s="90">
        <f t="shared" ca="1" si="19"/>
        <v>4267</v>
      </c>
      <c r="F160" s="90">
        <f t="shared" ca="1" si="20"/>
        <v>4267</v>
      </c>
      <c r="G160" s="90">
        <f t="shared" ca="1" si="21"/>
        <v>4267</v>
      </c>
      <c r="H160" s="90">
        <f t="shared" ca="1" si="22"/>
        <v>78</v>
      </c>
      <c r="I160" s="90">
        <f t="shared" ca="1" si="23"/>
        <v>74</v>
      </c>
      <c r="J160" s="90">
        <f t="shared" ca="1" si="24"/>
        <v>76</v>
      </c>
      <c r="K160" s="90">
        <f t="shared" ca="1" si="25"/>
        <v>79</v>
      </c>
      <c r="L160" s="90">
        <f t="shared" ca="1" si="26"/>
        <v>17</v>
      </c>
    </row>
    <row r="161" spans="1:16384" s="34" customFormat="1" ht="20.100000000000001" customHeight="1" x14ac:dyDescent="0.25">
      <c r="A161" s="49" t="s">
        <v>308</v>
      </c>
      <c r="B161" s="49" t="s">
        <v>301</v>
      </c>
      <c r="C161" s="50" t="s">
        <v>309</v>
      </c>
      <c r="D161" s="90">
        <f t="shared" ca="1" si="18"/>
        <v>5531</v>
      </c>
      <c r="E161" s="90">
        <f t="shared" ca="1" si="19"/>
        <v>5531</v>
      </c>
      <c r="F161" s="90">
        <f t="shared" ca="1" si="20"/>
        <v>5531</v>
      </c>
      <c r="G161" s="90">
        <f t="shared" ca="1" si="21"/>
        <v>5531</v>
      </c>
      <c r="H161" s="90">
        <f t="shared" ca="1" si="22"/>
        <v>81</v>
      </c>
      <c r="I161" s="90">
        <f t="shared" ca="1" si="23"/>
        <v>73</v>
      </c>
      <c r="J161" s="90">
        <f t="shared" ca="1" si="24"/>
        <v>78</v>
      </c>
      <c r="K161" s="90">
        <f t="shared" ca="1" si="25"/>
        <v>83</v>
      </c>
      <c r="L161" s="90">
        <f t="shared" ca="1" si="26"/>
        <v>17</v>
      </c>
    </row>
    <row r="162" spans="1:16384" s="34" customFormat="1" ht="20.100000000000001" customHeight="1" x14ac:dyDescent="0.25">
      <c r="A162" s="49" t="s">
        <v>310</v>
      </c>
      <c r="B162" s="49" t="s">
        <v>301</v>
      </c>
      <c r="C162" s="50" t="s">
        <v>311</v>
      </c>
      <c r="D162" s="90">
        <f t="shared" ca="1" si="18"/>
        <v>7471</v>
      </c>
      <c r="E162" s="90">
        <f t="shared" ca="1" si="19"/>
        <v>7471</v>
      </c>
      <c r="F162" s="90">
        <f t="shared" ca="1" si="20"/>
        <v>7471</v>
      </c>
      <c r="G162" s="90">
        <f t="shared" ca="1" si="21"/>
        <v>7471</v>
      </c>
      <c r="H162" s="90">
        <f t="shared" ca="1" si="22"/>
        <v>79</v>
      </c>
      <c r="I162" s="90">
        <f t="shared" ca="1" si="23"/>
        <v>70</v>
      </c>
      <c r="J162" s="90">
        <f t="shared" ca="1" si="24"/>
        <v>77</v>
      </c>
      <c r="K162" s="90">
        <f t="shared" ca="1" si="25"/>
        <v>81</v>
      </c>
      <c r="L162" s="90">
        <f t="shared" ca="1" si="26"/>
        <v>12</v>
      </c>
    </row>
    <row r="163" spans="1:16384" s="34" customFormat="1" ht="20.100000000000001" customHeight="1" x14ac:dyDescent="0.25">
      <c r="A163" s="49" t="s">
        <v>312</v>
      </c>
      <c r="B163" s="49" t="s">
        <v>301</v>
      </c>
      <c r="C163" s="50" t="s">
        <v>313</v>
      </c>
      <c r="D163" s="90">
        <f t="shared" ca="1" si="18"/>
        <v>4049</v>
      </c>
      <c r="E163" s="90">
        <f t="shared" ca="1" si="19"/>
        <v>4049</v>
      </c>
      <c r="F163" s="90">
        <f t="shared" ca="1" si="20"/>
        <v>4048</v>
      </c>
      <c r="G163" s="90">
        <f t="shared" ca="1" si="21"/>
        <v>4049</v>
      </c>
      <c r="H163" s="90">
        <f t="shared" ca="1" si="22"/>
        <v>74</v>
      </c>
      <c r="I163" s="90">
        <f t="shared" ca="1" si="23"/>
        <v>60</v>
      </c>
      <c r="J163" s="90">
        <f t="shared" ca="1" si="24"/>
        <v>67</v>
      </c>
      <c r="K163" s="90">
        <f t="shared" ca="1" si="25"/>
        <v>78</v>
      </c>
      <c r="L163" s="90">
        <f t="shared" ca="1" si="26"/>
        <v>8</v>
      </c>
    </row>
    <row r="164" spans="1:16384" s="34" customFormat="1" ht="20.100000000000001" customHeight="1" x14ac:dyDescent="0.25">
      <c r="A164" s="49" t="s">
        <v>314</v>
      </c>
      <c r="B164" s="49" t="s">
        <v>301</v>
      </c>
      <c r="C164" s="50" t="s">
        <v>315</v>
      </c>
      <c r="D164" s="90">
        <f t="shared" ca="1" si="18"/>
        <v>6105</v>
      </c>
      <c r="E164" s="90">
        <f t="shared" ca="1" si="19"/>
        <v>6105</v>
      </c>
      <c r="F164" s="90">
        <f t="shared" ca="1" si="20"/>
        <v>6105</v>
      </c>
      <c r="G164" s="90">
        <f t="shared" ca="1" si="21"/>
        <v>6105</v>
      </c>
      <c r="H164" s="90">
        <f t="shared" ca="1" si="22"/>
        <v>79</v>
      </c>
      <c r="I164" s="90">
        <f t="shared" ca="1" si="23"/>
        <v>70</v>
      </c>
      <c r="J164" s="90">
        <f t="shared" ca="1" si="24"/>
        <v>76</v>
      </c>
      <c r="K164" s="90">
        <f t="shared" ca="1" si="25"/>
        <v>80</v>
      </c>
      <c r="L164" s="90">
        <f t="shared" ca="1" si="26"/>
        <v>13</v>
      </c>
    </row>
    <row r="165" spans="1:16384" s="34" customFormat="1" ht="20.100000000000001" customHeight="1" x14ac:dyDescent="0.25">
      <c r="A165" s="49" t="s">
        <v>316</v>
      </c>
      <c r="B165" s="49" t="s">
        <v>301</v>
      </c>
      <c r="C165" s="50" t="s">
        <v>429</v>
      </c>
      <c r="D165" s="90">
        <f t="shared" ca="1" si="18"/>
        <v>20</v>
      </c>
      <c r="E165" s="90">
        <f t="shared" ca="1" si="19"/>
        <v>20</v>
      </c>
      <c r="F165" s="90">
        <f t="shared" ca="1" si="20"/>
        <v>20</v>
      </c>
      <c r="G165" s="90">
        <f t="shared" ca="1" si="21"/>
        <v>20</v>
      </c>
      <c r="H165" s="90">
        <f t="shared" ca="1" si="22"/>
        <v>70</v>
      </c>
      <c r="I165" s="90">
        <f t="shared" ca="1" si="23"/>
        <v>60</v>
      </c>
      <c r="J165" s="90">
        <f t="shared" ca="1" si="24"/>
        <v>70</v>
      </c>
      <c r="K165" s="90">
        <f t="shared" ca="1" si="25"/>
        <v>55</v>
      </c>
      <c r="L165" s="90">
        <f t="shared" ca="1" si="26"/>
        <v>0</v>
      </c>
    </row>
    <row r="166" spans="1:16384" s="34" customFormat="1" ht="20.100000000000001" customHeight="1" x14ac:dyDescent="0.25">
      <c r="A166" s="49" t="s">
        <v>317</v>
      </c>
      <c r="B166" s="49" t="s">
        <v>301</v>
      </c>
      <c r="C166" s="50" t="s">
        <v>318</v>
      </c>
      <c r="D166" s="90">
        <f t="shared" ca="1" si="18"/>
        <v>2150</v>
      </c>
      <c r="E166" s="90">
        <f t="shared" ca="1" si="19"/>
        <v>2150</v>
      </c>
      <c r="F166" s="90">
        <f t="shared" ca="1" si="20"/>
        <v>2150</v>
      </c>
      <c r="G166" s="90">
        <f t="shared" ca="1" si="21"/>
        <v>2150</v>
      </c>
      <c r="H166" s="90">
        <f t="shared" ca="1" si="22"/>
        <v>83</v>
      </c>
      <c r="I166" s="90">
        <f t="shared" ca="1" si="23"/>
        <v>76</v>
      </c>
      <c r="J166" s="90">
        <f t="shared" ca="1" si="24"/>
        <v>79</v>
      </c>
      <c r="K166" s="90">
        <f t="shared" ca="1" si="25"/>
        <v>85</v>
      </c>
      <c r="L166" s="90">
        <f t="shared" ca="1" si="26"/>
        <v>15</v>
      </c>
    </row>
    <row r="167" spans="1:16384" s="34" customFormat="1" ht="20.100000000000001" customHeight="1" x14ac:dyDescent="0.25">
      <c r="A167" s="49" t="s">
        <v>319</v>
      </c>
      <c r="B167" s="49" t="s">
        <v>301</v>
      </c>
      <c r="C167" s="50" t="s">
        <v>320</v>
      </c>
      <c r="D167" s="90">
        <f t="shared" ca="1" si="18"/>
        <v>2665</v>
      </c>
      <c r="E167" s="90">
        <f t="shared" ca="1" si="19"/>
        <v>2665</v>
      </c>
      <c r="F167" s="90">
        <f t="shared" ca="1" si="20"/>
        <v>2665</v>
      </c>
      <c r="G167" s="90">
        <f t="shared" ca="1" si="21"/>
        <v>2665</v>
      </c>
      <c r="H167" s="90">
        <f t="shared" ca="1" si="22"/>
        <v>77</v>
      </c>
      <c r="I167" s="90">
        <f t="shared" ca="1" si="23"/>
        <v>73</v>
      </c>
      <c r="J167" s="90">
        <f t="shared" ca="1" si="24"/>
        <v>76</v>
      </c>
      <c r="K167" s="90">
        <f t="shared" ca="1" si="25"/>
        <v>80</v>
      </c>
      <c r="L167" s="90">
        <f t="shared" ca="1" si="26"/>
        <v>12</v>
      </c>
    </row>
    <row r="168" spans="1:16384" s="34" customFormat="1" ht="20.100000000000001" customHeight="1" x14ac:dyDescent="0.25">
      <c r="A168" s="49" t="s">
        <v>321</v>
      </c>
      <c r="B168" s="49" t="s">
        <v>301</v>
      </c>
      <c r="C168" s="50" t="s">
        <v>322</v>
      </c>
      <c r="D168" s="90">
        <f t="shared" ca="1" si="18"/>
        <v>1320</v>
      </c>
      <c r="E168" s="90">
        <f t="shared" ca="1" si="19"/>
        <v>1320</v>
      </c>
      <c r="F168" s="90">
        <f t="shared" ca="1" si="20"/>
        <v>1320</v>
      </c>
      <c r="G168" s="90">
        <f t="shared" ca="1" si="21"/>
        <v>1320</v>
      </c>
      <c r="H168" s="90">
        <f t="shared" ca="1" si="22"/>
        <v>80</v>
      </c>
      <c r="I168" s="90">
        <f t="shared" ca="1" si="23"/>
        <v>75</v>
      </c>
      <c r="J168" s="90">
        <f t="shared" ca="1" si="24"/>
        <v>79</v>
      </c>
      <c r="K168" s="90">
        <f t="shared" ca="1" si="25"/>
        <v>82</v>
      </c>
      <c r="L168" s="90">
        <f t="shared" ca="1" si="26"/>
        <v>15</v>
      </c>
    </row>
    <row r="169" spans="1:16384" s="34" customFormat="1" ht="20.100000000000001" customHeight="1" x14ac:dyDescent="0.25">
      <c r="A169" s="49" t="s">
        <v>323</v>
      </c>
      <c r="B169" s="49" t="s">
        <v>301</v>
      </c>
      <c r="C169" s="50" t="s">
        <v>324</v>
      </c>
      <c r="D169" s="90">
        <f t="shared" ca="1" si="18"/>
        <v>5481</v>
      </c>
      <c r="E169" s="90">
        <f t="shared" ca="1" si="19"/>
        <v>5481</v>
      </c>
      <c r="F169" s="90">
        <f t="shared" ca="1" si="20"/>
        <v>5481</v>
      </c>
      <c r="G169" s="90">
        <f t="shared" ca="1" si="21"/>
        <v>5481</v>
      </c>
      <c r="H169" s="90">
        <f t="shared" ca="1" si="22"/>
        <v>80</v>
      </c>
      <c r="I169" s="90">
        <f t="shared" ca="1" si="23"/>
        <v>74</v>
      </c>
      <c r="J169" s="90">
        <f t="shared" ca="1" si="24"/>
        <v>78</v>
      </c>
      <c r="K169" s="90">
        <f t="shared" ca="1" si="25"/>
        <v>83</v>
      </c>
      <c r="L169" s="90">
        <f t="shared" ca="1" si="26"/>
        <v>14</v>
      </c>
    </row>
    <row r="170" spans="1:16384" s="34" customFormat="1" ht="20.100000000000001" customHeight="1" x14ac:dyDescent="0.25">
      <c r="A170" s="49" t="s">
        <v>325</v>
      </c>
      <c r="B170" s="49" t="s">
        <v>301</v>
      </c>
      <c r="C170" s="50" t="s">
        <v>326</v>
      </c>
      <c r="D170" s="90">
        <f t="shared" ca="1" si="18"/>
        <v>3086</v>
      </c>
      <c r="E170" s="90">
        <f t="shared" ca="1" si="19"/>
        <v>3086</v>
      </c>
      <c r="F170" s="90">
        <f t="shared" ca="1" si="20"/>
        <v>3086</v>
      </c>
      <c r="G170" s="90">
        <f t="shared" ca="1" si="21"/>
        <v>3086</v>
      </c>
      <c r="H170" s="90">
        <f t="shared" ca="1" si="22"/>
        <v>79</v>
      </c>
      <c r="I170" s="90">
        <f t="shared" ca="1" si="23"/>
        <v>70</v>
      </c>
      <c r="J170" s="90">
        <f t="shared" ca="1" si="24"/>
        <v>76</v>
      </c>
      <c r="K170" s="90">
        <f t="shared" ca="1" si="25"/>
        <v>80</v>
      </c>
      <c r="L170" s="90">
        <f t="shared" ca="1" si="26"/>
        <v>11</v>
      </c>
    </row>
    <row r="171" spans="1:16384" s="34" customFormat="1" ht="20.100000000000001" customHeight="1" x14ac:dyDescent="0.25">
      <c r="A171" s="49" t="s">
        <v>327</v>
      </c>
      <c r="B171" s="49" t="s">
        <v>301</v>
      </c>
      <c r="C171" s="50" t="s">
        <v>328</v>
      </c>
      <c r="D171" s="90">
        <f t="shared" ca="1" si="18"/>
        <v>2535</v>
      </c>
      <c r="E171" s="90">
        <f t="shared" ca="1" si="19"/>
        <v>2535</v>
      </c>
      <c r="F171" s="90">
        <f t="shared" ca="1" si="20"/>
        <v>2535</v>
      </c>
      <c r="G171" s="90">
        <f t="shared" ca="1" si="21"/>
        <v>2535</v>
      </c>
      <c r="H171" s="90">
        <f t="shared" ca="1" si="22"/>
        <v>74</v>
      </c>
      <c r="I171" s="90">
        <f t="shared" ca="1" si="23"/>
        <v>60</v>
      </c>
      <c r="J171" s="90">
        <f t="shared" ca="1" si="24"/>
        <v>72</v>
      </c>
      <c r="K171" s="90">
        <f t="shared" ca="1" si="25"/>
        <v>62</v>
      </c>
      <c r="L171" s="90">
        <f t="shared" ca="1" si="26"/>
        <v>7</v>
      </c>
    </row>
    <row r="172" spans="1:16384" s="34" customFormat="1" ht="20.100000000000001" customHeight="1" x14ac:dyDescent="0.25">
      <c r="A172" s="49" t="s">
        <v>329</v>
      </c>
      <c r="B172" s="49" t="s">
        <v>301</v>
      </c>
      <c r="C172" s="50" t="s">
        <v>330</v>
      </c>
      <c r="D172" s="90">
        <f t="shared" ca="1" si="18"/>
        <v>1387</v>
      </c>
      <c r="E172" s="90">
        <f t="shared" ca="1" si="19"/>
        <v>1387</v>
      </c>
      <c r="F172" s="90">
        <f t="shared" ca="1" si="20"/>
        <v>1387</v>
      </c>
      <c r="G172" s="90">
        <f t="shared" ca="1" si="21"/>
        <v>1387</v>
      </c>
      <c r="H172" s="90">
        <f t="shared" ca="1" si="22"/>
        <v>77</v>
      </c>
      <c r="I172" s="90">
        <f t="shared" ca="1" si="23"/>
        <v>68</v>
      </c>
      <c r="J172" s="90">
        <f t="shared" ca="1" si="24"/>
        <v>76</v>
      </c>
      <c r="K172" s="90">
        <f t="shared" ca="1" si="25"/>
        <v>72</v>
      </c>
      <c r="L172" s="90">
        <f t="shared" ca="1" si="26"/>
        <v>8</v>
      </c>
      <c r="M172" s="35"/>
      <c r="N172" s="35"/>
      <c r="O172" s="35"/>
      <c r="P172" s="35"/>
      <c r="Q172" s="35"/>
      <c r="R172" s="35"/>
      <c r="S172" s="35"/>
      <c r="T172" s="35"/>
      <c r="U172" s="35"/>
      <c r="V172" s="35"/>
    </row>
    <row r="173" spans="1:16384" s="35" customFormat="1" ht="20.100000000000001" customHeight="1" x14ac:dyDescent="0.25">
      <c r="A173" s="63" t="s">
        <v>331</v>
      </c>
      <c r="B173" s="55" t="s">
        <v>301</v>
      </c>
      <c r="C173" s="56" t="s">
        <v>332</v>
      </c>
      <c r="D173" s="90">
        <f t="shared" ca="1" si="18"/>
        <v>4934</v>
      </c>
      <c r="E173" s="90">
        <f t="shared" ca="1" si="19"/>
        <v>4933</v>
      </c>
      <c r="F173" s="90">
        <f t="shared" ca="1" si="20"/>
        <v>4934</v>
      </c>
      <c r="G173" s="90">
        <f t="shared" ca="1" si="21"/>
        <v>4934</v>
      </c>
      <c r="H173" s="90">
        <f t="shared" ca="1" si="22"/>
        <v>80</v>
      </c>
      <c r="I173" s="90">
        <f t="shared" ca="1" si="23"/>
        <v>74</v>
      </c>
      <c r="J173" s="90">
        <f t="shared" ca="1" si="24"/>
        <v>76</v>
      </c>
      <c r="K173" s="90">
        <f t="shared" ca="1" si="25"/>
        <v>79</v>
      </c>
      <c r="L173" s="92">
        <f t="shared" ca="1" si="26"/>
        <v>15</v>
      </c>
    </row>
    <row r="174" spans="1:16384" s="31" customFormat="1" x14ac:dyDescent="0.25">
      <c r="D174" s="64"/>
      <c r="E174" s="64"/>
      <c r="F174" s="64"/>
      <c r="G174" s="64"/>
      <c r="L174" s="8" t="s">
        <v>442</v>
      </c>
      <c r="M174" s="34"/>
      <c r="N174" s="34"/>
      <c r="O174" s="6"/>
      <c r="P174" s="34"/>
      <c r="Q174" s="34"/>
      <c r="R174" s="34"/>
      <c r="S174" s="34"/>
      <c r="T174" s="34"/>
      <c r="U174" s="34"/>
      <c r="V174" s="34"/>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c r="KB174" s="6"/>
      <c r="KC174" s="6"/>
      <c r="KD174" s="6"/>
      <c r="KE174" s="6"/>
      <c r="KF174" s="6"/>
      <c r="KG174" s="6"/>
      <c r="KH174" s="6"/>
      <c r="KI174" s="6"/>
      <c r="KJ174" s="6"/>
      <c r="KK174" s="6"/>
      <c r="KL174" s="6"/>
      <c r="KM174" s="6"/>
      <c r="KN174" s="6"/>
      <c r="KO174" s="6"/>
      <c r="KP174" s="6"/>
      <c r="KQ174" s="6"/>
      <c r="KR174" s="6"/>
      <c r="KS174" s="6"/>
      <c r="KT174" s="6"/>
      <c r="KU174" s="6"/>
      <c r="KV174" s="6"/>
      <c r="KW174" s="6"/>
      <c r="KX174" s="6"/>
      <c r="KY174" s="6"/>
      <c r="KZ174" s="6"/>
      <c r="LA174" s="6"/>
      <c r="LB174" s="6"/>
      <c r="LC174" s="6"/>
      <c r="LD174" s="6"/>
      <c r="LE174" s="6"/>
      <c r="LF174" s="6"/>
      <c r="LG174" s="6"/>
      <c r="LH174" s="6"/>
      <c r="LI174" s="6"/>
      <c r="LJ174" s="6"/>
      <c r="LK174" s="6"/>
      <c r="LL174" s="6"/>
      <c r="LM174" s="6"/>
      <c r="LN174" s="6"/>
      <c r="LO174" s="6"/>
      <c r="LP174" s="6"/>
      <c r="LQ174" s="6"/>
      <c r="LR174" s="6"/>
      <c r="LS174" s="6"/>
      <c r="LT174" s="6"/>
      <c r="LU174" s="6"/>
      <c r="LV174" s="6"/>
      <c r="LW174" s="6"/>
      <c r="LX174" s="6"/>
      <c r="LY174" s="6"/>
      <c r="LZ174" s="6"/>
      <c r="MA174" s="6"/>
      <c r="MB174" s="6"/>
      <c r="MC174" s="6"/>
      <c r="MD174" s="6"/>
      <c r="ME174" s="6"/>
      <c r="MF174" s="6"/>
      <c r="MG174" s="6"/>
      <c r="MH174" s="6"/>
      <c r="MI174" s="6"/>
      <c r="MJ174" s="6"/>
      <c r="MK174" s="6"/>
      <c r="ML174" s="6"/>
      <c r="MM174" s="6"/>
      <c r="MN174" s="6"/>
      <c r="MO174" s="6"/>
      <c r="MP174" s="6"/>
      <c r="MQ174" s="6"/>
      <c r="MR174" s="6"/>
      <c r="MS174" s="6"/>
      <c r="MT174" s="6"/>
      <c r="MU174" s="6"/>
      <c r="MV174" s="6"/>
      <c r="MW174" s="6"/>
      <c r="MX174" s="6"/>
      <c r="MY174" s="6"/>
      <c r="MZ174" s="6"/>
      <c r="NA174" s="6"/>
      <c r="NB174" s="6"/>
      <c r="NC174" s="6"/>
      <c r="ND174" s="6"/>
      <c r="NE174" s="6"/>
      <c r="NF174" s="6"/>
      <c r="NG174" s="6"/>
      <c r="NH174" s="6"/>
      <c r="NI174" s="6"/>
      <c r="NJ174" s="6"/>
      <c r="NK174" s="6"/>
      <c r="NL174" s="6"/>
      <c r="NM174" s="6"/>
      <c r="NN174" s="6"/>
      <c r="NO174" s="6"/>
      <c r="NP174" s="6"/>
      <c r="NQ174" s="6"/>
      <c r="NR174" s="6"/>
      <c r="NS174" s="6"/>
      <c r="NT174" s="6"/>
      <c r="NU174" s="6"/>
      <c r="NV174" s="6"/>
      <c r="NW174" s="6"/>
      <c r="NX174" s="6"/>
      <c r="NY174" s="6"/>
      <c r="NZ174" s="6"/>
      <c r="OA174" s="6"/>
      <c r="OB174" s="6"/>
      <c r="OC174" s="6"/>
      <c r="OD174" s="6"/>
      <c r="OE174" s="6"/>
      <c r="OF174" s="6"/>
      <c r="OG174" s="6"/>
      <c r="OH174" s="6"/>
      <c r="OI174" s="6"/>
      <c r="OJ174" s="6"/>
      <c r="OK174" s="6"/>
      <c r="OL174" s="6"/>
      <c r="OM174" s="6"/>
      <c r="ON174" s="6"/>
      <c r="OO174" s="6"/>
      <c r="OP174" s="6"/>
      <c r="OQ174" s="6"/>
      <c r="OR174" s="6"/>
      <c r="OS174" s="6"/>
      <c r="OT174" s="6"/>
      <c r="OU174" s="6"/>
      <c r="OV174" s="6"/>
      <c r="OW174" s="6"/>
      <c r="OX174" s="6"/>
      <c r="OY174" s="6"/>
      <c r="OZ174" s="6"/>
      <c r="PA174" s="6"/>
      <c r="PB174" s="6"/>
      <c r="PC174" s="6"/>
      <c r="PD174" s="6"/>
      <c r="PE174" s="6"/>
      <c r="PF174" s="6"/>
      <c r="PG174" s="6"/>
      <c r="PH174" s="6"/>
      <c r="PI174" s="6"/>
      <c r="PJ174" s="6"/>
      <c r="PK174" s="6"/>
      <c r="PL174" s="6"/>
      <c r="PM174" s="6"/>
      <c r="PN174" s="6"/>
      <c r="PO174" s="6"/>
      <c r="PP174" s="6"/>
      <c r="PQ174" s="6"/>
      <c r="PR174" s="6"/>
      <c r="PS174" s="6"/>
      <c r="PT174" s="6"/>
      <c r="PU174" s="6"/>
      <c r="PV174" s="6"/>
      <c r="PW174" s="6"/>
      <c r="PX174" s="6"/>
      <c r="PY174" s="6"/>
      <c r="PZ174" s="6"/>
      <c r="QA174" s="6"/>
      <c r="QB174" s="6"/>
      <c r="QC174" s="6"/>
      <c r="QD174" s="6"/>
      <c r="QE174" s="6"/>
      <c r="QF174" s="6"/>
      <c r="QG174" s="6"/>
      <c r="QH174" s="6"/>
      <c r="QI174" s="6"/>
      <c r="QJ174" s="6"/>
      <c r="QK174" s="6"/>
      <c r="QL174" s="6"/>
      <c r="QM174" s="6"/>
      <c r="QN174" s="6"/>
      <c r="QO174" s="6"/>
      <c r="QP174" s="6"/>
      <c r="QQ174" s="6"/>
      <c r="QR174" s="6"/>
      <c r="QS174" s="6"/>
      <c r="QT174" s="6"/>
      <c r="QU174" s="6"/>
      <c r="QV174" s="6"/>
      <c r="QW174" s="6"/>
      <c r="QX174" s="6"/>
      <c r="QY174" s="6"/>
      <c r="QZ174" s="6"/>
      <c r="RA174" s="6"/>
      <c r="RB174" s="6"/>
      <c r="RC174" s="6"/>
      <c r="RD174" s="6"/>
      <c r="RE174" s="6"/>
      <c r="RF174" s="6"/>
      <c r="RG174" s="6"/>
      <c r="RH174" s="6"/>
      <c r="RI174" s="6"/>
      <c r="RJ174" s="6"/>
      <c r="RK174" s="6"/>
      <c r="RL174" s="6"/>
      <c r="RM174" s="6"/>
      <c r="RN174" s="6"/>
      <c r="RO174" s="6"/>
      <c r="RP174" s="6"/>
      <c r="RQ174" s="6"/>
      <c r="RR174" s="6"/>
      <c r="RS174" s="6"/>
      <c r="RT174" s="6"/>
      <c r="RU174" s="6"/>
      <c r="RV174" s="6"/>
      <c r="RW174" s="6"/>
      <c r="RX174" s="6"/>
      <c r="RY174" s="6"/>
      <c r="RZ174" s="6"/>
      <c r="SA174" s="6"/>
      <c r="SB174" s="6"/>
      <c r="SC174" s="6"/>
      <c r="SD174" s="6"/>
      <c r="SE174" s="6"/>
      <c r="SF174" s="6"/>
      <c r="SG174" s="6"/>
      <c r="SH174" s="6"/>
      <c r="SI174" s="6"/>
      <c r="SJ174" s="6"/>
      <c r="SK174" s="6"/>
      <c r="SL174" s="6"/>
      <c r="SM174" s="6"/>
      <c r="SN174" s="6"/>
      <c r="SO174" s="6"/>
      <c r="SP174" s="6"/>
      <c r="SQ174" s="6"/>
      <c r="SR174" s="6"/>
      <c r="SS174" s="6"/>
      <c r="ST174" s="6"/>
      <c r="SU174" s="6"/>
      <c r="SV174" s="6"/>
      <c r="SW174" s="6"/>
      <c r="SX174" s="6"/>
      <c r="SY174" s="6"/>
      <c r="SZ174" s="6"/>
      <c r="TA174" s="6"/>
      <c r="TB174" s="6"/>
      <c r="TC174" s="6"/>
      <c r="TD174" s="6"/>
      <c r="TE174" s="6"/>
      <c r="TF174" s="6"/>
      <c r="TG174" s="6"/>
      <c r="TH174" s="6"/>
      <c r="TI174" s="6"/>
      <c r="TJ174" s="6"/>
      <c r="TK174" s="6"/>
      <c r="TL174" s="6"/>
      <c r="TM174" s="6"/>
      <c r="TN174" s="6"/>
      <c r="TO174" s="6"/>
      <c r="TP174" s="6"/>
      <c r="TQ174" s="6"/>
      <c r="TR174" s="6"/>
      <c r="TS174" s="6"/>
      <c r="TT174" s="6"/>
      <c r="TU174" s="6"/>
      <c r="TV174" s="6"/>
      <c r="TW174" s="6"/>
      <c r="TX174" s="6"/>
      <c r="TY174" s="6"/>
      <c r="TZ174" s="6"/>
      <c r="UA174" s="6"/>
      <c r="UB174" s="6"/>
      <c r="UC174" s="6"/>
      <c r="UD174" s="6"/>
      <c r="UE174" s="6"/>
      <c r="UF174" s="6"/>
      <c r="UG174" s="6"/>
      <c r="UH174" s="6"/>
      <c r="UI174" s="6"/>
      <c r="UJ174" s="6"/>
      <c r="UK174" s="6"/>
      <c r="UL174" s="6"/>
      <c r="UM174" s="6"/>
      <c r="UN174" s="6"/>
      <c r="UO174" s="6"/>
      <c r="UP174" s="6"/>
      <c r="UQ174" s="6"/>
      <c r="UR174" s="6"/>
      <c r="US174" s="6"/>
      <c r="UT174" s="6"/>
      <c r="UU174" s="6"/>
      <c r="UV174" s="6"/>
      <c r="UW174" s="6"/>
      <c r="UX174" s="6"/>
      <c r="UY174" s="6"/>
      <c r="UZ174" s="6"/>
      <c r="VA174" s="6"/>
      <c r="VB174" s="6"/>
      <c r="VC174" s="6"/>
      <c r="VD174" s="6"/>
      <c r="VE174" s="6"/>
      <c r="VF174" s="6"/>
      <c r="VG174" s="6"/>
      <c r="VH174" s="6"/>
      <c r="VI174" s="6"/>
      <c r="VJ174" s="6"/>
      <c r="VK174" s="6"/>
      <c r="VL174" s="6"/>
      <c r="VM174" s="6"/>
      <c r="VN174" s="6"/>
      <c r="VO174" s="6"/>
      <c r="VP174" s="6"/>
      <c r="VQ174" s="6"/>
      <c r="VR174" s="6"/>
      <c r="VS174" s="6"/>
      <c r="VT174" s="6"/>
      <c r="VU174" s="6"/>
      <c r="VV174" s="6"/>
      <c r="VW174" s="6"/>
      <c r="VX174" s="6"/>
      <c r="VY174" s="6"/>
      <c r="VZ174" s="6"/>
      <c r="WA174" s="6"/>
      <c r="WB174" s="6"/>
      <c r="WC174" s="6"/>
      <c r="WD174" s="6"/>
      <c r="WE174" s="6"/>
      <c r="WF174" s="6"/>
      <c r="WG174" s="6"/>
      <c r="WH174" s="6"/>
      <c r="WI174" s="6"/>
      <c r="WJ174" s="6"/>
      <c r="WK174" s="6"/>
      <c r="WL174" s="6"/>
      <c r="WM174" s="6"/>
      <c r="WN174" s="6"/>
      <c r="WO174" s="6"/>
      <c r="WP174" s="6"/>
      <c r="WQ174" s="6"/>
      <c r="WR174" s="6"/>
      <c r="WS174" s="6"/>
      <c r="WT174" s="6"/>
      <c r="WU174" s="6"/>
      <c r="WV174" s="6"/>
      <c r="WW174" s="6"/>
      <c r="WX174" s="6"/>
      <c r="WY174" s="6"/>
      <c r="WZ174" s="6"/>
      <c r="XA174" s="6"/>
      <c r="XB174" s="6"/>
      <c r="XC174" s="6"/>
      <c r="XD174" s="6"/>
      <c r="XE174" s="6"/>
      <c r="XF174" s="6"/>
      <c r="XG174" s="6"/>
      <c r="XH174" s="6"/>
      <c r="XI174" s="6"/>
      <c r="XJ174" s="6"/>
      <c r="XK174" s="6"/>
      <c r="XL174" s="6"/>
      <c r="XM174" s="6"/>
      <c r="XN174" s="6"/>
      <c r="XO174" s="6"/>
      <c r="XP174" s="6"/>
      <c r="XQ174" s="6"/>
      <c r="XR174" s="6"/>
      <c r="XS174" s="6"/>
      <c r="XT174" s="6"/>
      <c r="XU174" s="6"/>
      <c r="XV174" s="6"/>
      <c r="XW174" s="6"/>
      <c r="XX174" s="6"/>
      <c r="XY174" s="6"/>
      <c r="XZ174" s="6"/>
      <c r="YA174" s="6"/>
      <c r="YB174" s="6"/>
      <c r="YC174" s="6"/>
      <c r="YD174" s="6"/>
      <c r="YE174" s="6"/>
      <c r="YF174" s="6"/>
      <c r="YG174" s="6"/>
      <c r="YH174" s="6"/>
      <c r="YI174" s="6"/>
      <c r="YJ174" s="6"/>
      <c r="YK174" s="6"/>
      <c r="YL174" s="6"/>
      <c r="YM174" s="6"/>
      <c r="YN174" s="6"/>
      <c r="YO174" s="6"/>
      <c r="YP174" s="6"/>
      <c r="YQ174" s="6"/>
      <c r="YR174" s="6"/>
      <c r="YS174" s="6"/>
      <c r="YT174" s="6"/>
      <c r="YU174" s="6"/>
      <c r="YV174" s="6"/>
      <c r="YW174" s="6"/>
      <c r="YX174" s="6"/>
      <c r="YY174" s="6"/>
      <c r="YZ174" s="6"/>
      <c r="ZA174" s="6"/>
      <c r="ZB174" s="6"/>
      <c r="ZC174" s="6"/>
      <c r="ZD174" s="6"/>
      <c r="ZE174" s="6"/>
      <c r="ZF174" s="6"/>
      <c r="ZG174" s="6"/>
      <c r="ZH174" s="6"/>
      <c r="ZI174" s="6"/>
      <c r="ZJ174" s="6"/>
      <c r="ZK174" s="6"/>
      <c r="ZL174" s="6"/>
      <c r="ZM174" s="6"/>
      <c r="ZN174" s="6"/>
      <c r="ZO174" s="6"/>
      <c r="ZP174" s="6"/>
      <c r="ZQ174" s="6"/>
      <c r="ZR174" s="6"/>
      <c r="ZS174" s="6"/>
      <c r="ZT174" s="6"/>
      <c r="ZU174" s="6"/>
      <c r="ZV174" s="6"/>
      <c r="ZW174" s="6"/>
      <c r="ZX174" s="6"/>
      <c r="ZY174" s="6"/>
      <c r="ZZ174" s="6"/>
      <c r="AAA174" s="6"/>
      <c r="AAB174" s="6"/>
      <c r="AAC174" s="6"/>
      <c r="AAD174" s="6"/>
      <c r="AAE174" s="6"/>
      <c r="AAF174" s="6"/>
      <c r="AAG174" s="6"/>
      <c r="AAH174" s="6"/>
      <c r="AAI174" s="6"/>
      <c r="AAJ174" s="6"/>
      <c r="AAK174" s="6"/>
      <c r="AAL174" s="6"/>
      <c r="AAM174" s="6"/>
      <c r="AAN174" s="6"/>
      <c r="AAO174" s="6"/>
      <c r="AAP174" s="6"/>
      <c r="AAQ174" s="6"/>
      <c r="AAR174" s="6"/>
      <c r="AAS174" s="6"/>
      <c r="AAT174" s="6"/>
      <c r="AAU174" s="6"/>
      <c r="AAV174" s="6"/>
      <c r="AAW174" s="6"/>
      <c r="AAX174" s="6"/>
      <c r="AAY174" s="6"/>
      <c r="AAZ174" s="6"/>
      <c r="ABA174" s="6"/>
      <c r="ABB174" s="6"/>
      <c r="ABC174" s="6"/>
      <c r="ABD174" s="6"/>
      <c r="ABE174" s="6"/>
      <c r="ABF174" s="6"/>
      <c r="ABG174" s="6"/>
      <c r="ABH174" s="6"/>
      <c r="ABI174" s="6"/>
      <c r="ABJ174" s="6"/>
      <c r="ABK174" s="6"/>
      <c r="ABL174" s="6"/>
      <c r="ABM174" s="6"/>
      <c r="ABN174" s="6"/>
      <c r="ABO174" s="6"/>
      <c r="ABP174" s="6"/>
      <c r="ABQ174" s="6"/>
      <c r="ABR174" s="6"/>
      <c r="ABS174" s="6"/>
      <c r="ABT174" s="6"/>
      <c r="ABU174" s="6"/>
      <c r="ABV174" s="6"/>
      <c r="ABW174" s="6"/>
      <c r="ABX174" s="6"/>
      <c r="ABY174" s="6"/>
      <c r="ABZ174" s="6"/>
      <c r="ACA174" s="6"/>
      <c r="ACB174" s="6"/>
      <c r="ACC174" s="6"/>
      <c r="ACD174" s="6"/>
      <c r="ACE174" s="6"/>
      <c r="ACF174" s="6"/>
      <c r="ACG174" s="6"/>
      <c r="ACH174" s="6"/>
      <c r="ACI174" s="6"/>
      <c r="ACJ174" s="6"/>
      <c r="ACK174" s="6"/>
      <c r="ACL174" s="6"/>
      <c r="ACM174" s="6"/>
      <c r="ACN174" s="6"/>
      <c r="ACO174" s="6"/>
      <c r="ACP174" s="6"/>
      <c r="ACQ174" s="6"/>
      <c r="ACR174" s="6"/>
      <c r="ACS174" s="6"/>
      <c r="ACT174" s="6"/>
      <c r="ACU174" s="6"/>
      <c r="ACV174" s="6"/>
      <c r="ACW174" s="6"/>
      <c r="ACX174" s="6"/>
      <c r="ACY174" s="6"/>
      <c r="ACZ174" s="6"/>
      <c r="ADA174" s="6"/>
      <c r="ADB174" s="6"/>
      <c r="ADC174" s="6"/>
      <c r="ADD174" s="6"/>
      <c r="ADE174" s="6"/>
      <c r="ADF174" s="6"/>
      <c r="ADG174" s="6"/>
      <c r="ADH174" s="6"/>
      <c r="ADI174" s="6"/>
      <c r="ADJ174" s="6"/>
      <c r="ADK174" s="6"/>
      <c r="ADL174" s="6"/>
      <c r="ADM174" s="6"/>
      <c r="ADN174" s="6"/>
      <c r="ADO174" s="6"/>
      <c r="ADP174" s="6"/>
      <c r="ADQ174" s="6"/>
      <c r="ADR174" s="6"/>
      <c r="ADS174" s="6"/>
      <c r="ADT174" s="6"/>
      <c r="ADU174" s="6"/>
      <c r="ADV174" s="6"/>
      <c r="ADW174" s="6"/>
      <c r="ADX174" s="6"/>
      <c r="ADY174" s="6"/>
      <c r="ADZ174" s="6"/>
      <c r="AEA174" s="6"/>
      <c r="AEB174" s="6"/>
      <c r="AEC174" s="6"/>
      <c r="AED174" s="6"/>
      <c r="AEE174" s="6"/>
      <c r="AEF174" s="6"/>
      <c r="AEG174" s="6"/>
      <c r="AEH174" s="6"/>
      <c r="AEI174" s="6"/>
      <c r="AEJ174" s="6"/>
      <c r="AEK174" s="6"/>
      <c r="AEL174" s="6"/>
      <c r="AEM174" s="6"/>
      <c r="AEN174" s="6"/>
      <c r="AEO174" s="6"/>
      <c r="AEP174" s="6"/>
      <c r="AEQ174" s="6"/>
      <c r="AER174" s="6"/>
      <c r="AES174" s="6"/>
      <c r="AET174" s="6"/>
      <c r="AEU174" s="6"/>
      <c r="AEV174" s="6"/>
      <c r="AEW174" s="6"/>
      <c r="AEX174" s="6"/>
      <c r="AEY174" s="6"/>
      <c r="AEZ174" s="6"/>
      <c r="AFA174" s="6"/>
      <c r="AFB174" s="6"/>
      <c r="AFC174" s="6"/>
      <c r="AFD174" s="6"/>
      <c r="AFE174" s="6"/>
      <c r="AFF174" s="6"/>
      <c r="AFG174" s="6"/>
      <c r="AFH174" s="6"/>
      <c r="AFI174" s="6"/>
      <c r="AFJ174" s="6"/>
      <c r="AFK174" s="6"/>
      <c r="AFL174" s="6"/>
      <c r="AFM174" s="6"/>
      <c r="AFN174" s="6"/>
      <c r="AFO174" s="6"/>
      <c r="AFP174" s="6"/>
      <c r="AFQ174" s="6"/>
      <c r="AFR174" s="6"/>
      <c r="AFS174" s="6"/>
      <c r="AFT174" s="6"/>
      <c r="AFU174" s="6"/>
      <c r="AFV174" s="6"/>
      <c r="AFW174" s="6"/>
      <c r="AFX174" s="6"/>
      <c r="AFY174" s="6"/>
      <c r="AFZ174" s="6"/>
      <c r="AGA174" s="6"/>
      <c r="AGB174" s="6"/>
      <c r="AGC174" s="6"/>
      <c r="AGD174" s="6"/>
      <c r="AGE174" s="6"/>
      <c r="AGF174" s="6"/>
      <c r="AGG174" s="6"/>
      <c r="AGH174" s="6"/>
      <c r="AGI174" s="6"/>
      <c r="AGJ174" s="6"/>
      <c r="AGK174" s="6"/>
      <c r="AGL174" s="6"/>
      <c r="AGM174" s="6"/>
      <c r="AGN174" s="6"/>
      <c r="AGO174" s="6"/>
      <c r="AGP174" s="6"/>
      <c r="AGQ174" s="6"/>
      <c r="AGR174" s="6"/>
      <c r="AGS174" s="6"/>
      <c r="AGT174" s="6"/>
      <c r="AGU174" s="6"/>
      <c r="AGV174" s="6"/>
      <c r="AGW174" s="6"/>
      <c r="AGX174" s="6"/>
      <c r="AGY174" s="6"/>
      <c r="AGZ174" s="6"/>
      <c r="AHA174" s="6"/>
      <c r="AHB174" s="6"/>
      <c r="AHC174" s="6"/>
      <c r="AHD174" s="6"/>
      <c r="AHE174" s="6"/>
      <c r="AHF174" s="6"/>
      <c r="AHG174" s="6"/>
      <c r="AHH174" s="6"/>
      <c r="AHI174" s="6"/>
      <c r="AHJ174" s="6"/>
      <c r="AHK174" s="6"/>
      <c r="AHL174" s="6"/>
      <c r="AHM174" s="6"/>
      <c r="AHN174" s="6"/>
      <c r="AHO174" s="6"/>
      <c r="AHP174" s="6"/>
      <c r="AHQ174" s="6"/>
      <c r="AHR174" s="6"/>
      <c r="AHS174" s="6"/>
      <c r="AHT174" s="6"/>
      <c r="AHU174" s="6"/>
      <c r="AHV174" s="6"/>
      <c r="AHW174" s="6"/>
      <c r="AHX174" s="6"/>
      <c r="AHY174" s="6"/>
      <c r="AHZ174" s="6"/>
      <c r="AIA174" s="6"/>
      <c r="AIB174" s="6"/>
      <c r="AIC174" s="6"/>
      <c r="AID174" s="6"/>
      <c r="AIE174" s="6"/>
      <c r="AIF174" s="6"/>
      <c r="AIG174" s="6"/>
      <c r="AIH174" s="6"/>
      <c r="AII174" s="6"/>
      <c r="AIJ174" s="6"/>
      <c r="AIK174" s="6"/>
      <c r="AIL174" s="6"/>
      <c r="AIM174" s="6"/>
      <c r="AIN174" s="6"/>
      <c r="AIO174" s="6"/>
      <c r="AIP174" s="6"/>
      <c r="AIQ174" s="6"/>
      <c r="AIR174" s="6"/>
      <c r="AIS174" s="6"/>
      <c r="AIT174" s="6"/>
      <c r="AIU174" s="6"/>
      <c r="AIV174" s="6"/>
      <c r="AIW174" s="6"/>
      <c r="AIX174" s="6"/>
      <c r="AIY174" s="6"/>
      <c r="AIZ174" s="6"/>
      <c r="AJA174" s="6"/>
      <c r="AJB174" s="6"/>
      <c r="AJC174" s="6"/>
      <c r="AJD174" s="6"/>
      <c r="AJE174" s="6"/>
      <c r="AJF174" s="6"/>
      <c r="AJG174" s="6"/>
      <c r="AJH174" s="6"/>
      <c r="AJI174" s="6"/>
      <c r="AJJ174" s="6"/>
      <c r="AJK174" s="6"/>
      <c r="AJL174" s="6"/>
      <c r="AJM174" s="6"/>
      <c r="AJN174" s="6"/>
      <c r="AJO174" s="6"/>
      <c r="AJP174" s="6"/>
      <c r="AJQ174" s="6"/>
      <c r="AJR174" s="6"/>
      <c r="AJS174" s="6"/>
      <c r="AJT174" s="6"/>
      <c r="AJU174" s="6"/>
      <c r="AJV174" s="6"/>
      <c r="AJW174" s="6"/>
      <c r="AJX174" s="6"/>
      <c r="AJY174" s="6"/>
      <c r="AJZ174" s="6"/>
      <c r="AKA174" s="6"/>
      <c r="AKB174" s="6"/>
      <c r="AKC174" s="6"/>
      <c r="AKD174" s="6"/>
      <c r="AKE174" s="6"/>
      <c r="AKF174" s="6"/>
      <c r="AKG174" s="6"/>
      <c r="AKH174" s="6"/>
      <c r="AKI174" s="6"/>
      <c r="AKJ174" s="6"/>
      <c r="AKK174" s="6"/>
      <c r="AKL174" s="6"/>
      <c r="AKM174" s="6"/>
      <c r="AKN174" s="6"/>
      <c r="AKO174" s="6"/>
      <c r="AKP174" s="6"/>
      <c r="AKQ174" s="6"/>
      <c r="AKR174" s="6"/>
      <c r="AKS174" s="6"/>
      <c r="AKT174" s="6"/>
      <c r="AKU174" s="6"/>
      <c r="AKV174" s="6"/>
      <c r="AKW174" s="6"/>
      <c r="AKX174" s="6"/>
      <c r="AKY174" s="6"/>
      <c r="AKZ174" s="6"/>
      <c r="ALA174" s="6"/>
      <c r="ALB174" s="6"/>
      <c r="ALC174" s="6"/>
      <c r="ALD174" s="6"/>
      <c r="ALE174" s="6"/>
      <c r="ALF174" s="6"/>
      <c r="ALG174" s="6"/>
      <c r="ALH174" s="6"/>
      <c r="ALI174" s="6"/>
      <c r="ALJ174" s="6"/>
      <c r="ALK174" s="6"/>
      <c r="ALL174" s="6"/>
      <c r="ALM174" s="6"/>
      <c r="ALN174" s="6"/>
      <c r="ALO174" s="6"/>
      <c r="ALP174" s="6"/>
      <c r="ALQ174" s="6"/>
      <c r="ALR174" s="6"/>
      <c r="ALS174" s="6"/>
      <c r="ALT174" s="6"/>
      <c r="ALU174" s="6"/>
      <c r="ALV174" s="6"/>
      <c r="ALW174" s="6"/>
      <c r="ALX174" s="6"/>
      <c r="ALY174" s="6"/>
      <c r="ALZ174" s="6"/>
      <c r="AMA174" s="6"/>
      <c r="AMB174" s="6"/>
      <c r="AMC174" s="6"/>
      <c r="AMD174" s="6"/>
      <c r="AME174" s="6"/>
      <c r="AMF174" s="6"/>
      <c r="AMG174" s="6"/>
      <c r="AMH174" s="6"/>
      <c r="AMI174" s="6"/>
      <c r="AMJ174" s="6"/>
      <c r="AMK174" s="6"/>
      <c r="AML174" s="6"/>
      <c r="AMM174" s="6"/>
      <c r="AMN174" s="6"/>
      <c r="AMO174" s="6"/>
      <c r="AMP174" s="6"/>
      <c r="AMQ174" s="6"/>
      <c r="AMR174" s="6"/>
      <c r="AMS174" s="6"/>
      <c r="AMT174" s="6"/>
      <c r="AMU174" s="6"/>
      <c r="AMV174" s="6"/>
      <c r="AMW174" s="6"/>
      <c r="AMX174" s="6"/>
      <c r="AMY174" s="6"/>
      <c r="AMZ174" s="6"/>
      <c r="ANA174" s="6"/>
      <c r="ANB174" s="6"/>
      <c r="ANC174" s="6"/>
      <c r="AND174" s="6"/>
      <c r="ANE174" s="6"/>
      <c r="ANF174" s="6"/>
      <c r="ANG174" s="6"/>
      <c r="ANH174" s="6"/>
      <c r="ANI174" s="6"/>
      <c r="ANJ174" s="6"/>
      <c r="ANK174" s="6"/>
      <c r="ANL174" s="6"/>
      <c r="ANM174" s="6"/>
      <c r="ANN174" s="6"/>
      <c r="ANO174" s="6"/>
      <c r="ANP174" s="6"/>
      <c r="ANQ174" s="6"/>
      <c r="ANR174" s="6"/>
      <c r="ANS174" s="6"/>
      <c r="ANT174" s="6"/>
      <c r="ANU174" s="6"/>
      <c r="ANV174" s="6"/>
      <c r="ANW174" s="6"/>
      <c r="ANX174" s="6"/>
      <c r="ANY174" s="6"/>
      <c r="ANZ174" s="6"/>
      <c r="AOA174" s="6"/>
      <c r="AOB174" s="6"/>
      <c r="AOC174" s="6"/>
      <c r="AOD174" s="6"/>
      <c r="AOE174" s="6"/>
      <c r="AOF174" s="6"/>
      <c r="AOG174" s="6"/>
      <c r="AOH174" s="6"/>
      <c r="AOI174" s="6"/>
      <c r="AOJ174" s="6"/>
      <c r="AOK174" s="6"/>
      <c r="AOL174" s="6"/>
      <c r="AOM174" s="6"/>
      <c r="AON174" s="6"/>
      <c r="AOO174" s="6"/>
      <c r="AOP174" s="6"/>
      <c r="AOQ174" s="6"/>
      <c r="AOR174" s="6"/>
      <c r="AOS174" s="6"/>
      <c r="AOT174" s="6"/>
      <c r="AOU174" s="6"/>
      <c r="AOV174" s="6"/>
      <c r="AOW174" s="6"/>
      <c r="AOX174" s="6"/>
      <c r="AOY174" s="6"/>
      <c r="AOZ174" s="6"/>
      <c r="APA174" s="6"/>
      <c r="APB174" s="6"/>
      <c r="APC174" s="6"/>
      <c r="APD174" s="6"/>
      <c r="APE174" s="6"/>
      <c r="APF174" s="6"/>
      <c r="APG174" s="6"/>
      <c r="APH174" s="6"/>
      <c r="API174" s="6"/>
      <c r="APJ174" s="6"/>
      <c r="APK174" s="6"/>
      <c r="APL174" s="6"/>
      <c r="APM174" s="6"/>
      <c r="APN174" s="6"/>
      <c r="APO174" s="6"/>
      <c r="APP174" s="6"/>
      <c r="APQ174" s="6"/>
      <c r="APR174" s="6"/>
      <c r="APS174" s="6"/>
      <c r="APT174" s="6"/>
      <c r="APU174" s="6"/>
      <c r="APV174" s="6"/>
      <c r="APW174" s="6"/>
      <c r="APX174" s="6"/>
      <c r="APY174" s="6"/>
      <c r="APZ174" s="6"/>
      <c r="AQA174" s="6"/>
      <c r="AQB174" s="6"/>
      <c r="AQC174" s="6"/>
      <c r="AQD174" s="6"/>
      <c r="AQE174" s="6"/>
      <c r="AQF174" s="6"/>
      <c r="AQG174" s="6"/>
      <c r="AQH174" s="6"/>
      <c r="AQI174" s="6"/>
      <c r="AQJ174" s="6"/>
      <c r="AQK174" s="6"/>
      <c r="AQL174" s="6"/>
      <c r="AQM174" s="6"/>
      <c r="AQN174" s="6"/>
      <c r="AQO174" s="6"/>
      <c r="AQP174" s="6"/>
      <c r="AQQ174" s="6"/>
      <c r="AQR174" s="6"/>
      <c r="AQS174" s="6"/>
      <c r="AQT174" s="6"/>
      <c r="AQU174" s="6"/>
      <c r="AQV174" s="6"/>
      <c r="AQW174" s="6"/>
      <c r="AQX174" s="6"/>
      <c r="AQY174" s="6"/>
      <c r="AQZ174" s="6"/>
      <c r="ARA174" s="6"/>
      <c r="ARB174" s="6"/>
      <c r="ARC174" s="6"/>
      <c r="ARD174" s="6"/>
      <c r="ARE174" s="6"/>
      <c r="ARF174" s="6"/>
      <c r="ARG174" s="6"/>
      <c r="ARH174" s="6"/>
      <c r="ARI174" s="6"/>
      <c r="ARJ174" s="6"/>
      <c r="ARK174" s="6"/>
      <c r="ARL174" s="6"/>
      <c r="ARM174" s="6"/>
      <c r="ARN174" s="6"/>
      <c r="ARO174" s="6"/>
      <c r="ARP174" s="6"/>
      <c r="ARQ174" s="6"/>
      <c r="ARR174" s="6"/>
      <c r="ARS174" s="6"/>
      <c r="ART174" s="6"/>
      <c r="ARU174" s="6"/>
      <c r="ARV174" s="6"/>
      <c r="ARW174" s="6"/>
      <c r="ARX174" s="6"/>
      <c r="ARY174" s="6"/>
      <c r="ARZ174" s="6"/>
      <c r="ASA174" s="6"/>
      <c r="ASB174" s="6"/>
      <c r="ASC174" s="6"/>
      <c r="ASD174" s="6"/>
      <c r="ASE174" s="6"/>
      <c r="ASF174" s="6"/>
      <c r="ASG174" s="6"/>
      <c r="ASH174" s="6"/>
      <c r="ASI174" s="6"/>
      <c r="ASJ174" s="6"/>
      <c r="ASK174" s="6"/>
      <c r="ASL174" s="6"/>
      <c r="ASM174" s="6"/>
      <c r="ASN174" s="6"/>
      <c r="ASO174" s="6"/>
      <c r="ASP174" s="6"/>
      <c r="ASQ174" s="6"/>
      <c r="ASR174" s="6"/>
      <c r="ASS174" s="6"/>
      <c r="AST174" s="6"/>
      <c r="ASU174" s="6"/>
      <c r="ASV174" s="6"/>
      <c r="ASW174" s="6"/>
      <c r="ASX174" s="6"/>
      <c r="ASY174" s="6"/>
      <c r="ASZ174" s="6"/>
      <c r="ATA174" s="6"/>
      <c r="ATB174" s="6"/>
      <c r="ATC174" s="6"/>
      <c r="ATD174" s="6"/>
      <c r="ATE174" s="6"/>
      <c r="ATF174" s="6"/>
      <c r="ATG174" s="6"/>
      <c r="ATH174" s="6"/>
      <c r="ATI174" s="6"/>
      <c r="ATJ174" s="6"/>
      <c r="ATK174" s="6"/>
      <c r="ATL174" s="6"/>
      <c r="ATM174" s="6"/>
      <c r="ATN174" s="6"/>
      <c r="ATO174" s="6"/>
      <c r="ATP174" s="6"/>
      <c r="ATQ174" s="6"/>
      <c r="ATR174" s="6"/>
      <c r="ATS174" s="6"/>
      <c r="ATT174" s="6"/>
      <c r="ATU174" s="6"/>
      <c r="ATV174" s="6"/>
      <c r="ATW174" s="6"/>
      <c r="ATX174" s="6"/>
      <c r="ATY174" s="6"/>
      <c r="ATZ174" s="6"/>
      <c r="AUA174" s="6"/>
      <c r="AUB174" s="6"/>
      <c r="AUC174" s="6"/>
      <c r="AUD174" s="6"/>
      <c r="AUE174" s="6"/>
      <c r="AUF174" s="6"/>
      <c r="AUG174" s="6"/>
      <c r="AUH174" s="6"/>
      <c r="AUI174" s="6"/>
      <c r="AUJ174" s="6"/>
      <c r="AUK174" s="6"/>
      <c r="AUL174" s="6"/>
      <c r="AUM174" s="6"/>
      <c r="AUN174" s="6"/>
      <c r="AUO174" s="6"/>
      <c r="AUP174" s="6"/>
      <c r="AUQ174" s="6"/>
      <c r="AUR174" s="6"/>
      <c r="AUS174" s="6"/>
      <c r="AUT174" s="6"/>
      <c r="AUU174" s="6"/>
      <c r="AUV174" s="6"/>
      <c r="AUW174" s="6"/>
      <c r="AUX174" s="6"/>
      <c r="AUY174" s="6"/>
      <c r="AUZ174" s="6"/>
      <c r="AVA174" s="6"/>
      <c r="AVB174" s="6"/>
      <c r="AVC174" s="6"/>
      <c r="AVD174" s="6"/>
      <c r="AVE174" s="6"/>
      <c r="AVF174" s="6"/>
      <c r="AVG174" s="6"/>
      <c r="AVH174" s="6"/>
      <c r="AVI174" s="6"/>
      <c r="AVJ174" s="6"/>
      <c r="AVK174" s="6"/>
      <c r="AVL174" s="6"/>
      <c r="AVM174" s="6"/>
      <c r="AVN174" s="6"/>
      <c r="AVO174" s="6"/>
      <c r="AVP174" s="6"/>
      <c r="AVQ174" s="6"/>
      <c r="AVR174" s="6"/>
      <c r="AVS174" s="6"/>
      <c r="AVT174" s="6"/>
      <c r="AVU174" s="6"/>
      <c r="AVV174" s="6"/>
      <c r="AVW174" s="6"/>
      <c r="AVX174" s="6"/>
      <c r="AVY174" s="6"/>
      <c r="AVZ174" s="6"/>
      <c r="AWA174" s="6"/>
      <c r="AWB174" s="6"/>
      <c r="AWC174" s="6"/>
      <c r="AWD174" s="6"/>
      <c r="AWE174" s="6"/>
      <c r="AWF174" s="6"/>
      <c r="AWG174" s="6"/>
      <c r="AWH174" s="6"/>
      <c r="AWI174" s="6"/>
      <c r="AWJ174" s="6"/>
      <c r="AWK174" s="6"/>
      <c r="AWL174" s="6"/>
      <c r="AWM174" s="6"/>
      <c r="AWN174" s="6"/>
      <c r="AWO174" s="6"/>
      <c r="AWP174" s="6"/>
      <c r="AWQ174" s="6"/>
      <c r="AWR174" s="6"/>
      <c r="AWS174" s="6"/>
      <c r="AWT174" s="6"/>
      <c r="AWU174" s="6"/>
      <c r="AWV174" s="6"/>
      <c r="AWW174" s="6"/>
      <c r="AWX174" s="6"/>
      <c r="AWY174" s="6"/>
      <c r="AWZ174" s="6"/>
      <c r="AXA174" s="6"/>
      <c r="AXB174" s="6"/>
      <c r="AXC174" s="6"/>
      <c r="AXD174" s="6"/>
      <c r="AXE174" s="6"/>
      <c r="AXF174" s="6"/>
      <c r="AXG174" s="6"/>
      <c r="AXH174" s="6"/>
      <c r="AXI174" s="6"/>
      <c r="AXJ174" s="6"/>
      <c r="AXK174" s="6"/>
      <c r="AXL174" s="6"/>
      <c r="AXM174" s="6"/>
      <c r="AXN174" s="6"/>
      <c r="AXO174" s="6"/>
      <c r="AXP174" s="6"/>
      <c r="AXQ174" s="6"/>
      <c r="AXR174" s="6"/>
      <c r="AXS174" s="6"/>
      <c r="AXT174" s="6"/>
      <c r="AXU174" s="6"/>
      <c r="AXV174" s="6"/>
      <c r="AXW174" s="6"/>
      <c r="AXX174" s="6"/>
      <c r="AXY174" s="6"/>
      <c r="AXZ174" s="6"/>
      <c r="AYA174" s="6"/>
      <c r="AYB174" s="6"/>
      <c r="AYC174" s="6"/>
      <c r="AYD174" s="6"/>
      <c r="AYE174" s="6"/>
      <c r="AYF174" s="6"/>
      <c r="AYG174" s="6"/>
      <c r="AYH174" s="6"/>
      <c r="AYI174" s="6"/>
      <c r="AYJ174" s="6"/>
      <c r="AYK174" s="6"/>
      <c r="AYL174" s="6"/>
      <c r="AYM174" s="6"/>
      <c r="AYN174" s="6"/>
      <c r="AYO174" s="6"/>
      <c r="AYP174" s="6"/>
      <c r="AYQ174" s="6"/>
      <c r="AYR174" s="6"/>
      <c r="AYS174" s="6"/>
      <c r="AYT174" s="6"/>
      <c r="AYU174" s="6"/>
      <c r="AYV174" s="6"/>
      <c r="AYW174" s="6"/>
      <c r="AYX174" s="6"/>
      <c r="AYY174" s="6"/>
      <c r="AYZ174" s="6"/>
      <c r="AZA174" s="6"/>
      <c r="AZB174" s="6"/>
      <c r="AZC174" s="6"/>
      <c r="AZD174" s="6"/>
      <c r="AZE174" s="6"/>
      <c r="AZF174" s="6"/>
      <c r="AZG174" s="6"/>
      <c r="AZH174" s="6"/>
      <c r="AZI174" s="6"/>
      <c r="AZJ174" s="6"/>
      <c r="AZK174" s="6"/>
      <c r="AZL174" s="6"/>
      <c r="AZM174" s="6"/>
      <c r="AZN174" s="6"/>
      <c r="AZO174" s="6"/>
      <c r="AZP174" s="6"/>
      <c r="AZQ174" s="6"/>
      <c r="AZR174" s="6"/>
      <c r="AZS174" s="6"/>
      <c r="AZT174" s="6"/>
      <c r="AZU174" s="6"/>
      <c r="AZV174" s="6"/>
      <c r="AZW174" s="6"/>
      <c r="AZX174" s="6"/>
      <c r="AZY174" s="6"/>
      <c r="AZZ174" s="6"/>
      <c r="BAA174" s="6"/>
      <c r="BAB174" s="6"/>
      <c r="BAC174" s="6"/>
      <c r="BAD174" s="6"/>
      <c r="BAE174" s="6"/>
      <c r="BAF174" s="6"/>
      <c r="BAG174" s="6"/>
      <c r="BAH174" s="6"/>
      <c r="BAI174" s="6"/>
      <c r="BAJ174" s="6"/>
      <c r="BAK174" s="6"/>
      <c r="BAL174" s="6"/>
      <c r="BAM174" s="6"/>
      <c r="BAN174" s="6"/>
      <c r="BAO174" s="6"/>
      <c r="BAP174" s="6"/>
      <c r="BAQ174" s="6"/>
      <c r="BAR174" s="6"/>
      <c r="BAS174" s="6"/>
      <c r="BAT174" s="6"/>
      <c r="BAU174" s="6"/>
      <c r="BAV174" s="6"/>
      <c r="BAW174" s="6"/>
      <c r="BAX174" s="6"/>
      <c r="BAY174" s="6"/>
      <c r="BAZ174" s="6"/>
      <c r="BBA174" s="6"/>
      <c r="BBB174" s="6"/>
      <c r="BBC174" s="6"/>
      <c r="BBD174" s="6"/>
      <c r="BBE174" s="6"/>
      <c r="BBF174" s="6"/>
      <c r="BBG174" s="6"/>
      <c r="BBH174" s="6"/>
      <c r="BBI174" s="6"/>
      <c r="BBJ174" s="6"/>
      <c r="BBK174" s="6"/>
      <c r="BBL174" s="6"/>
      <c r="BBM174" s="6"/>
      <c r="BBN174" s="6"/>
      <c r="BBO174" s="6"/>
      <c r="BBP174" s="6"/>
      <c r="BBQ174" s="6"/>
      <c r="BBR174" s="6"/>
      <c r="BBS174" s="6"/>
      <c r="BBT174" s="6"/>
      <c r="BBU174" s="6"/>
      <c r="BBV174" s="6"/>
      <c r="BBW174" s="6"/>
      <c r="BBX174" s="6"/>
      <c r="BBY174" s="6"/>
      <c r="BBZ174" s="6"/>
      <c r="BCA174" s="6"/>
      <c r="BCB174" s="6"/>
      <c r="BCC174" s="6"/>
      <c r="BCD174" s="6"/>
      <c r="BCE174" s="6"/>
      <c r="BCF174" s="6"/>
      <c r="BCG174" s="6"/>
      <c r="BCH174" s="6"/>
      <c r="BCI174" s="6"/>
      <c r="BCJ174" s="6"/>
      <c r="BCK174" s="6"/>
      <c r="BCL174" s="6"/>
      <c r="BCM174" s="6"/>
      <c r="BCN174" s="6"/>
      <c r="BCO174" s="6"/>
      <c r="BCP174" s="6"/>
      <c r="BCQ174" s="6"/>
      <c r="BCR174" s="6"/>
      <c r="BCS174" s="6"/>
      <c r="BCT174" s="6"/>
      <c r="BCU174" s="6"/>
      <c r="BCV174" s="6"/>
      <c r="BCW174" s="6"/>
      <c r="BCX174" s="6"/>
      <c r="BCY174" s="6"/>
      <c r="BCZ174" s="6"/>
      <c r="BDA174" s="6"/>
      <c r="BDB174" s="6"/>
      <c r="BDC174" s="6"/>
      <c r="BDD174" s="6"/>
      <c r="BDE174" s="6"/>
      <c r="BDF174" s="6"/>
      <c r="BDG174" s="6"/>
      <c r="BDH174" s="6"/>
      <c r="BDI174" s="6"/>
      <c r="BDJ174" s="6"/>
      <c r="BDK174" s="6"/>
      <c r="BDL174" s="6"/>
      <c r="BDM174" s="6"/>
      <c r="BDN174" s="6"/>
      <c r="BDO174" s="6"/>
      <c r="BDP174" s="6"/>
      <c r="BDQ174" s="6"/>
      <c r="BDR174" s="6"/>
      <c r="BDS174" s="6"/>
      <c r="BDT174" s="6"/>
      <c r="BDU174" s="6"/>
      <c r="BDV174" s="6"/>
      <c r="BDW174" s="6"/>
      <c r="BDX174" s="6"/>
      <c r="BDY174" s="6"/>
      <c r="BDZ174" s="6"/>
      <c r="BEA174" s="6"/>
      <c r="BEB174" s="6"/>
      <c r="BEC174" s="6"/>
      <c r="BED174" s="6"/>
      <c r="BEE174" s="6"/>
      <c r="BEF174" s="6"/>
      <c r="BEG174" s="6"/>
      <c r="BEH174" s="6"/>
      <c r="BEI174" s="6"/>
      <c r="BEJ174" s="6"/>
      <c r="BEK174" s="6"/>
      <c r="BEL174" s="6"/>
      <c r="BEM174" s="6"/>
      <c r="BEN174" s="6"/>
      <c r="BEO174" s="6"/>
      <c r="BEP174" s="6"/>
      <c r="BEQ174" s="6"/>
      <c r="BER174" s="6"/>
      <c r="BES174" s="6"/>
      <c r="BET174" s="6"/>
      <c r="BEU174" s="6"/>
      <c r="BEV174" s="6"/>
      <c r="BEW174" s="6"/>
      <c r="BEX174" s="6"/>
      <c r="BEY174" s="6"/>
      <c r="BEZ174" s="6"/>
      <c r="BFA174" s="6"/>
      <c r="BFB174" s="6"/>
      <c r="BFC174" s="6"/>
      <c r="BFD174" s="6"/>
      <c r="BFE174" s="6"/>
      <c r="BFF174" s="6"/>
      <c r="BFG174" s="6"/>
      <c r="BFH174" s="6"/>
      <c r="BFI174" s="6"/>
      <c r="BFJ174" s="6"/>
      <c r="BFK174" s="6"/>
      <c r="BFL174" s="6"/>
      <c r="BFM174" s="6"/>
      <c r="BFN174" s="6"/>
      <c r="BFO174" s="6"/>
      <c r="BFP174" s="6"/>
      <c r="BFQ174" s="6"/>
      <c r="BFR174" s="6"/>
      <c r="BFS174" s="6"/>
      <c r="BFT174" s="6"/>
      <c r="BFU174" s="6"/>
      <c r="BFV174" s="6"/>
      <c r="BFW174" s="6"/>
      <c r="BFX174" s="6"/>
      <c r="BFY174" s="6"/>
      <c r="BFZ174" s="6"/>
      <c r="BGA174" s="6"/>
      <c r="BGB174" s="6"/>
      <c r="BGC174" s="6"/>
      <c r="BGD174" s="6"/>
      <c r="BGE174" s="6"/>
      <c r="BGF174" s="6"/>
      <c r="BGG174" s="6"/>
      <c r="BGH174" s="6"/>
      <c r="BGI174" s="6"/>
      <c r="BGJ174" s="6"/>
      <c r="BGK174" s="6"/>
      <c r="BGL174" s="6"/>
      <c r="BGM174" s="6"/>
      <c r="BGN174" s="6"/>
      <c r="BGO174" s="6"/>
      <c r="BGP174" s="6"/>
      <c r="BGQ174" s="6"/>
      <c r="BGR174" s="6"/>
      <c r="BGS174" s="6"/>
      <c r="BGT174" s="6"/>
      <c r="BGU174" s="6"/>
      <c r="BGV174" s="6"/>
      <c r="BGW174" s="6"/>
      <c r="BGX174" s="6"/>
      <c r="BGY174" s="6"/>
      <c r="BGZ174" s="6"/>
      <c r="BHA174" s="6"/>
      <c r="BHB174" s="6"/>
      <c r="BHC174" s="6"/>
      <c r="BHD174" s="6"/>
      <c r="BHE174" s="6"/>
      <c r="BHF174" s="6"/>
      <c r="BHG174" s="6"/>
      <c r="BHH174" s="6"/>
      <c r="BHI174" s="6"/>
      <c r="BHJ174" s="6"/>
      <c r="BHK174" s="6"/>
      <c r="BHL174" s="6"/>
      <c r="BHM174" s="6"/>
      <c r="BHN174" s="6"/>
      <c r="BHO174" s="6"/>
      <c r="BHP174" s="6"/>
      <c r="BHQ174" s="6"/>
      <c r="BHR174" s="6"/>
      <c r="BHS174" s="6"/>
      <c r="BHT174" s="6"/>
      <c r="BHU174" s="6"/>
      <c r="BHV174" s="6"/>
      <c r="BHW174" s="6"/>
      <c r="BHX174" s="6"/>
      <c r="BHY174" s="6"/>
      <c r="BHZ174" s="6"/>
      <c r="BIA174" s="6"/>
      <c r="BIB174" s="6"/>
      <c r="BIC174" s="6"/>
      <c r="BID174" s="6"/>
      <c r="BIE174" s="6"/>
      <c r="BIF174" s="6"/>
      <c r="BIG174" s="6"/>
      <c r="BIH174" s="6"/>
      <c r="BII174" s="6"/>
      <c r="BIJ174" s="6"/>
      <c r="BIK174" s="6"/>
      <c r="BIL174" s="6"/>
      <c r="BIM174" s="6"/>
      <c r="BIN174" s="6"/>
      <c r="BIO174" s="6"/>
      <c r="BIP174" s="6"/>
      <c r="BIQ174" s="6"/>
      <c r="BIR174" s="6"/>
      <c r="BIS174" s="6"/>
      <c r="BIT174" s="6"/>
      <c r="BIU174" s="6"/>
      <c r="BIV174" s="6"/>
      <c r="BIW174" s="6"/>
      <c r="BIX174" s="6"/>
      <c r="BIY174" s="6"/>
      <c r="BIZ174" s="6"/>
      <c r="BJA174" s="6"/>
      <c r="BJB174" s="6"/>
      <c r="BJC174" s="6"/>
      <c r="BJD174" s="6"/>
      <c r="BJE174" s="6"/>
      <c r="BJF174" s="6"/>
      <c r="BJG174" s="6"/>
      <c r="BJH174" s="6"/>
      <c r="BJI174" s="6"/>
      <c r="BJJ174" s="6"/>
      <c r="BJK174" s="6"/>
      <c r="BJL174" s="6"/>
      <c r="BJM174" s="6"/>
      <c r="BJN174" s="6"/>
      <c r="BJO174" s="6"/>
      <c r="BJP174" s="6"/>
      <c r="BJQ174" s="6"/>
      <c r="BJR174" s="6"/>
      <c r="BJS174" s="6"/>
      <c r="BJT174" s="6"/>
      <c r="BJU174" s="6"/>
      <c r="BJV174" s="6"/>
      <c r="BJW174" s="6"/>
      <c r="BJX174" s="6"/>
      <c r="BJY174" s="6"/>
      <c r="BJZ174" s="6"/>
      <c r="BKA174" s="6"/>
      <c r="BKB174" s="6"/>
      <c r="BKC174" s="6"/>
      <c r="BKD174" s="6"/>
      <c r="BKE174" s="6"/>
      <c r="BKF174" s="6"/>
      <c r="BKG174" s="6"/>
      <c r="BKH174" s="6"/>
      <c r="BKI174" s="6"/>
      <c r="BKJ174" s="6"/>
      <c r="BKK174" s="6"/>
      <c r="BKL174" s="6"/>
      <c r="BKM174" s="6"/>
      <c r="BKN174" s="6"/>
      <c r="BKO174" s="6"/>
      <c r="BKP174" s="6"/>
      <c r="BKQ174" s="6"/>
      <c r="BKR174" s="6"/>
      <c r="BKS174" s="6"/>
      <c r="BKT174" s="6"/>
      <c r="BKU174" s="6"/>
      <c r="BKV174" s="6"/>
      <c r="BKW174" s="6"/>
      <c r="BKX174" s="6"/>
      <c r="BKY174" s="6"/>
      <c r="BKZ174" s="6"/>
      <c r="BLA174" s="6"/>
      <c r="BLB174" s="6"/>
      <c r="BLC174" s="6"/>
      <c r="BLD174" s="6"/>
      <c r="BLE174" s="6"/>
      <c r="BLF174" s="6"/>
      <c r="BLG174" s="6"/>
      <c r="BLH174" s="6"/>
      <c r="BLI174" s="6"/>
      <c r="BLJ174" s="6"/>
      <c r="BLK174" s="6"/>
      <c r="BLL174" s="6"/>
      <c r="BLM174" s="6"/>
      <c r="BLN174" s="6"/>
      <c r="BLO174" s="6"/>
      <c r="BLP174" s="6"/>
      <c r="BLQ174" s="6"/>
      <c r="BLR174" s="6"/>
      <c r="BLS174" s="6"/>
      <c r="BLT174" s="6"/>
      <c r="BLU174" s="6"/>
      <c r="BLV174" s="6"/>
      <c r="BLW174" s="6"/>
      <c r="BLX174" s="6"/>
      <c r="BLY174" s="6"/>
      <c r="BLZ174" s="6"/>
      <c r="BMA174" s="6"/>
      <c r="BMB174" s="6"/>
      <c r="BMC174" s="6"/>
      <c r="BMD174" s="6"/>
      <c r="BME174" s="6"/>
      <c r="BMF174" s="6"/>
      <c r="BMG174" s="6"/>
      <c r="BMH174" s="6"/>
      <c r="BMI174" s="6"/>
      <c r="BMJ174" s="6"/>
      <c r="BMK174" s="6"/>
      <c r="BML174" s="6"/>
      <c r="BMM174" s="6"/>
      <c r="BMN174" s="6"/>
      <c r="BMO174" s="6"/>
      <c r="BMP174" s="6"/>
      <c r="BMQ174" s="6"/>
      <c r="BMR174" s="6"/>
      <c r="BMS174" s="6"/>
      <c r="BMT174" s="6"/>
      <c r="BMU174" s="6"/>
      <c r="BMV174" s="6"/>
      <c r="BMW174" s="6"/>
      <c r="BMX174" s="6"/>
      <c r="BMY174" s="6"/>
      <c r="BMZ174" s="6"/>
      <c r="BNA174" s="6"/>
      <c r="BNB174" s="6"/>
      <c r="BNC174" s="6"/>
      <c r="BND174" s="6"/>
      <c r="BNE174" s="6"/>
      <c r="BNF174" s="6"/>
      <c r="BNG174" s="6"/>
      <c r="BNH174" s="6"/>
      <c r="BNI174" s="6"/>
      <c r="BNJ174" s="6"/>
      <c r="BNK174" s="6"/>
      <c r="BNL174" s="6"/>
      <c r="BNM174" s="6"/>
      <c r="BNN174" s="6"/>
      <c r="BNO174" s="6"/>
      <c r="BNP174" s="6"/>
      <c r="BNQ174" s="6"/>
      <c r="BNR174" s="6"/>
      <c r="BNS174" s="6"/>
      <c r="BNT174" s="6"/>
      <c r="BNU174" s="6"/>
      <c r="BNV174" s="6"/>
      <c r="BNW174" s="6"/>
      <c r="BNX174" s="6"/>
      <c r="BNY174" s="6"/>
      <c r="BNZ174" s="6"/>
      <c r="BOA174" s="6"/>
      <c r="BOB174" s="6"/>
      <c r="BOC174" s="6"/>
      <c r="BOD174" s="6"/>
      <c r="BOE174" s="6"/>
      <c r="BOF174" s="6"/>
      <c r="BOG174" s="6"/>
      <c r="BOH174" s="6"/>
      <c r="BOI174" s="6"/>
      <c r="BOJ174" s="6"/>
      <c r="BOK174" s="6"/>
      <c r="BOL174" s="6"/>
      <c r="BOM174" s="6"/>
      <c r="BON174" s="6"/>
      <c r="BOO174" s="6"/>
      <c r="BOP174" s="6"/>
      <c r="BOQ174" s="6"/>
      <c r="BOR174" s="6"/>
      <c r="BOS174" s="6"/>
      <c r="BOT174" s="6"/>
      <c r="BOU174" s="6"/>
      <c r="BOV174" s="6"/>
      <c r="BOW174" s="6"/>
      <c r="BOX174" s="6"/>
      <c r="BOY174" s="6"/>
      <c r="BOZ174" s="6"/>
      <c r="BPA174" s="6"/>
      <c r="BPB174" s="6"/>
      <c r="BPC174" s="6"/>
      <c r="BPD174" s="6"/>
      <c r="BPE174" s="6"/>
      <c r="BPF174" s="6"/>
      <c r="BPG174" s="6"/>
      <c r="BPH174" s="6"/>
      <c r="BPI174" s="6"/>
      <c r="BPJ174" s="6"/>
      <c r="BPK174" s="6"/>
      <c r="BPL174" s="6"/>
      <c r="BPM174" s="6"/>
      <c r="BPN174" s="6"/>
      <c r="BPO174" s="6"/>
      <c r="BPP174" s="6"/>
      <c r="BPQ174" s="6"/>
      <c r="BPR174" s="6"/>
      <c r="BPS174" s="6"/>
      <c r="BPT174" s="6"/>
      <c r="BPU174" s="6"/>
      <c r="BPV174" s="6"/>
      <c r="BPW174" s="6"/>
      <c r="BPX174" s="6"/>
      <c r="BPY174" s="6"/>
      <c r="BPZ174" s="6"/>
      <c r="BQA174" s="6"/>
      <c r="BQB174" s="6"/>
      <c r="BQC174" s="6"/>
      <c r="BQD174" s="6"/>
      <c r="BQE174" s="6"/>
      <c r="BQF174" s="6"/>
      <c r="BQG174" s="6"/>
      <c r="BQH174" s="6"/>
      <c r="BQI174" s="6"/>
      <c r="BQJ174" s="6"/>
      <c r="BQK174" s="6"/>
      <c r="BQL174" s="6"/>
      <c r="BQM174" s="6"/>
      <c r="BQN174" s="6"/>
      <c r="BQO174" s="6"/>
      <c r="BQP174" s="6"/>
      <c r="BQQ174" s="6"/>
      <c r="BQR174" s="6"/>
      <c r="BQS174" s="6"/>
      <c r="BQT174" s="6"/>
      <c r="BQU174" s="6"/>
      <c r="BQV174" s="6"/>
      <c r="BQW174" s="6"/>
      <c r="BQX174" s="6"/>
      <c r="BQY174" s="6"/>
      <c r="BQZ174" s="6"/>
      <c r="BRA174" s="6"/>
      <c r="BRB174" s="6"/>
      <c r="BRC174" s="6"/>
      <c r="BRD174" s="6"/>
      <c r="BRE174" s="6"/>
      <c r="BRF174" s="6"/>
      <c r="BRG174" s="6"/>
      <c r="BRH174" s="6"/>
      <c r="BRI174" s="6"/>
      <c r="BRJ174" s="6"/>
      <c r="BRK174" s="6"/>
      <c r="BRL174" s="6"/>
      <c r="BRM174" s="6"/>
      <c r="BRN174" s="6"/>
      <c r="BRO174" s="6"/>
      <c r="BRP174" s="6"/>
      <c r="BRQ174" s="6"/>
      <c r="BRR174" s="6"/>
      <c r="BRS174" s="6"/>
      <c r="BRT174" s="6"/>
      <c r="BRU174" s="6"/>
      <c r="BRV174" s="6"/>
      <c r="BRW174" s="6"/>
      <c r="BRX174" s="6"/>
      <c r="BRY174" s="6"/>
      <c r="BRZ174" s="6"/>
      <c r="BSA174" s="6"/>
      <c r="BSB174" s="6"/>
      <c r="BSC174" s="6"/>
      <c r="BSD174" s="6"/>
      <c r="BSE174" s="6"/>
      <c r="BSF174" s="6"/>
      <c r="BSG174" s="6"/>
      <c r="BSH174" s="6"/>
      <c r="BSI174" s="6"/>
      <c r="BSJ174" s="6"/>
      <c r="BSK174" s="6"/>
      <c r="BSL174" s="6"/>
      <c r="BSM174" s="6"/>
      <c r="BSN174" s="6"/>
      <c r="BSO174" s="6"/>
      <c r="BSP174" s="6"/>
      <c r="BSQ174" s="6"/>
      <c r="BSR174" s="6"/>
      <c r="BSS174" s="6"/>
      <c r="BST174" s="6"/>
      <c r="BSU174" s="6"/>
      <c r="BSV174" s="6"/>
      <c r="BSW174" s="6"/>
      <c r="BSX174" s="6"/>
      <c r="BSY174" s="6"/>
      <c r="BSZ174" s="6"/>
      <c r="BTA174" s="6"/>
      <c r="BTB174" s="6"/>
      <c r="BTC174" s="6"/>
      <c r="BTD174" s="6"/>
      <c r="BTE174" s="6"/>
      <c r="BTF174" s="6"/>
      <c r="BTG174" s="6"/>
      <c r="BTH174" s="6"/>
      <c r="BTI174" s="6"/>
      <c r="BTJ174" s="6"/>
      <c r="BTK174" s="6"/>
      <c r="BTL174" s="6"/>
      <c r="BTM174" s="6"/>
      <c r="BTN174" s="6"/>
      <c r="BTO174" s="6"/>
      <c r="BTP174" s="6"/>
      <c r="BTQ174" s="6"/>
      <c r="BTR174" s="6"/>
      <c r="BTS174" s="6"/>
      <c r="BTT174" s="6"/>
      <c r="BTU174" s="6"/>
      <c r="BTV174" s="6"/>
      <c r="BTW174" s="6"/>
      <c r="BTX174" s="6"/>
      <c r="BTY174" s="6"/>
      <c r="BTZ174" s="6"/>
      <c r="BUA174" s="6"/>
      <c r="BUB174" s="6"/>
      <c r="BUC174" s="6"/>
      <c r="BUD174" s="6"/>
      <c r="BUE174" s="6"/>
      <c r="BUF174" s="6"/>
      <c r="BUG174" s="6"/>
      <c r="BUH174" s="6"/>
      <c r="BUI174" s="6"/>
      <c r="BUJ174" s="6"/>
      <c r="BUK174" s="6"/>
      <c r="BUL174" s="6"/>
      <c r="BUM174" s="6"/>
      <c r="BUN174" s="6"/>
      <c r="BUO174" s="6"/>
      <c r="BUP174" s="6"/>
      <c r="BUQ174" s="6"/>
      <c r="BUR174" s="6"/>
      <c r="BUS174" s="6"/>
      <c r="BUT174" s="6"/>
      <c r="BUU174" s="6"/>
      <c r="BUV174" s="6"/>
      <c r="BUW174" s="6"/>
      <c r="BUX174" s="6"/>
      <c r="BUY174" s="6"/>
      <c r="BUZ174" s="6"/>
      <c r="BVA174" s="6"/>
      <c r="BVB174" s="6"/>
      <c r="BVC174" s="6"/>
      <c r="BVD174" s="6"/>
      <c r="BVE174" s="6"/>
      <c r="BVF174" s="6"/>
      <c r="BVG174" s="6"/>
      <c r="BVH174" s="6"/>
      <c r="BVI174" s="6"/>
      <c r="BVJ174" s="6"/>
      <c r="BVK174" s="6"/>
      <c r="BVL174" s="6"/>
      <c r="BVM174" s="6"/>
      <c r="BVN174" s="6"/>
      <c r="BVO174" s="6"/>
      <c r="BVP174" s="6"/>
      <c r="BVQ174" s="6"/>
      <c r="BVR174" s="6"/>
      <c r="BVS174" s="6"/>
      <c r="BVT174" s="6"/>
      <c r="BVU174" s="6"/>
      <c r="BVV174" s="6"/>
      <c r="BVW174" s="6"/>
      <c r="BVX174" s="6"/>
      <c r="BVY174" s="6"/>
      <c r="BVZ174" s="6"/>
      <c r="BWA174" s="6"/>
      <c r="BWB174" s="6"/>
      <c r="BWC174" s="6"/>
      <c r="BWD174" s="6"/>
      <c r="BWE174" s="6"/>
      <c r="BWF174" s="6"/>
      <c r="BWG174" s="6"/>
      <c r="BWH174" s="6"/>
      <c r="BWI174" s="6"/>
      <c r="BWJ174" s="6"/>
      <c r="BWK174" s="6"/>
      <c r="BWL174" s="6"/>
      <c r="BWM174" s="6"/>
      <c r="BWN174" s="6"/>
      <c r="BWO174" s="6"/>
      <c r="BWP174" s="6"/>
      <c r="BWQ174" s="6"/>
      <c r="BWR174" s="6"/>
      <c r="BWS174" s="6"/>
      <c r="BWT174" s="6"/>
      <c r="BWU174" s="6"/>
      <c r="BWV174" s="6"/>
      <c r="BWW174" s="6"/>
      <c r="BWX174" s="6"/>
      <c r="BWY174" s="6"/>
      <c r="BWZ174" s="6"/>
      <c r="BXA174" s="6"/>
      <c r="BXB174" s="6"/>
      <c r="BXC174" s="6"/>
      <c r="BXD174" s="6"/>
      <c r="BXE174" s="6"/>
      <c r="BXF174" s="6"/>
      <c r="BXG174" s="6"/>
      <c r="BXH174" s="6"/>
      <c r="BXI174" s="6"/>
      <c r="BXJ174" s="6"/>
      <c r="BXK174" s="6"/>
      <c r="BXL174" s="6"/>
      <c r="BXM174" s="6"/>
      <c r="BXN174" s="6"/>
      <c r="BXO174" s="6"/>
      <c r="BXP174" s="6"/>
      <c r="BXQ174" s="6"/>
      <c r="BXR174" s="6"/>
      <c r="BXS174" s="6"/>
      <c r="BXT174" s="6"/>
      <c r="BXU174" s="6"/>
      <c r="BXV174" s="6"/>
      <c r="BXW174" s="6"/>
      <c r="BXX174" s="6"/>
      <c r="BXY174" s="6"/>
      <c r="BXZ174" s="6"/>
      <c r="BYA174" s="6"/>
      <c r="BYB174" s="6"/>
      <c r="BYC174" s="6"/>
      <c r="BYD174" s="6"/>
      <c r="BYE174" s="6"/>
      <c r="BYF174" s="6"/>
      <c r="BYG174" s="6"/>
      <c r="BYH174" s="6"/>
      <c r="BYI174" s="6"/>
      <c r="BYJ174" s="6"/>
      <c r="BYK174" s="6"/>
      <c r="BYL174" s="6"/>
      <c r="BYM174" s="6"/>
      <c r="BYN174" s="6"/>
      <c r="BYO174" s="6"/>
      <c r="BYP174" s="6"/>
      <c r="BYQ174" s="6"/>
      <c r="BYR174" s="6"/>
      <c r="BYS174" s="6"/>
      <c r="BYT174" s="6"/>
      <c r="BYU174" s="6"/>
      <c r="BYV174" s="6"/>
      <c r="BYW174" s="6"/>
      <c r="BYX174" s="6"/>
      <c r="BYY174" s="6"/>
      <c r="BYZ174" s="6"/>
      <c r="BZA174" s="6"/>
      <c r="BZB174" s="6"/>
      <c r="BZC174" s="6"/>
      <c r="BZD174" s="6"/>
      <c r="BZE174" s="6"/>
      <c r="BZF174" s="6"/>
      <c r="BZG174" s="6"/>
      <c r="BZH174" s="6"/>
      <c r="BZI174" s="6"/>
      <c r="BZJ174" s="6"/>
      <c r="BZK174" s="6"/>
      <c r="BZL174" s="6"/>
      <c r="BZM174" s="6"/>
      <c r="BZN174" s="6"/>
      <c r="BZO174" s="6"/>
      <c r="BZP174" s="6"/>
      <c r="BZQ174" s="6"/>
      <c r="BZR174" s="6"/>
      <c r="BZS174" s="6"/>
      <c r="BZT174" s="6"/>
      <c r="BZU174" s="6"/>
      <c r="BZV174" s="6"/>
      <c r="BZW174" s="6"/>
      <c r="BZX174" s="6"/>
      <c r="BZY174" s="6"/>
      <c r="BZZ174" s="6"/>
      <c r="CAA174" s="6"/>
      <c r="CAB174" s="6"/>
      <c r="CAC174" s="6"/>
      <c r="CAD174" s="6"/>
      <c r="CAE174" s="6"/>
      <c r="CAF174" s="6"/>
      <c r="CAG174" s="6"/>
      <c r="CAH174" s="6"/>
      <c r="CAI174" s="6"/>
      <c r="CAJ174" s="6"/>
      <c r="CAK174" s="6"/>
      <c r="CAL174" s="6"/>
      <c r="CAM174" s="6"/>
      <c r="CAN174" s="6"/>
      <c r="CAO174" s="6"/>
      <c r="CAP174" s="6"/>
      <c r="CAQ174" s="6"/>
      <c r="CAR174" s="6"/>
      <c r="CAS174" s="6"/>
      <c r="CAT174" s="6"/>
      <c r="CAU174" s="6"/>
      <c r="CAV174" s="6"/>
      <c r="CAW174" s="6"/>
      <c r="CAX174" s="6"/>
      <c r="CAY174" s="6"/>
      <c r="CAZ174" s="6"/>
      <c r="CBA174" s="6"/>
      <c r="CBB174" s="6"/>
      <c r="CBC174" s="6"/>
      <c r="CBD174" s="6"/>
      <c r="CBE174" s="6"/>
      <c r="CBF174" s="6"/>
      <c r="CBG174" s="6"/>
      <c r="CBH174" s="6"/>
      <c r="CBI174" s="6"/>
      <c r="CBJ174" s="6"/>
      <c r="CBK174" s="6"/>
      <c r="CBL174" s="6"/>
      <c r="CBM174" s="6"/>
      <c r="CBN174" s="6"/>
      <c r="CBO174" s="6"/>
      <c r="CBP174" s="6"/>
      <c r="CBQ174" s="6"/>
      <c r="CBR174" s="6"/>
      <c r="CBS174" s="6"/>
      <c r="CBT174" s="6"/>
      <c r="CBU174" s="6"/>
      <c r="CBV174" s="6"/>
      <c r="CBW174" s="6"/>
      <c r="CBX174" s="6"/>
      <c r="CBY174" s="6"/>
      <c r="CBZ174" s="6"/>
      <c r="CCA174" s="6"/>
      <c r="CCB174" s="6"/>
      <c r="CCC174" s="6"/>
      <c r="CCD174" s="6"/>
      <c r="CCE174" s="6"/>
      <c r="CCF174" s="6"/>
      <c r="CCG174" s="6"/>
      <c r="CCH174" s="6"/>
      <c r="CCI174" s="6"/>
      <c r="CCJ174" s="6"/>
      <c r="CCK174" s="6"/>
      <c r="CCL174" s="6"/>
      <c r="CCM174" s="6"/>
      <c r="CCN174" s="6"/>
      <c r="CCO174" s="6"/>
      <c r="CCP174" s="6"/>
      <c r="CCQ174" s="6"/>
      <c r="CCR174" s="6"/>
      <c r="CCS174" s="6"/>
      <c r="CCT174" s="6"/>
      <c r="CCU174" s="6"/>
      <c r="CCV174" s="6"/>
      <c r="CCW174" s="6"/>
      <c r="CCX174" s="6"/>
      <c r="CCY174" s="6"/>
      <c r="CCZ174" s="6"/>
      <c r="CDA174" s="6"/>
      <c r="CDB174" s="6"/>
      <c r="CDC174" s="6"/>
      <c r="CDD174" s="6"/>
      <c r="CDE174" s="6"/>
      <c r="CDF174" s="6"/>
      <c r="CDG174" s="6"/>
      <c r="CDH174" s="6"/>
      <c r="CDI174" s="6"/>
      <c r="CDJ174" s="6"/>
      <c r="CDK174" s="6"/>
      <c r="CDL174" s="6"/>
      <c r="CDM174" s="6"/>
      <c r="CDN174" s="6"/>
      <c r="CDO174" s="6"/>
      <c r="CDP174" s="6"/>
      <c r="CDQ174" s="6"/>
      <c r="CDR174" s="6"/>
      <c r="CDS174" s="6"/>
      <c r="CDT174" s="6"/>
      <c r="CDU174" s="6"/>
      <c r="CDV174" s="6"/>
      <c r="CDW174" s="6"/>
      <c r="CDX174" s="6"/>
      <c r="CDY174" s="6"/>
      <c r="CDZ174" s="6"/>
      <c r="CEA174" s="6"/>
      <c r="CEB174" s="6"/>
      <c r="CEC174" s="6"/>
      <c r="CED174" s="6"/>
      <c r="CEE174" s="6"/>
      <c r="CEF174" s="6"/>
      <c r="CEG174" s="6"/>
      <c r="CEH174" s="6"/>
      <c r="CEI174" s="6"/>
      <c r="CEJ174" s="6"/>
      <c r="CEK174" s="6"/>
      <c r="CEL174" s="6"/>
      <c r="CEM174" s="6"/>
      <c r="CEN174" s="6"/>
      <c r="CEO174" s="6"/>
      <c r="CEP174" s="6"/>
      <c r="CEQ174" s="6"/>
      <c r="CER174" s="6"/>
      <c r="CES174" s="6"/>
      <c r="CET174" s="6"/>
      <c r="CEU174" s="6"/>
      <c r="CEV174" s="6"/>
      <c r="CEW174" s="6"/>
      <c r="CEX174" s="6"/>
      <c r="CEY174" s="6"/>
      <c r="CEZ174" s="6"/>
      <c r="CFA174" s="6"/>
      <c r="CFB174" s="6"/>
      <c r="CFC174" s="6"/>
      <c r="CFD174" s="6"/>
      <c r="CFE174" s="6"/>
      <c r="CFF174" s="6"/>
      <c r="CFG174" s="6"/>
      <c r="CFH174" s="6"/>
      <c r="CFI174" s="6"/>
      <c r="CFJ174" s="6"/>
      <c r="CFK174" s="6"/>
      <c r="CFL174" s="6"/>
      <c r="CFM174" s="6"/>
      <c r="CFN174" s="6"/>
      <c r="CFO174" s="6"/>
      <c r="CFP174" s="6"/>
      <c r="CFQ174" s="6"/>
      <c r="CFR174" s="6"/>
      <c r="CFS174" s="6"/>
      <c r="CFT174" s="6"/>
      <c r="CFU174" s="6"/>
      <c r="CFV174" s="6"/>
      <c r="CFW174" s="6"/>
      <c r="CFX174" s="6"/>
      <c r="CFY174" s="6"/>
      <c r="CFZ174" s="6"/>
      <c r="CGA174" s="6"/>
      <c r="CGB174" s="6"/>
      <c r="CGC174" s="6"/>
      <c r="CGD174" s="6"/>
      <c r="CGE174" s="6"/>
      <c r="CGF174" s="6"/>
      <c r="CGG174" s="6"/>
      <c r="CGH174" s="6"/>
      <c r="CGI174" s="6"/>
      <c r="CGJ174" s="6"/>
      <c r="CGK174" s="6"/>
      <c r="CGL174" s="6"/>
      <c r="CGM174" s="6"/>
      <c r="CGN174" s="6"/>
      <c r="CGO174" s="6"/>
      <c r="CGP174" s="6"/>
      <c r="CGQ174" s="6"/>
      <c r="CGR174" s="6"/>
      <c r="CGS174" s="6"/>
      <c r="CGT174" s="6"/>
      <c r="CGU174" s="6"/>
      <c r="CGV174" s="6"/>
      <c r="CGW174" s="6"/>
      <c r="CGX174" s="6"/>
      <c r="CGY174" s="6"/>
      <c r="CGZ174" s="6"/>
      <c r="CHA174" s="6"/>
      <c r="CHB174" s="6"/>
      <c r="CHC174" s="6"/>
      <c r="CHD174" s="6"/>
      <c r="CHE174" s="6"/>
      <c r="CHF174" s="6"/>
      <c r="CHG174" s="6"/>
      <c r="CHH174" s="6"/>
      <c r="CHI174" s="6"/>
      <c r="CHJ174" s="6"/>
      <c r="CHK174" s="6"/>
      <c r="CHL174" s="6"/>
      <c r="CHM174" s="6"/>
      <c r="CHN174" s="6"/>
      <c r="CHO174" s="6"/>
      <c r="CHP174" s="6"/>
      <c r="CHQ174" s="6"/>
      <c r="CHR174" s="6"/>
      <c r="CHS174" s="6"/>
      <c r="CHT174" s="6"/>
      <c r="CHU174" s="6"/>
      <c r="CHV174" s="6"/>
      <c r="CHW174" s="6"/>
      <c r="CHX174" s="6"/>
      <c r="CHY174" s="6"/>
      <c r="CHZ174" s="6"/>
      <c r="CIA174" s="6"/>
      <c r="CIB174" s="6"/>
      <c r="CIC174" s="6"/>
      <c r="CID174" s="6"/>
      <c r="CIE174" s="6"/>
      <c r="CIF174" s="6"/>
      <c r="CIG174" s="6"/>
      <c r="CIH174" s="6"/>
      <c r="CII174" s="6"/>
      <c r="CIJ174" s="6"/>
      <c r="CIK174" s="6"/>
      <c r="CIL174" s="6"/>
      <c r="CIM174" s="6"/>
      <c r="CIN174" s="6"/>
      <c r="CIO174" s="6"/>
      <c r="CIP174" s="6"/>
      <c r="CIQ174" s="6"/>
      <c r="CIR174" s="6"/>
      <c r="CIS174" s="6"/>
      <c r="CIT174" s="6"/>
      <c r="CIU174" s="6"/>
      <c r="CIV174" s="6"/>
      <c r="CIW174" s="6"/>
      <c r="CIX174" s="6"/>
      <c r="CIY174" s="6"/>
      <c r="CIZ174" s="6"/>
      <c r="CJA174" s="6"/>
      <c r="CJB174" s="6"/>
      <c r="CJC174" s="6"/>
      <c r="CJD174" s="6"/>
      <c r="CJE174" s="6"/>
      <c r="CJF174" s="6"/>
      <c r="CJG174" s="6"/>
      <c r="CJH174" s="6"/>
      <c r="CJI174" s="6"/>
      <c r="CJJ174" s="6"/>
      <c r="CJK174" s="6"/>
      <c r="CJL174" s="6"/>
      <c r="CJM174" s="6"/>
      <c r="CJN174" s="6"/>
      <c r="CJO174" s="6"/>
      <c r="CJP174" s="6"/>
      <c r="CJQ174" s="6"/>
      <c r="CJR174" s="6"/>
      <c r="CJS174" s="6"/>
      <c r="CJT174" s="6"/>
      <c r="CJU174" s="6"/>
      <c r="CJV174" s="6"/>
      <c r="CJW174" s="6"/>
      <c r="CJX174" s="6"/>
      <c r="CJY174" s="6"/>
      <c r="CJZ174" s="6"/>
      <c r="CKA174" s="6"/>
      <c r="CKB174" s="6"/>
      <c r="CKC174" s="6"/>
      <c r="CKD174" s="6"/>
      <c r="CKE174" s="6"/>
      <c r="CKF174" s="6"/>
      <c r="CKG174" s="6"/>
      <c r="CKH174" s="6"/>
      <c r="CKI174" s="6"/>
      <c r="CKJ174" s="6"/>
      <c r="CKK174" s="6"/>
      <c r="CKL174" s="6"/>
      <c r="CKM174" s="6"/>
      <c r="CKN174" s="6"/>
      <c r="CKO174" s="6"/>
      <c r="CKP174" s="6"/>
      <c r="CKQ174" s="6"/>
      <c r="CKR174" s="6"/>
      <c r="CKS174" s="6"/>
      <c r="CKT174" s="6"/>
      <c r="CKU174" s="6"/>
      <c r="CKV174" s="6"/>
      <c r="CKW174" s="6"/>
      <c r="CKX174" s="6"/>
      <c r="CKY174" s="6"/>
      <c r="CKZ174" s="6"/>
      <c r="CLA174" s="6"/>
      <c r="CLB174" s="6"/>
      <c r="CLC174" s="6"/>
      <c r="CLD174" s="6"/>
      <c r="CLE174" s="6"/>
      <c r="CLF174" s="6"/>
      <c r="CLG174" s="6"/>
      <c r="CLH174" s="6"/>
      <c r="CLI174" s="6"/>
      <c r="CLJ174" s="6"/>
      <c r="CLK174" s="6"/>
      <c r="CLL174" s="6"/>
      <c r="CLM174" s="6"/>
      <c r="CLN174" s="6"/>
      <c r="CLO174" s="6"/>
      <c r="CLP174" s="6"/>
      <c r="CLQ174" s="6"/>
      <c r="CLR174" s="6"/>
      <c r="CLS174" s="6"/>
      <c r="CLT174" s="6"/>
      <c r="CLU174" s="6"/>
      <c r="CLV174" s="6"/>
      <c r="CLW174" s="6"/>
      <c r="CLX174" s="6"/>
      <c r="CLY174" s="6"/>
      <c r="CLZ174" s="6"/>
      <c r="CMA174" s="6"/>
      <c r="CMB174" s="6"/>
      <c r="CMC174" s="6"/>
      <c r="CMD174" s="6"/>
      <c r="CME174" s="6"/>
      <c r="CMF174" s="6"/>
      <c r="CMG174" s="6"/>
      <c r="CMH174" s="6"/>
      <c r="CMI174" s="6"/>
      <c r="CMJ174" s="6"/>
      <c r="CMK174" s="6"/>
      <c r="CML174" s="6"/>
      <c r="CMM174" s="6"/>
      <c r="CMN174" s="6"/>
      <c r="CMO174" s="6"/>
      <c r="CMP174" s="6"/>
      <c r="CMQ174" s="6"/>
      <c r="CMR174" s="6"/>
      <c r="CMS174" s="6"/>
      <c r="CMT174" s="6"/>
      <c r="CMU174" s="6"/>
      <c r="CMV174" s="6"/>
      <c r="CMW174" s="6"/>
      <c r="CMX174" s="6"/>
      <c r="CMY174" s="6"/>
      <c r="CMZ174" s="6"/>
      <c r="CNA174" s="6"/>
      <c r="CNB174" s="6"/>
      <c r="CNC174" s="6"/>
      <c r="CND174" s="6"/>
      <c r="CNE174" s="6"/>
      <c r="CNF174" s="6"/>
      <c r="CNG174" s="6"/>
      <c r="CNH174" s="6"/>
      <c r="CNI174" s="6"/>
      <c r="CNJ174" s="6"/>
      <c r="CNK174" s="6"/>
      <c r="CNL174" s="6"/>
      <c r="CNM174" s="6"/>
      <c r="CNN174" s="6"/>
      <c r="CNO174" s="6"/>
      <c r="CNP174" s="6"/>
      <c r="CNQ174" s="6"/>
      <c r="CNR174" s="6"/>
      <c r="CNS174" s="6"/>
      <c r="CNT174" s="6"/>
      <c r="CNU174" s="6"/>
      <c r="CNV174" s="6"/>
      <c r="CNW174" s="6"/>
      <c r="CNX174" s="6"/>
      <c r="CNY174" s="6"/>
      <c r="CNZ174" s="6"/>
      <c r="COA174" s="6"/>
      <c r="COB174" s="6"/>
      <c r="COC174" s="6"/>
      <c r="COD174" s="6"/>
      <c r="COE174" s="6"/>
      <c r="COF174" s="6"/>
      <c r="COG174" s="6"/>
      <c r="COH174" s="6"/>
      <c r="COI174" s="6"/>
      <c r="COJ174" s="6"/>
      <c r="COK174" s="6"/>
      <c r="COL174" s="6"/>
      <c r="COM174" s="6"/>
      <c r="CON174" s="6"/>
      <c r="COO174" s="6"/>
      <c r="COP174" s="6"/>
      <c r="COQ174" s="6"/>
      <c r="COR174" s="6"/>
      <c r="COS174" s="6"/>
      <c r="COT174" s="6"/>
      <c r="COU174" s="6"/>
      <c r="COV174" s="6"/>
      <c r="COW174" s="6"/>
      <c r="COX174" s="6"/>
      <c r="COY174" s="6"/>
      <c r="COZ174" s="6"/>
      <c r="CPA174" s="6"/>
      <c r="CPB174" s="6"/>
      <c r="CPC174" s="6"/>
      <c r="CPD174" s="6"/>
      <c r="CPE174" s="6"/>
      <c r="CPF174" s="6"/>
      <c r="CPG174" s="6"/>
      <c r="CPH174" s="6"/>
      <c r="CPI174" s="6"/>
      <c r="CPJ174" s="6"/>
      <c r="CPK174" s="6"/>
      <c r="CPL174" s="6"/>
      <c r="CPM174" s="6"/>
      <c r="CPN174" s="6"/>
      <c r="CPO174" s="6"/>
      <c r="CPP174" s="6"/>
      <c r="CPQ174" s="6"/>
      <c r="CPR174" s="6"/>
      <c r="CPS174" s="6"/>
      <c r="CPT174" s="6"/>
      <c r="CPU174" s="6"/>
      <c r="CPV174" s="6"/>
      <c r="CPW174" s="6"/>
      <c r="CPX174" s="6"/>
      <c r="CPY174" s="6"/>
      <c r="CPZ174" s="6"/>
      <c r="CQA174" s="6"/>
      <c r="CQB174" s="6"/>
      <c r="CQC174" s="6"/>
      <c r="CQD174" s="6"/>
      <c r="CQE174" s="6"/>
      <c r="CQF174" s="6"/>
      <c r="CQG174" s="6"/>
      <c r="CQH174" s="6"/>
      <c r="CQI174" s="6"/>
      <c r="CQJ174" s="6"/>
      <c r="CQK174" s="6"/>
      <c r="CQL174" s="6"/>
      <c r="CQM174" s="6"/>
      <c r="CQN174" s="6"/>
      <c r="CQO174" s="6"/>
      <c r="CQP174" s="6"/>
      <c r="CQQ174" s="6"/>
      <c r="CQR174" s="6"/>
      <c r="CQS174" s="6"/>
      <c r="CQT174" s="6"/>
      <c r="CQU174" s="6"/>
      <c r="CQV174" s="6"/>
      <c r="CQW174" s="6"/>
      <c r="CQX174" s="6"/>
      <c r="CQY174" s="6"/>
      <c r="CQZ174" s="6"/>
      <c r="CRA174" s="6"/>
      <c r="CRB174" s="6"/>
      <c r="CRC174" s="6"/>
      <c r="CRD174" s="6"/>
      <c r="CRE174" s="6"/>
      <c r="CRF174" s="6"/>
      <c r="CRG174" s="6"/>
      <c r="CRH174" s="6"/>
      <c r="CRI174" s="6"/>
      <c r="CRJ174" s="6"/>
      <c r="CRK174" s="6"/>
      <c r="CRL174" s="6"/>
      <c r="CRM174" s="6"/>
      <c r="CRN174" s="6"/>
      <c r="CRO174" s="6"/>
      <c r="CRP174" s="6"/>
      <c r="CRQ174" s="6"/>
      <c r="CRR174" s="6"/>
      <c r="CRS174" s="6"/>
      <c r="CRT174" s="6"/>
      <c r="CRU174" s="6"/>
      <c r="CRV174" s="6"/>
      <c r="CRW174" s="6"/>
      <c r="CRX174" s="6"/>
      <c r="CRY174" s="6"/>
      <c r="CRZ174" s="6"/>
      <c r="CSA174" s="6"/>
      <c r="CSB174" s="6"/>
      <c r="CSC174" s="6"/>
      <c r="CSD174" s="6"/>
      <c r="CSE174" s="6"/>
      <c r="CSF174" s="6"/>
      <c r="CSG174" s="6"/>
      <c r="CSH174" s="6"/>
      <c r="CSI174" s="6"/>
      <c r="CSJ174" s="6"/>
      <c r="CSK174" s="6"/>
      <c r="CSL174" s="6"/>
      <c r="CSM174" s="6"/>
      <c r="CSN174" s="6"/>
      <c r="CSO174" s="6"/>
      <c r="CSP174" s="6"/>
      <c r="CSQ174" s="6"/>
      <c r="CSR174" s="6"/>
      <c r="CSS174" s="6"/>
      <c r="CST174" s="6"/>
      <c r="CSU174" s="6"/>
      <c r="CSV174" s="6"/>
      <c r="CSW174" s="6"/>
      <c r="CSX174" s="6"/>
      <c r="CSY174" s="6"/>
      <c r="CSZ174" s="6"/>
      <c r="CTA174" s="6"/>
      <c r="CTB174" s="6"/>
      <c r="CTC174" s="6"/>
      <c r="CTD174" s="6"/>
      <c r="CTE174" s="6"/>
      <c r="CTF174" s="6"/>
      <c r="CTG174" s="6"/>
      <c r="CTH174" s="6"/>
      <c r="CTI174" s="6"/>
      <c r="CTJ174" s="6"/>
      <c r="CTK174" s="6"/>
      <c r="CTL174" s="6"/>
      <c r="CTM174" s="6"/>
      <c r="CTN174" s="6"/>
      <c r="CTO174" s="6"/>
      <c r="CTP174" s="6"/>
      <c r="CTQ174" s="6"/>
      <c r="CTR174" s="6"/>
      <c r="CTS174" s="6"/>
      <c r="CTT174" s="6"/>
      <c r="CTU174" s="6"/>
      <c r="CTV174" s="6"/>
      <c r="CTW174" s="6"/>
      <c r="CTX174" s="6"/>
      <c r="CTY174" s="6"/>
      <c r="CTZ174" s="6"/>
      <c r="CUA174" s="6"/>
      <c r="CUB174" s="6"/>
      <c r="CUC174" s="6"/>
      <c r="CUD174" s="6"/>
      <c r="CUE174" s="6"/>
      <c r="CUF174" s="6"/>
      <c r="CUG174" s="6"/>
      <c r="CUH174" s="6"/>
      <c r="CUI174" s="6"/>
      <c r="CUJ174" s="6"/>
      <c r="CUK174" s="6"/>
      <c r="CUL174" s="6"/>
      <c r="CUM174" s="6"/>
      <c r="CUN174" s="6"/>
      <c r="CUO174" s="6"/>
      <c r="CUP174" s="6"/>
      <c r="CUQ174" s="6"/>
      <c r="CUR174" s="6"/>
      <c r="CUS174" s="6"/>
      <c r="CUT174" s="6"/>
      <c r="CUU174" s="6"/>
      <c r="CUV174" s="6"/>
      <c r="CUW174" s="6"/>
      <c r="CUX174" s="6"/>
      <c r="CUY174" s="6"/>
      <c r="CUZ174" s="6"/>
      <c r="CVA174" s="6"/>
      <c r="CVB174" s="6"/>
      <c r="CVC174" s="6"/>
      <c r="CVD174" s="6"/>
      <c r="CVE174" s="6"/>
      <c r="CVF174" s="6"/>
      <c r="CVG174" s="6"/>
      <c r="CVH174" s="6"/>
      <c r="CVI174" s="6"/>
      <c r="CVJ174" s="6"/>
      <c r="CVK174" s="6"/>
      <c r="CVL174" s="6"/>
      <c r="CVM174" s="6"/>
      <c r="CVN174" s="6"/>
      <c r="CVO174" s="6"/>
      <c r="CVP174" s="6"/>
      <c r="CVQ174" s="6"/>
      <c r="CVR174" s="6"/>
      <c r="CVS174" s="6"/>
      <c r="CVT174" s="6"/>
      <c r="CVU174" s="6"/>
      <c r="CVV174" s="6"/>
      <c r="CVW174" s="6"/>
      <c r="CVX174" s="6"/>
      <c r="CVY174" s="6"/>
      <c r="CVZ174" s="6"/>
      <c r="CWA174" s="6"/>
      <c r="CWB174" s="6"/>
      <c r="CWC174" s="6"/>
      <c r="CWD174" s="6"/>
      <c r="CWE174" s="6"/>
      <c r="CWF174" s="6"/>
      <c r="CWG174" s="6"/>
      <c r="CWH174" s="6"/>
      <c r="CWI174" s="6"/>
      <c r="CWJ174" s="6"/>
      <c r="CWK174" s="6"/>
      <c r="CWL174" s="6"/>
      <c r="CWM174" s="6"/>
      <c r="CWN174" s="6"/>
      <c r="CWO174" s="6"/>
      <c r="CWP174" s="6"/>
      <c r="CWQ174" s="6"/>
      <c r="CWR174" s="6"/>
      <c r="CWS174" s="6"/>
      <c r="CWT174" s="6"/>
      <c r="CWU174" s="6"/>
      <c r="CWV174" s="6"/>
      <c r="CWW174" s="6"/>
      <c r="CWX174" s="6"/>
      <c r="CWY174" s="6"/>
      <c r="CWZ174" s="6"/>
      <c r="CXA174" s="6"/>
      <c r="CXB174" s="6"/>
      <c r="CXC174" s="6"/>
      <c r="CXD174" s="6"/>
      <c r="CXE174" s="6"/>
      <c r="CXF174" s="6"/>
      <c r="CXG174" s="6"/>
      <c r="CXH174" s="6"/>
      <c r="CXI174" s="6"/>
      <c r="CXJ174" s="6"/>
      <c r="CXK174" s="6"/>
      <c r="CXL174" s="6"/>
      <c r="CXM174" s="6"/>
      <c r="CXN174" s="6"/>
      <c r="CXO174" s="6"/>
      <c r="CXP174" s="6"/>
      <c r="CXQ174" s="6"/>
      <c r="CXR174" s="6"/>
      <c r="CXS174" s="6"/>
      <c r="CXT174" s="6"/>
      <c r="CXU174" s="6"/>
      <c r="CXV174" s="6"/>
      <c r="CXW174" s="6"/>
      <c r="CXX174" s="6"/>
      <c r="CXY174" s="6"/>
      <c r="CXZ174" s="6"/>
      <c r="CYA174" s="6"/>
      <c r="CYB174" s="6"/>
      <c r="CYC174" s="6"/>
      <c r="CYD174" s="6"/>
      <c r="CYE174" s="6"/>
      <c r="CYF174" s="6"/>
      <c r="CYG174" s="6"/>
      <c r="CYH174" s="6"/>
      <c r="CYI174" s="6"/>
      <c r="CYJ174" s="6"/>
      <c r="CYK174" s="6"/>
      <c r="CYL174" s="6"/>
      <c r="CYM174" s="6"/>
      <c r="CYN174" s="6"/>
      <c r="CYO174" s="6"/>
      <c r="CYP174" s="6"/>
      <c r="CYQ174" s="6"/>
      <c r="CYR174" s="6"/>
      <c r="CYS174" s="6"/>
      <c r="CYT174" s="6"/>
      <c r="CYU174" s="6"/>
      <c r="CYV174" s="6"/>
      <c r="CYW174" s="6"/>
      <c r="CYX174" s="6"/>
      <c r="CYY174" s="6"/>
      <c r="CYZ174" s="6"/>
      <c r="CZA174" s="6"/>
      <c r="CZB174" s="6"/>
      <c r="CZC174" s="6"/>
      <c r="CZD174" s="6"/>
      <c r="CZE174" s="6"/>
      <c r="CZF174" s="6"/>
      <c r="CZG174" s="6"/>
      <c r="CZH174" s="6"/>
      <c r="CZI174" s="6"/>
      <c r="CZJ174" s="6"/>
      <c r="CZK174" s="6"/>
      <c r="CZL174" s="6"/>
      <c r="CZM174" s="6"/>
      <c r="CZN174" s="6"/>
      <c r="CZO174" s="6"/>
      <c r="CZP174" s="6"/>
      <c r="CZQ174" s="6"/>
      <c r="CZR174" s="6"/>
      <c r="CZS174" s="6"/>
      <c r="CZT174" s="6"/>
      <c r="CZU174" s="6"/>
      <c r="CZV174" s="6"/>
      <c r="CZW174" s="6"/>
      <c r="CZX174" s="6"/>
      <c r="CZY174" s="6"/>
      <c r="CZZ174" s="6"/>
      <c r="DAA174" s="6"/>
      <c r="DAB174" s="6"/>
      <c r="DAC174" s="6"/>
      <c r="DAD174" s="6"/>
      <c r="DAE174" s="6"/>
      <c r="DAF174" s="6"/>
      <c r="DAG174" s="6"/>
      <c r="DAH174" s="6"/>
      <c r="DAI174" s="6"/>
      <c r="DAJ174" s="6"/>
      <c r="DAK174" s="6"/>
      <c r="DAL174" s="6"/>
      <c r="DAM174" s="6"/>
      <c r="DAN174" s="6"/>
      <c r="DAO174" s="6"/>
      <c r="DAP174" s="6"/>
      <c r="DAQ174" s="6"/>
      <c r="DAR174" s="6"/>
      <c r="DAS174" s="6"/>
      <c r="DAT174" s="6"/>
      <c r="DAU174" s="6"/>
      <c r="DAV174" s="6"/>
      <c r="DAW174" s="6"/>
      <c r="DAX174" s="6"/>
      <c r="DAY174" s="6"/>
      <c r="DAZ174" s="6"/>
      <c r="DBA174" s="6"/>
      <c r="DBB174" s="6"/>
      <c r="DBC174" s="6"/>
      <c r="DBD174" s="6"/>
      <c r="DBE174" s="6"/>
      <c r="DBF174" s="6"/>
      <c r="DBG174" s="6"/>
      <c r="DBH174" s="6"/>
      <c r="DBI174" s="6"/>
      <c r="DBJ174" s="6"/>
      <c r="DBK174" s="6"/>
      <c r="DBL174" s="6"/>
      <c r="DBM174" s="6"/>
      <c r="DBN174" s="6"/>
      <c r="DBO174" s="6"/>
      <c r="DBP174" s="6"/>
      <c r="DBQ174" s="6"/>
      <c r="DBR174" s="6"/>
      <c r="DBS174" s="6"/>
      <c r="DBT174" s="6"/>
      <c r="DBU174" s="6"/>
      <c r="DBV174" s="6"/>
      <c r="DBW174" s="6"/>
      <c r="DBX174" s="6"/>
      <c r="DBY174" s="6"/>
      <c r="DBZ174" s="6"/>
      <c r="DCA174" s="6"/>
      <c r="DCB174" s="6"/>
      <c r="DCC174" s="6"/>
      <c r="DCD174" s="6"/>
      <c r="DCE174" s="6"/>
      <c r="DCF174" s="6"/>
      <c r="DCG174" s="6"/>
      <c r="DCH174" s="6"/>
      <c r="DCI174" s="6"/>
      <c r="DCJ174" s="6"/>
      <c r="DCK174" s="6"/>
      <c r="DCL174" s="6"/>
      <c r="DCM174" s="6"/>
      <c r="DCN174" s="6"/>
      <c r="DCO174" s="6"/>
      <c r="DCP174" s="6"/>
      <c r="DCQ174" s="6"/>
      <c r="DCR174" s="6"/>
      <c r="DCS174" s="6"/>
      <c r="DCT174" s="6"/>
      <c r="DCU174" s="6"/>
      <c r="DCV174" s="6"/>
      <c r="DCW174" s="6"/>
      <c r="DCX174" s="6"/>
      <c r="DCY174" s="6"/>
      <c r="DCZ174" s="6"/>
      <c r="DDA174" s="6"/>
      <c r="DDB174" s="6"/>
      <c r="DDC174" s="6"/>
      <c r="DDD174" s="6"/>
      <c r="DDE174" s="6"/>
      <c r="DDF174" s="6"/>
      <c r="DDG174" s="6"/>
      <c r="DDH174" s="6"/>
      <c r="DDI174" s="6"/>
      <c r="DDJ174" s="6"/>
      <c r="DDK174" s="6"/>
      <c r="DDL174" s="6"/>
      <c r="DDM174" s="6"/>
      <c r="DDN174" s="6"/>
      <c r="DDO174" s="6"/>
      <c r="DDP174" s="6"/>
      <c r="DDQ174" s="6"/>
      <c r="DDR174" s="6"/>
      <c r="DDS174" s="6"/>
      <c r="DDT174" s="6"/>
      <c r="DDU174" s="6"/>
      <c r="DDV174" s="6"/>
      <c r="DDW174" s="6"/>
      <c r="DDX174" s="6"/>
      <c r="DDY174" s="6"/>
      <c r="DDZ174" s="6"/>
      <c r="DEA174" s="6"/>
      <c r="DEB174" s="6"/>
      <c r="DEC174" s="6"/>
      <c r="DED174" s="6"/>
      <c r="DEE174" s="6"/>
      <c r="DEF174" s="6"/>
      <c r="DEG174" s="6"/>
      <c r="DEH174" s="6"/>
      <c r="DEI174" s="6"/>
      <c r="DEJ174" s="6"/>
      <c r="DEK174" s="6"/>
      <c r="DEL174" s="6"/>
      <c r="DEM174" s="6"/>
      <c r="DEN174" s="6"/>
      <c r="DEO174" s="6"/>
      <c r="DEP174" s="6"/>
      <c r="DEQ174" s="6"/>
      <c r="DER174" s="6"/>
      <c r="DES174" s="6"/>
      <c r="DET174" s="6"/>
      <c r="DEU174" s="6"/>
      <c r="DEV174" s="6"/>
      <c r="DEW174" s="6"/>
      <c r="DEX174" s="6"/>
      <c r="DEY174" s="6"/>
      <c r="DEZ174" s="6"/>
      <c r="DFA174" s="6"/>
      <c r="DFB174" s="6"/>
      <c r="DFC174" s="6"/>
      <c r="DFD174" s="6"/>
      <c r="DFE174" s="6"/>
      <c r="DFF174" s="6"/>
      <c r="DFG174" s="6"/>
      <c r="DFH174" s="6"/>
      <c r="DFI174" s="6"/>
      <c r="DFJ174" s="6"/>
      <c r="DFK174" s="6"/>
      <c r="DFL174" s="6"/>
      <c r="DFM174" s="6"/>
      <c r="DFN174" s="6"/>
      <c r="DFO174" s="6"/>
      <c r="DFP174" s="6"/>
      <c r="DFQ174" s="6"/>
      <c r="DFR174" s="6"/>
      <c r="DFS174" s="6"/>
      <c r="DFT174" s="6"/>
      <c r="DFU174" s="6"/>
      <c r="DFV174" s="6"/>
      <c r="DFW174" s="6"/>
      <c r="DFX174" s="6"/>
      <c r="DFY174" s="6"/>
      <c r="DFZ174" s="6"/>
      <c r="DGA174" s="6"/>
      <c r="DGB174" s="6"/>
      <c r="DGC174" s="6"/>
      <c r="DGD174" s="6"/>
      <c r="DGE174" s="6"/>
      <c r="DGF174" s="6"/>
      <c r="DGG174" s="6"/>
      <c r="DGH174" s="6"/>
      <c r="DGI174" s="6"/>
      <c r="DGJ174" s="6"/>
      <c r="DGK174" s="6"/>
      <c r="DGL174" s="6"/>
      <c r="DGM174" s="6"/>
      <c r="DGN174" s="6"/>
      <c r="DGO174" s="6"/>
      <c r="DGP174" s="6"/>
      <c r="DGQ174" s="6"/>
      <c r="DGR174" s="6"/>
      <c r="DGS174" s="6"/>
      <c r="DGT174" s="6"/>
      <c r="DGU174" s="6"/>
      <c r="DGV174" s="6"/>
      <c r="DGW174" s="6"/>
      <c r="DGX174" s="6"/>
      <c r="DGY174" s="6"/>
      <c r="DGZ174" s="6"/>
      <c r="DHA174" s="6"/>
      <c r="DHB174" s="6"/>
      <c r="DHC174" s="6"/>
      <c r="DHD174" s="6"/>
      <c r="DHE174" s="6"/>
      <c r="DHF174" s="6"/>
      <c r="DHG174" s="6"/>
      <c r="DHH174" s="6"/>
      <c r="DHI174" s="6"/>
      <c r="DHJ174" s="6"/>
      <c r="DHK174" s="6"/>
      <c r="DHL174" s="6"/>
      <c r="DHM174" s="6"/>
      <c r="DHN174" s="6"/>
      <c r="DHO174" s="6"/>
      <c r="DHP174" s="6"/>
      <c r="DHQ174" s="6"/>
      <c r="DHR174" s="6"/>
      <c r="DHS174" s="6"/>
      <c r="DHT174" s="6"/>
      <c r="DHU174" s="6"/>
      <c r="DHV174" s="6"/>
      <c r="DHW174" s="6"/>
      <c r="DHX174" s="6"/>
      <c r="DHY174" s="6"/>
      <c r="DHZ174" s="6"/>
      <c r="DIA174" s="6"/>
      <c r="DIB174" s="6"/>
      <c r="DIC174" s="6"/>
      <c r="DID174" s="6"/>
      <c r="DIE174" s="6"/>
      <c r="DIF174" s="6"/>
      <c r="DIG174" s="6"/>
      <c r="DIH174" s="6"/>
      <c r="DII174" s="6"/>
      <c r="DIJ174" s="6"/>
      <c r="DIK174" s="6"/>
      <c r="DIL174" s="6"/>
      <c r="DIM174" s="6"/>
      <c r="DIN174" s="6"/>
      <c r="DIO174" s="6"/>
      <c r="DIP174" s="6"/>
      <c r="DIQ174" s="6"/>
      <c r="DIR174" s="6"/>
      <c r="DIS174" s="6"/>
      <c r="DIT174" s="6"/>
      <c r="DIU174" s="6"/>
      <c r="DIV174" s="6"/>
      <c r="DIW174" s="6"/>
      <c r="DIX174" s="6"/>
      <c r="DIY174" s="6"/>
      <c r="DIZ174" s="6"/>
      <c r="DJA174" s="6"/>
      <c r="DJB174" s="6"/>
      <c r="DJC174" s="6"/>
      <c r="DJD174" s="6"/>
      <c r="DJE174" s="6"/>
      <c r="DJF174" s="6"/>
      <c r="DJG174" s="6"/>
      <c r="DJH174" s="6"/>
      <c r="DJI174" s="6"/>
      <c r="DJJ174" s="6"/>
      <c r="DJK174" s="6"/>
      <c r="DJL174" s="6"/>
      <c r="DJM174" s="6"/>
      <c r="DJN174" s="6"/>
      <c r="DJO174" s="6"/>
      <c r="DJP174" s="6"/>
      <c r="DJQ174" s="6"/>
      <c r="DJR174" s="6"/>
      <c r="DJS174" s="6"/>
      <c r="DJT174" s="6"/>
      <c r="DJU174" s="6"/>
      <c r="DJV174" s="6"/>
      <c r="DJW174" s="6"/>
      <c r="DJX174" s="6"/>
      <c r="DJY174" s="6"/>
      <c r="DJZ174" s="6"/>
      <c r="DKA174" s="6"/>
      <c r="DKB174" s="6"/>
      <c r="DKC174" s="6"/>
      <c r="DKD174" s="6"/>
      <c r="DKE174" s="6"/>
      <c r="DKF174" s="6"/>
      <c r="DKG174" s="6"/>
      <c r="DKH174" s="6"/>
      <c r="DKI174" s="6"/>
      <c r="DKJ174" s="6"/>
      <c r="DKK174" s="6"/>
      <c r="DKL174" s="6"/>
      <c r="DKM174" s="6"/>
      <c r="DKN174" s="6"/>
      <c r="DKO174" s="6"/>
      <c r="DKP174" s="6"/>
      <c r="DKQ174" s="6"/>
      <c r="DKR174" s="6"/>
      <c r="DKS174" s="6"/>
      <c r="DKT174" s="6"/>
      <c r="DKU174" s="6"/>
      <c r="DKV174" s="6"/>
      <c r="DKW174" s="6"/>
      <c r="DKX174" s="6"/>
      <c r="DKY174" s="6"/>
      <c r="DKZ174" s="6"/>
      <c r="DLA174" s="6"/>
      <c r="DLB174" s="6"/>
      <c r="DLC174" s="6"/>
      <c r="DLD174" s="6"/>
      <c r="DLE174" s="6"/>
      <c r="DLF174" s="6"/>
      <c r="DLG174" s="6"/>
      <c r="DLH174" s="6"/>
      <c r="DLI174" s="6"/>
      <c r="DLJ174" s="6"/>
      <c r="DLK174" s="6"/>
      <c r="DLL174" s="6"/>
      <c r="DLM174" s="6"/>
      <c r="DLN174" s="6"/>
      <c r="DLO174" s="6"/>
      <c r="DLP174" s="6"/>
      <c r="DLQ174" s="6"/>
      <c r="DLR174" s="6"/>
      <c r="DLS174" s="6"/>
      <c r="DLT174" s="6"/>
      <c r="DLU174" s="6"/>
      <c r="DLV174" s="6"/>
      <c r="DLW174" s="6"/>
      <c r="DLX174" s="6"/>
      <c r="DLY174" s="6"/>
      <c r="DLZ174" s="6"/>
      <c r="DMA174" s="6"/>
      <c r="DMB174" s="6"/>
      <c r="DMC174" s="6"/>
      <c r="DMD174" s="6"/>
      <c r="DME174" s="6"/>
      <c r="DMF174" s="6"/>
      <c r="DMG174" s="6"/>
      <c r="DMH174" s="6"/>
      <c r="DMI174" s="6"/>
      <c r="DMJ174" s="6"/>
      <c r="DMK174" s="6"/>
      <c r="DML174" s="6"/>
      <c r="DMM174" s="6"/>
      <c r="DMN174" s="6"/>
      <c r="DMO174" s="6"/>
      <c r="DMP174" s="6"/>
      <c r="DMQ174" s="6"/>
      <c r="DMR174" s="6"/>
      <c r="DMS174" s="6"/>
      <c r="DMT174" s="6"/>
      <c r="DMU174" s="6"/>
      <c r="DMV174" s="6"/>
      <c r="DMW174" s="6"/>
      <c r="DMX174" s="6"/>
      <c r="DMY174" s="6"/>
      <c r="DMZ174" s="6"/>
      <c r="DNA174" s="6"/>
      <c r="DNB174" s="6"/>
      <c r="DNC174" s="6"/>
      <c r="DND174" s="6"/>
      <c r="DNE174" s="6"/>
      <c r="DNF174" s="6"/>
      <c r="DNG174" s="6"/>
      <c r="DNH174" s="6"/>
      <c r="DNI174" s="6"/>
      <c r="DNJ174" s="6"/>
      <c r="DNK174" s="6"/>
      <c r="DNL174" s="6"/>
      <c r="DNM174" s="6"/>
      <c r="DNN174" s="6"/>
      <c r="DNO174" s="6"/>
      <c r="DNP174" s="6"/>
      <c r="DNQ174" s="6"/>
      <c r="DNR174" s="6"/>
      <c r="DNS174" s="6"/>
      <c r="DNT174" s="6"/>
      <c r="DNU174" s="6"/>
      <c r="DNV174" s="6"/>
      <c r="DNW174" s="6"/>
      <c r="DNX174" s="6"/>
      <c r="DNY174" s="6"/>
      <c r="DNZ174" s="6"/>
      <c r="DOA174" s="6"/>
      <c r="DOB174" s="6"/>
      <c r="DOC174" s="6"/>
      <c r="DOD174" s="6"/>
      <c r="DOE174" s="6"/>
      <c r="DOF174" s="6"/>
      <c r="DOG174" s="6"/>
      <c r="DOH174" s="6"/>
      <c r="DOI174" s="6"/>
      <c r="DOJ174" s="6"/>
      <c r="DOK174" s="6"/>
      <c r="DOL174" s="6"/>
      <c r="DOM174" s="6"/>
      <c r="DON174" s="6"/>
      <c r="DOO174" s="6"/>
      <c r="DOP174" s="6"/>
      <c r="DOQ174" s="6"/>
      <c r="DOR174" s="6"/>
      <c r="DOS174" s="6"/>
      <c r="DOT174" s="6"/>
      <c r="DOU174" s="6"/>
      <c r="DOV174" s="6"/>
      <c r="DOW174" s="6"/>
      <c r="DOX174" s="6"/>
      <c r="DOY174" s="6"/>
      <c r="DOZ174" s="6"/>
      <c r="DPA174" s="6"/>
      <c r="DPB174" s="6"/>
      <c r="DPC174" s="6"/>
      <c r="DPD174" s="6"/>
      <c r="DPE174" s="6"/>
      <c r="DPF174" s="6"/>
      <c r="DPG174" s="6"/>
      <c r="DPH174" s="6"/>
      <c r="DPI174" s="6"/>
      <c r="DPJ174" s="6"/>
      <c r="DPK174" s="6"/>
      <c r="DPL174" s="6"/>
      <c r="DPM174" s="6"/>
      <c r="DPN174" s="6"/>
      <c r="DPO174" s="6"/>
      <c r="DPP174" s="6"/>
      <c r="DPQ174" s="6"/>
      <c r="DPR174" s="6"/>
      <c r="DPS174" s="6"/>
      <c r="DPT174" s="6"/>
      <c r="DPU174" s="6"/>
      <c r="DPV174" s="6"/>
      <c r="DPW174" s="6"/>
      <c r="DPX174" s="6"/>
      <c r="DPY174" s="6"/>
      <c r="DPZ174" s="6"/>
      <c r="DQA174" s="6"/>
      <c r="DQB174" s="6"/>
      <c r="DQC174" s="6"/>
      <c r="DQD174" s="6"/>
      <c r="DQE174" s="6"/>
      <c r="DQF174" s="6"/>
      <c r="DQG174" s="6"/>
      <c r="DQH174" s="6"/>
      <c r="DQI174" s="6"/>
      <c r="DQJ174" s="6"/>
      <c r="DQK174" s="6"/>
      <c r="DQL174" s="6"/>
      <c r="DQM174" s="6"/>
      <c r="DQN174" s="6"/>
      <c r="DQO174" s="6"/>
      <c r="DQP174" s="6"/>
      <c r="DQQ174" s="6"/>
      <c r="DQR174" s="6"/>
      <c r="DQS174" s="6"/>
      <c r="DQT174" s="6"/>
      <c r="DQU174" s="6"/>
      <c r="DQV174" s="6"/>
      <c r="DQW174" s="6"/>
      <c r="DQX174" s="6"/>
      <c r="DQY174" s="6"/>
      <c r="DQZ174" s="6"/>
      <c r="DRA174" s="6"/>
      <c r="DRB174" s="6"/>
      <c r="DRC174" s="6"/>
      <c r="DRD174" s="6"/>
      <c r="DRE174" s="6"/>
      <c r="DRF174" s="6"/>
      <c r="DRG174" s="6"/>
      <c r="DRH174" s="6"/>
      <c r="DRI174" s="6"/>
      <c r="DRJ174" s="6"/>
      <c r="DRK174" s="6"/>
      <c r="DRL174" s="6"/>
      <c r="DRM174" s="6"/>
      <c r="DRN174" s="6"/>
      <c r="DRO174" s="6"/>
      <c r="DRP174" s="6"/>
      <c r="DRQ174" s="6"/>
      <c r="DRR174" s="6"/>
      <c r="DRS174" s="6"/>
      <c r="DRT174" s="6"/>
      <c r="DRU174" s="6"/>
      <c r="DRV174" s="6"/>
      <c r="DRW174" s="6"/>
      <c r="DRX174" s="6"/>
      <c r="DRY174" s="6"/>
      <c r="DRZ174" s="6"/>
      <c r="DSA174" s="6"/>
      <c r="DSB174" s="6"/>
      <c r="DSC174" s="6"/>
      <c r="DSD174" s="6"/>
      <c r="DSE174" s="6"/>
      <c r="DSF174" s="6"/>
      <c r="DSG174" s="6"/>
      <c r="DSH174" s="6"/>
      <c r="DSI174" s="6"/>
      <c r="DSJ174" s="6"/>
      <c r="DSK174" s="6"/>
      <c r="DSL174" s="6"/>
      <c r="DSM174" s="6"/>
      <c r="DSN174" s="6"/>
      <c r="DSO174" s="6"/>
      <c r="DSP174" s="6"/>
      <c r="DSQ174" s="6"/>
      <c r="DSR174" s="6"/>
      <c r="DSS174" s="6"/>
      <c r="DST174" s="6"/>
      <c r="DSU174" s="6"/>
      <c r="DSV174" s="6"/>
      <c r="DSW174" s="6"/>
      <c r="DSX174" s="6"/>
      <c r="DSY174" s="6"/>
      <c r="DSZ174" s="6"/>
      <c r="DTA174" s="6"/>
      <c r="DTB174" s="6"/>
      <c r="DTC174" s="6"/>
      <c r="DTD174" s="6"/>
      <c r="DTE174" s="6"/>
      <c r="DTF174" s="6"/>
      <c r="DTG174" s="6"/>
      <c r="DTH174" s="6"/>
      <c r="DTI174" s="6"/>
      <c r="DTJ174" s="6"/>
      <c r="DTK174" s="6"/>
      <c r="DTL174" s="6"/>
      <c r="DTM174" s="6"/>
      <c r="DTN174" s="6"/>
      <c r="DTO174" s="6"/>
      <c r="DTP174" s="6"/>
      <c r="DTQ174" s="6"/>
      <c r="DTR174" s="6"/>
      <c r="DTS174" s="6"/>
      <c r="DTT174" s="6"/>
      <c r="DTU174" s="6"/>
      <c r="DTV174" s="6"/>
      <c r="DTW174" s="6"/>
      <c r="DTX174" s="6"/>
      <c r="DTY174" s="6"/>
      <c r="DTZ174" s="6"/>
      <c r="DUA174" s="6"/>
      <c r="DUB174" s="6"/>
      <c r="DUC174" s="6"/>
      <c r="DUD174" s="6"/>
      <c r="DUE174" s="6"/>
      <c r="DUF174" s="6"/>
      <c r="DUG174" s="6"/>
      <c r="DUH174" s="6"/>
      <c r="DUI174" s="6"/>
      <c r="DUJ174" s="6"/>
      <c r="DUK174" s="6"/>
      <c r="DUL174" s="6"/>
      <c r="DUM174" s="6"/>
      <c r="DUN174" s="6"/>
      <c r="DUO174" s="6"/>
      <c r="DUP174" s="6"/>
      <c r="DUQ174" s="6"/>
      <c r="DUR174" s="6"/>
      <c r="DUS174" s="6"/>
      <c r="DUT174" s="6"/>
      <c r="DUU174" s="6"/>
      <c r="DUV174" s="6"/>
      <c r="DUW174" s="6"/>
      <c r="DUX174" s="6"/>
      <c r="DUY174" s="6"/>
      <c r="DUZ174" s="6"/>
      <c r="DVA174" s="6"/>
      <c r="DVB174" s="6"/>
      <c r="DVC174" s="6"/>
      <c r="DVD174" s="6"/>
      <c r="DVE174" s="6"/>
      <c r="DVF174" s="6"/>
      <c r="DVG174" s="6"/>
      <c r="DVH174" s="6"/>
      <c r="DVI174" s="6"/>
      <c r="DVJ174" s="6"/>
      <c r="DVK174" s="6"/>
      <c r="DVL174" s="6"/>
      <c r="DVM174" s="6"/>
      <c r="DVN174" s="6"/>
      <c r="DVO174" s="6"/>
      <c r="DVP174" s="6"/>
      <c r="DVQ174" s="6"/>
      <c r="DVR174" s="6"/>
      <c r="DVS174" s="6"/>
      <c r="DVT174" s="6"/>
      <c r="DVU174" s="6"/>
      <c r="DVV174" s="6"/>
      <c r="DVW174" s="6"/>
      <c r="DVX174" s="6"/>
      <c r="DVY174" s="6"/>
      <c r="DVZ174" s="6"/>
      <c r="DWA174" s="6"/>
      <c r="DWB174" s="6"/>
      <c r="DWC174" s="6"/>
      <c r="DWD174" s="6"/>
      <c r="DWE174" s="6"/>
      <c r="DWF174" s="6"/>
      <c r="DWG174" s="6"/>
      <c r="DWH174" s="6"/>
      <c r="DWI174" s="6"/>
      <c r="DWJ174" s="6"/>
      <c r="DWK174" s="6"/>
      <c r="DWL174" s="6"/>
      <c r="DWM174" s="6"/>
      <c r="DWN174" s="6"/>
      <c r="DWO174" s="6"/>
      <c r="DWP174" s="6"/>
      <c r="DWQ174" s="6"/>
      <c r="DWR174" s="6"/>
      <c r="DWS174" s="6"/>
      <c r="DWT174" s="6"/>
      <c r="DWU174" s="6"/>
      <c r="DWV174" s="6"/>
      <c r="DWW174" s="6"/>
      <c r="DWX174" s="6"/>
      <c r="DWY174" s="6"/>
      <c r="DWZ174" s="6"/>
      <c r="DXA174" s="6"/>
      <c r="DXB174" s="6"/>
      <c r="DXC174" s="6"/>
      <c r="DXD174" s="6"/>
      <c r="DXE174" s="6"/>
      <c r="DXF174" s="6"/>
      <c r="DXG174" s="6"/>
      <c r="DXH174" s="6"/>
      <c r="DXI174" s="6"/>
      <c r="DXJ174" s="6"/>
      <c r="DXK174" s="6"/>
      <c r="DXL174" s="6"/>
      <c r="DXM174" s="6"/>
      <c r="DXN174" s="6"/>
      <c r="DXO174" s="6"/>
      <c r="DXP174" s="6"/>
      <c r="DXQ174" s="6"/>
      <c r="DXR174" s="6"/>
      <c r="DXS174" s="6"/>
      <c r="DXT174" s="6"/>
      <c r="DXU174" s="6"/>
      <c r="DXV174" s="6"/>
      <c r="DXW174" s="6"/>
      <c r="DXX174" s="6"/>
      <c r="DXY174" s="6"/>
      <c r="DXZ174" s="6"/>
      <c r="DYA174" s="6"/>
      <c r="DYB174" s="6"/>
      <c r="DYC174" s="6"/>
      <c r="DYD174" s="6"/>
      <c r="DYE174" s="6"/>
      <c r="DYF174" s="6"/>
      <c r="DYG174" s="6"/>
      <c r="DYH174" s="6"/>
      <c r="DYI174" s="6"/>
      <c r="DYJ174" s="6"/>
      <c r="DYK174" s="6"/>
      <c r="DYL174" s="6"/>
      <c r="DYM174" s="6"/>
      <c r="DYN174" s="6"/>
      <c r="DYO174" s="6"/>
      <c r="DYP174" s="6"/>
      <c r="DYQ174" s="6"/>
      <c r="DYR174" s="6"/>
      <c r="DYS174" s="6"/>
      <c r="DYT174" s="6"/>
      <c r="DYU174" s="6"/>
      <c r="DYV174" s="6"/>
      <c r="DYW174" s="6"/>
      <c r="DYX174" s="6"/>
      <c r="DYY174" s="6"/>
      <c r="DYZ174" s="6"/>
      <c r="DZA174" s="6"/>
      <c r="DZB174" s="6"/>
      <c r="DZC174" s="6"/>
      <c r="DZD174" s="6"/>
      <c r="DZE174" s="6"/>
      <c r="DZF174" s="6"/>
      <c r="DZG174" s="6"/>
      <c r="DZH174" s="6"/>
      <c r="DZI174" s="6"/>
      <c r="DZJ174" s="6"/>
      <c r="DZK174" s="6"/>
      <c r="DZL174" s="6"/>
      <c r="DZM174" s="6"/>
      <c r="DZN174" s="6"/>
      <c r="DZO174" s="6"/>
      <c r="DZP174" s="6"/>
      <c r="DZQ174" s="6"/>
      <c r="DZR174" s="6"/>
      <c r="DZS174" s="6"/>
      <c r="DZT174" s="6"/>
      <c r="DZU174" s="6"/>
      <c r="DZV174" s="6"/>
      <c r="DZW174" s="6"/>
      <c r="DZX174" s="6"/>
      <c r="DZY174" s="6"/>
      <c r="DZZ174" s="6"/>
      <c r="EAA174" s="6"/>
      <c r="EAB174" s="6"/>
      <c r="EAC174" s="6"/>
      <c r="EAD174" s="6"/>
      <c r="EAE174" s="6"/>
      <c r="EAF174" s="6"/>
      <c r="EAG174" s="6"/>
      <c r="EAH174" s="6"/>
      <c r="EAI174" s="6"/>
      <c r="EAJ174" s="6"/>
      <c r="EAK174" s="6"/>
      <c r="EAL174" s="6"/>
      <c r="EAM174" s="6"/>
      <c r="EAN174" s="6"/>
      <c r="EAO174" s="6"/>
      <c r="EAP174" s="6"/>
      <c r="EAQ174" s="6"/>
      <c r="EAR174" s="6"/>
      <c r="EAS174" s="6"/>
      <c r="EAT174" s="6"/>
      <c r="EAU174" s="6"/>
      <c r="EAV174" s="6"/>
      <c r="EAW174" s="6"/>
      <c r="EAX174" s="6"/>
      <c r="EAY174" s="6"/>
      <c r="EAZ174" s="6"/>
      <c r="EBA174" s="6"/>
      <c r="EBB174" s="6"/>
      <c r="EBC174" s="6"/>
      <c r="EBD174" s="6"/>
      <c r="EBE174" s="6"/>
      <c r="EBF174" s="6"/>
      <c r="EBG174" s="6"/>
      <c r="EBH174" s="6"/>
      <c r="EBI174" s="6"/>
      <c r="EBJ174" s="6"/>
      <c r="EBK174" s="6"/>
      <c r="EBL174" s="6"/>
      <c r="EBM174" s="6"/>
      <c r="EBN174" s="6"/>
      <c r="EBO174" s="6"/>
      <c r="EBP174" s="6"/>
      <c r="EBQ174" s="6"/>
      <c r="EBR174" s="6"/>
      <c r="EBS174" s="6"/>
      <c r="EBT174" s="6"/>
      <c r="EBU174" s="6"/>
      <c r="EBV174" s="6"/>
      <c r="EBW174" s="6"/>
      <c r="EBX174" s="6"/>
      <c r="EBY174" s="6"/>
      <c r="EBZ174" s="6"/>
      <c r="ECA174" s="6"/>
      <c r="ECB174" s="6"/>
      <c r="ECC174" s="6"/>
      <c r="ECD174" s="6"/>
      <c r="ECE174" s="6"/>
      <c r="ECF174" s="6"/>
      <c r="ECG174" s="6"/>
      <c r="ECH174" s="6"/>
      <c r="ECI174" s="6"/>
      <c r="ECJ174" s="6"/>
      <c r="ECK174" s="6"/>
      <c r="ECL174" s="6"/>
      <c r="ECM174" s="6"/>
      <c r="ECN174" s="6"/>
      <c r="ECO174" s="6"/>
      <c r="ECP174" s="6"/>
      <c r="ECQ174" s="6"/>
      <c r="ECR174" s="6"/>
      <c r="ECS174" s="6"/>
      <c r="ECT174" s="6"/>
      <c r="ECU174" s="6"/>
      <c r="ECV174" s="6"/>
      <c r="ECW174" s="6"/>
      <c r="ECX174" s="6"/>
      <c r="ECY174" s="6"/>
      <c r="ECZ174" s="6"/>
      <c r="EDA174" s="6"/>
      <c r="EDB174" s="6"/>
      <c r="EDC174" s="6"/>
      <c r="EDD174" s="6"/>
      <c r="EDE174" s="6"/>
      <c r="EDF174" s="6"/>
      <c r="EDG174" s="6"/>
      <c r="EDH174" s="6"/>
      <c r="EDI174" s="6"/>
      <c r="EDJ174" s="6"/>
      <c r="EDK174" s="6"/>
      <c r="EDL174" s="6"/>
      <c r="EDM174" s="6"/>
      <c r="EDN174" s="6"/>
      <c r="EDO174" s="6"/>
      <c r="EDP174" s="6"/>
      <c r="EDQ174" s="6"/>
      <c r="EDR174" s="6"/>
      <c r="EDS174" s="6"/>
      <c r="EDT174" s="6"/>
      <c r="EDU174" s="6"/>
      <c r="EDV174" s="6"/>
      <c r="EDW174" s="6"/>
      <c r="EDX174" s="6"/>
      <c r="EDY174" s="6"/>
      <c r="EDZ174" s="6"/>
      <c r="EEA174" s="6"/>
      <c r="EEB174" s="6"/>
      <c r="EEC174" s="6"/>
      <c r="EED174" s="6"/>
      <c r="EEE174" s="6"/>
      <c r="EEF174" s="6"/>
      <c r="EEG174" s="6"/>
      <c r="EEH174" s="6"/>
      <c r="EEI174" s="6"/>
      <c r="EEJ174" s="6"/>
      <c r="EEK174" s="6"/>
      <c r="EEL174" s="6"/>
      <c r="EEM174" s="6"/>
      <c r="EEN174" s="6"/>
      <c r="EEO174" s="6"/>
      <c r="EEP174" s="6"/>
      <c r="EEQ174" s="6"/>
      <c r="EER174" s="6"/>
      <c r="EES174" s="6"/>
      <c r="EET174" s="6"/>
      <c r="EEU174" s="6"/>
      <c r="EEV174" s="6"/>
      <c r="EEW174" s="6"/>
      <c r="EEX174" s="6"/>
      <c r="EEY174" s="6"/>
      <c r="EEZ174" s="6"/>
      <c r="EFA174" s="6"/>
      <c r="EFB174" s="6"/>
      <c r="EFC174" s="6"/>
      <c r="EFD174" s="6"/>
      <c r="EFE174" s="6"/>
      <c r="EFF174" s="6"/>
      <c r="EFG174" s="6"/>
      <c r="EFH174" s="6"/>
      <c r="EFI174" s="6"/>
      <c r="EFJ174" s="6"/>
      <c r="EFK174" s="6"/>
      <c r="EFL174" s="6"/>
      <c r="EFM174" s="6"/>
      <c r="EFN174" s="6"/>
      <c r="EFO174" s="6"/>
      <c r="EFP174" s="6"/>
      <c r="EFQ174" s="6"/>
      <c r="EFR174" s="6"/>
      <c r="EFS174" s="6"/>
      <c r="EFT174" s="6"/>
      <c r="EFU174" s="6"/>
      <c r="EFV174" s="6"/>
      <c r="EFW174" s="6"/>
      <c r="EFX174" s="6"/>
      <c r="EFY174" s="6"/>
      <c r="EFZ174" s="6"/>
      <c r="EGA174" s="6"/>
      <c r="EGB174" s="6"/>
      <c r="EGC174" s="6"/>
      <c r="EGD174" s="6"/>
      <c r="EGE174" s="6"/>
      <c r="EGF174" s="6"/>
      <c r="EGG174" s="6"/>
      <c r="EGH174" s="6"/>
      <c r="EGI174" s="6"/>
      <c r="EGJ174" s="6"/>
      <c r="EGK174" s="6"/>
      <c r="EGL174" s="6"/>
      <c r="EGM174" s="6"/>
      <c r="EGN174" s="6"/>
      <c r="EGO174" s="6"/>
      <c r="EGP174" s="6"/>
      <c r="EGQ174" s="6"/>
      <c r="EGR174" s="6"/>
      <c r="EGS174" s="6"/>
      <c r="EGT174" s="6"/>
      <c r="EGU174" s="6"/>
      <c r="EGV174" s="6"/>
      <c r="EGW174" s="6"/>
      <c r="EGX174" s="6"/>
      <c r="EGY174" s="6"/>
      <c r="EGZ174" s="6"/>
      <c r="EHA174" s="6"/>
      <c r="EHB174" s="6"/>
      <c r="EHC174" s="6"/>
      <c r="EHD174" s="6"/>
      <c r="EHE174" s="6"/>
      <c r="EHF174" s="6"/>
      <c r="EHG174" s="6"/>
      <c r="EHH174" s="6"/>
      <c r="EHI174" s="6"/>
      <c r="EHJ174" s="6"/>
      <c r="EHK174" s="6"/>
      <c r="EHL174" s="6"/>
      <c r="EHM174" s="6"/>
      <c r="EHN174" s="6"/>
      <c r="EHO174" s="6"/>
      <c r="EHP174" s="6"/>
      <c r="EHQ174" s="6"/>
      <c r="EHR174" s="6"/>
      <c r="EHS174" s="6"/>
      <c r="EHT174" s="6"/>
      <c r="EHU174" s="6"/>
      <c r="EHV174" s="6"/>
      <c r="EHW174" s="6"/>
      <c r="EHX174" s="6"/>
      <c r="EHY174" s="6"/>
      <c r="EHZ174" s="6"/>
      <c r="EIA174" s="6"/>
      <c r="EIB174" s="6"/>
      <c r="EIC174" s="6"/>
      <c r="EID174" s="6"/>
      <c r="EIE174" s="6"/>
      <c r="EIF174" s="6"/>
      <c r="EIG174" s="6"/>
      <c r="EIH174" s="6"/>
      <c r="EII174" s="6"/>
      <c r="EIJ174" s="6"/>
      <c r="EIK174" s="6"/>
      <c r="EIL174" s="6"/>
      <c r="EIM174" s="6"/>
      <c r="EIN174" s="6"/>
      <c r="EIO174" s="6"/>
      <c r="EIP174" s="6"/>
      <c r="EIQ174" s="6"/>
      <c r="EIR174" s="6"/>
      <c r="EIS174" s="6"/>
      <c r="EIT174" s="6"/>
      <c r="EIU174" s="6"/>
      <c r="EIV174" s="6"/>
      <c r="EIW174" s="6"/>
      <c r="EIX174" s="6"/>
      <c r="EIY174" s="6"/>
      <c r="EIZ174" s="6"/>
      <c r="EJA174" s="6"/>
      <c r="EJB174" s="6"/>
      <c r="EJC174" s="6"/>
      <c r="EJD174" s="6"/>
      <c r="EJE174" s="6"/>
      <c r="EJF174" s="6"/>
      <c r="EJG174" s="6"/>
      <c r="EJH174" s="6"/>
      <c r="EJI174" s="6"/>
      <c r="EJJ174" s="6"/>
      <c r="EJK174" s="6"/>
      <c r="EJL174" s="6"/>
      <c r="EJM174" s="6"/>
      <c r="EJN174" s="6"/>
      <c r="EJO174" s="6"/>
      <c r="EJP174" s="6"/>
      <c r="EJQ174" s="6"/>
      <c r="EJR174" s="6"/>
      <c r="EJS174" s="6"/>
      <c r="EJT174" s="6"/>
      <c r="EJU174" s="6"/>
      <c r="EJV174" s="6"/>
      <c r="EJW174" s="6"/>
      <c r="EJX174" s="6"/>
      <c r="EJY174" s="6"/>
      <c r="EJZ174" s="6"/>
      <c r="EKA174" s="6"/>
      <c r="EKB174" s="6"/>
      <c r="EKC174" s="6"/>
      <c r="EKD174" s="6"/>
      <c r="EKE174" s="6"/>
      <c r="EKF174" s="6"/>
      <c r="EKG174" s="6"/>
      <c r="EKH174" s="6"/>
      <c r="EKI174" s="6"/>
      <c r="EKJ174" s="6"/>
      <c r="EKK174" s="6"/>
      <c r="EKL174" s="6"/>
      <c r="EKM174" s="6"/>
      <c r="EKN174" s="6"/>
      <c r="EKO174" s="6"/>
      <c r="EKP174" s="6"/>
      <c r="EKQ174" s="6"/>
      <c r="EKR174" s="6"/>
      <c r="EKS174" s="6"/>
      <c r="EKT174" s="6"/>
      <c r="EKU174" s="6"/>
      <c r="EKV174" s="6"/>
      <c r="EKW174" s="6"/>
      <c r="EKX174" s="6"/>
      <c r="EKY174" s="6"/>
      <c r="EKZ174" s="6"/>
      <c r="ELA174" s="6"/>
      <c r="ELB174" s="6"/>
      <c r="ELC174" s="6"/>
      <c r="ELD174" s="6"/>
      <c r="ELE174" s="6"/>
      <c r="ELF174" s="6"/>
      <c r="ELG174" s="6"/>
      <c r="ELH174" s="6"/>
      <c r="ELI174" s="6"/>
      <c r="ELJ174" s="6"/>
      <c r="ELK174" s="6"/>
      <c r="ELL174" s="6"/>
      <c r="ELM174" s="6"/>
      <c r="ELN174" s="6"/>
      <c r="ELO174" s="6"/>
      <c r="ELP174" s="6"/>
      <c r="ELQ174" s="6"/>
      <c r="ELR174" s="6"/>
      <c r="ELS174" s="6"/>
      <c r="ELT174" s="6"/>
      <c r="ELU174" s="6"/>
      <c r="ELV174" s="6"/>
      <c r="ELW174" s="6"/>
      <c r="ELX174" s="6"/>
      <c r="ELY174" s="6"/>
      <c r="ELZ174" s="6"/>
      <c r="EMA174" s="6"/>
      <c r="EMB174" s="6"/>
      <c r="EMC174" s="6"/>
      <c r="EMD174" s="6"/>
      <c r="EME174" s="6"/>
      <c r="EMF174" s="6"/>
      <c r="EMG174" s="6"/>
      <c r="EMH174" s="6"/>
      <c r="EMI174" s="6"/>
      <c r="EMJ174" s="6"/>
      <c r="EMK174" s="6"/>
      <c r="EML174" s="6"/>
      <c r="EMM174" s="6"/>
      <c r="EMN174" s="6"/>
      <c r="EMO174" s="6"/>
      <c r="EMP174" s="6"/>
      <c r="EMQ174" s="6"/>
      <c r="EMR174" s="6"/>
      <c r="EMS174" s="6"/>
      <c r="EMT174" s="6"/>
      <c r="EMU174" s="6"/>
      <c r="EMV174" s="6"/>
      <c r="EMW174" s="6"/>
      <c r="EMX174" s="6"/>
      <c r="EMY174" s="6"/>
      <c r="EMZ174" s="6"/>
      <c r="ENA174" s="6"/>
      <c r="ENB174" s="6"/>
      <c r="ENC174" s="6"/>
      <c r="END174" s="6"/>
      <c r="ENE174" s="6"/>
      <c r="ENF174" s="6"/>
      <c r="ENG174" s="6"/>
      <c r="ENH174" s="6"/>
      <c r="ENI174" s="6"/>
      <c r="ENJ174" s="6"/>
      <c r="ENK174" s="6"/>
      <c r="ENL174" s="6"/>
      <c r="ENM174" s="6"/>
      <c r="ENN174" s="6"/>
      <c r="ENO174" s="6"/>
      <c r="ENP174" s="6"/>
      <c r="ENQ174" s="6"/>
      <c r="ENR174" s="6"/>
      <c r="ENS174" s="6"/>
      <c r="ENT174" s="6"/>
      <c r="ENU174" s="6"/>
      <c r="ENV174" s="6"/>
      <c r="ENW174" s="6"/>
      <c r="ENX174" s="6"/>
      <c r="ENY174" s="6"/>
      <c r="ENZ174" s="6"/>
      <c r="EOA174" s="6"/>
      <c r="EOB174" s="6"/>
      <c r="EOC174" s="6"/>
      <c r="EOD174" s="6"/>
      <c r="EOE174" s="6"/>
      <c r="EOF174" s="6"/>
      <c r="EOG174" s="6"/>
      <c r="EOH174" s="6"/>
      <c r="EOI174" s="6"/>
      <c r="EOJ174" s="6"/>
      <c r="EOK174" s="6"/>
      <c r="EOL174" s="6"/>
      <c r="EOM174" s="6"/>
      <c r="EON174" s="6"/>
      <c r="EOO174" s="6"/>
      <c r="EOP174" s="6"/>
      <c r="EOQ174" s="6"/>
      <c r="EOR174" s="6"/>
      <c r="EOS174" s="6"/>
      <c r="EOT174" s="6"/>
      <c r="EOU174" s="6"/>
      <c r="EOV174" s="6"/>
      <c r="EOW174" s="6"/>
      <c r="EOX174" s="6"/>
      <c r="EOY174" s="6"/>
      <c r="EOZ174" s="6"/>
      <c r="EPA174" s="6"/>
      <c r="EPB174" s="6"/>
      <c r="EPC174" s="6"/>
      <c r="EPD174" s="6"/>
      <c r="EPE174" s="6"/>
      <c r="EPF174" s="6"/>
      <c r="EPG174" s="6"/>
      <c r="EPH174" s="6"/>
      <c r="EPI174" s="6"/>
      <c r="EPJ174" s="6"/>
      <c r="EPK174" s="6"/>
      <c r="EPL174" s="6"/>
      <c r="EPM174" s="6"/>
      <c r="EPN174" s="6"/>
      <c r="EPO174" s="6"/>
      <c r="EPP174" s="6"/>
      <c r="EPQ174" s="6"/>
      <c r="EPR174" s="6"/>
      <c r="EPS174" s="6"/>
      <c r="EPT174" s="6"/>
      <c r="EPU174" s="6"/>
      <c r="EPV174" s="6"/>
      <c r="EPW174" s="6"/>
      <c r="EPX174" s="6"/>
      <c r="EPY174" s="6"/>
      <c r="EPZ174" s="6"/>
      <c r="EQA174" s="6"/>
      <c r="EQB174" s="6"/>
      <c r="EQC174" s="6"/>
      <c r="EQD174" s="6"/>
      <c r="EQE174" s="6"/>
      <c r="EQF174" s="6"/>
      <c r="EQG174" s="6"/>
      <c r="EQH174" s="6"/>
      <c r="EQI174" s="6"/>
      <c r="EQJ174" s="6"/>
      <c r="EQK174" s="6"/>
      <c r="EQL174" s="6"/>
      <c r="EQM174" s="6"/>
      <c r="EQN174" s="6"/>
      <c r="EQO174" s="6"/>
      <c r="EQP174" s="6"/>
      <c r="EQQ174" s="6"/>
      <c r="EQR174" s="6"/>
      <c r="EQS174" s="6"/>
      <c r="EQT174" s="6"/>
      <c r="EQU174" s="6"/>
      <c r="EQV174" s="6"/>
      <c r="EQW174" s="6"/>
      <c r="EQX174" s="6"/>
      <c r="EQY174" s="6"/>
      <c r="EQZ174" s="6"/>
      <c r="ERA174" s="6"/>
      <c r="ERB174" s="6"/>
      <c r="ERC174" s="6"/>
      <c r="ERD174" s="6"/>
      <c r="ERE174" s="6"/>
      <c r="ERF174" s="6"/>
      <c r="ERG174" s="6"/>
      <c r="ERH174" s="6"/>
      <c r="ERI174" s="6"/>
      <c r="ERJ174" s="6"/>
      <c r="ERK174" s="6"/>
      <c r="ERL174" s="6"/>
      <c r="ERM174" s="6"/>
      <c r="ERN174" s="6"/>
      <c r="ERO174" s="6"/>
      <c r="ERP174" s="6"/>
      <c r="ERQ174" s="6"/>
      <c r="ERR174" s="6"/>
      <c r="ERS174" s="6"/>
      <c r="ERT174" s="6"/>
      <c r="ERU174" s="6"/>
      <c r="ERV174" s="6"/>
      <c r="ERW174" s="6"/>
      <c r="ERX174" s="6"/>
      <c r="ERY174" s="6"/>
      <c r="ERZ174" s="6"/>
      <c r="ESA174" s="6"/>
      <c r="ESB174" s="6"/>
      <c r="ESC174" s="6"/>
      <c r="ESD174" s="6"/>
      <c r="ESE174" s="6"/>
      <c r="ESF174" s="6"/>
      <c r="ESG174" s="6"/>
      <c r="ESH174" s="6"/>
      <c r="ESI174" s="6"/>
      <c r="ESJ174" s="6"/>
      <c r="ESK174" s="6"/>
      <c r="ESL174" s="6"/>
      <c r="ESM174" s="6"/>
      <c r="ESN174" s="6"/>
      <c r="ESO174" s="6"/>
      <c r="ESP174" s="6"/>
      <c r="ESQ174" s="6"/>
      <c r="ESR174" s="6"/>
      <c r="ESS174" s="6"/>
      <c r="EST174" s="6"/>
      <c r="ESU174" s="6"/>
      <c r="ESV174" s="6"/>
      <c r="ESW174" s="6"/>
      <c r="ESX174" s="6"/>
      <c r="ESY174" s="6"/>
      <c r="ESZ174" s="6"/>
      <c r="ETA174" s="6"/>
      <c r="ETB174" s="6"/>
      <c r="ETC174" s="6"/>
      <c r="ETD174" s="6"/>
      <c r="ETE174" s="6"/>
      <c r="ETF174" s="6"/>
      <c r="ETG174" s="6"/>
      <c r="ETH174" s="6"/>
      <c r="ETI174" s="6"/>
      <c r="ETJ174" s="6"/>
      <c r="ETK174" s="6"/>
      <c r="ETL174" s="6"/>
      <c r="ETM174" s="6"/>
      <c r="ETN174" s="6"/>
      <c r="ETO174" s="6"/>
      <c r="ETP174" s="6"/>
      <c r="ETQ174" s="6"/>
      <c r="ETR174" s="6"/>
      <c r="ETS174" s="6"/>
      <c r="ETT174" s="6"/>
      <c r="ETU174" s="6"/>
      <c r="ETV174" s="6"/>
      <c r="ETW174" s="6"/>
      <c r="ETX174" s="6"/>
      <c r="ETY174" s="6"/>
      <c r="ETZ174" s="6"/>
      <c r="EUA174" s="6"/>
      <c r="EUB174" s="6"/>
      <c r="EUC174" s="6"/>
      <c r="EUD174" s="6"/>
      <c r="EUE174" s="6"/>
      <c r="EUF174" s="6"/>
      <c r="EUG174" s="6"/>
      <c r="EUH174" s="6"/>
      <c r="EUI174" s="6"/>
      <c r="EUJ174" s="6"/>
      <c r="EUK174" s="6"/>
      <c r="EUL174" s="6"/>
      <c r="EUM174" s="6"/>
      <c r="EUN174" s="6"/>
      <c r="EUO174" s="6"/>
      <c r="EUP174" s="6"/>
      <c r="EUQ174" s="6"/>
      <c r="EUR174" s="6"/>
      <c r="EUS174" s="6"/>
      <c r="EUT174" s="6"/>
      <c r="EUU174" s="6"/>
      <c r="EUV174" s="6"/>
      <c r="EUW174" s="6"/>
      <c r="EUX174" s="6"/>
      <c r="EUY174" s="6"/>
      <c r="EUZ174" s="6"/>
      <c r="EVA174" s="6"/>
      <c r="EVB174" s="6"/>
      <c r="EVC174" s="6"/>
      <c r="EVD174" s="6"/>
      <c r="EVE174" s="6"/>
      <c r="EVF174" s="6"/>
      <c r="EVG174" s="6"/>
      <c r="EVH174" s="6"/>
      <c r="EVI174" s="6"/>
      <c r="EVJ174" s="6"/>
      <c r="EVK174" s="6"/>
      <c r="EVL174" s="6"/>
      <c r="EVM174" s="6"/>
      <c r="EVN174" s="6"/>
      <c r="EVO174" s="6"/>
      <c r="EVP174" s="6"/>
      <c r="EVQ174" s="6"/>
      <c r="EVR174" s="6"/>
      <c r="EVS174" s="6"/>
      <c r="EVT174" s="6"/>
      <c r="EVU174" s="6"/>
      <c r="EVV174" s="6"/>
      <c r="EVW174" s="6"/>
      <c r="EVX174" s="6"/>
      <c r="EVY174" s="6"/>
      <c r="EVZ174" s="6"/>
      <c r="EWA174" s="6"/>
      <c r="EWB174" s="6"/>
      <c r="EWC174" s="6"/>
      <c r="EWD174" s="6"/>
      <c r="EWE174" s="6"/>
      <c r="EWF174" s="6"/>
      <c r="EWG174" s="6"/>
      <c r="EWH174" s="6"/>
      <c r="EWI174" s="6"/>
      <c r="EWJ174" s="6"/>
      <c r="EWK174" s="6"/>
      <c r="EWL174" s="6"/>
      <c r="EWM174" s="6"/>
      <c r="EWN174" s="6"/>
      <c r="EWO174" s="6"/>
      <c r="EWP174" s="6"/>
      <c r="EWQ174" s="6"/>
      <c r="EWR174" s="6"/>
      <c r="EWS174" s="6"/>
      <c r="EWT174" s="6"/>
      <c r="EWU174" s="6"/>
      <c r="EWV174" s="6"/>
      <c r="EWW174" s="6"/>
      <c r="EWX174" s="6"/>
      <c r="EWY174" s="6"/>
      <c r="EWZ174" s="6"/>
      <c r="EXA174" s="6"/>
      <c r="EXB174" s="6"/>
      <c r="EXC174" s="6"/>
      <c r="EXD174" s="6"/>
      <c r="EXE174" s="6"/>
      <c r="EXF174" s="6"/>
      <c r="EXG174" s="6"/>
      <c r="EXH174" s="6"/>
      <c r="EXI174" s="6"/>
      <c r="EXJ174" s="6"/>
      <c r="EXK174" s="6"/>
      <c r="EXL174" s="6"/>
      <c r="EXM174" s="6"/>
      <c r="EXN174" s="6"/>
      <c r="EXO174" s="6"/>
      <c r="EXP174" s="6"/>
      <c r="EXQ174" s="6"/>
      <c r="EXR174" s="6"/>
      <c r="EXS174" s="6"/>
      <c r="EXT174" s="6"/>
      <c r="EXU174" s="6"/>
      <c r="EXV174" s="6"/>
      <c r="EXW174" s="6"/>
      <c r="EXX174" s="6"/>
      <c r="EXY174" s="6"/>
      <c r="EXZ174" s="6"/>
      <c r="EYA174" s="6"/>
      <c r="EYB174" s="6"/>
      <c r="EYC174" s="6"/>
      <c r="EYD174" s="6"/>
      <c r="EYE174" s="6"/>
      <c r="EYF174" s="6"/>
      <c r="EYG174" s="6"/>
      <c r="EYH174" s="6"/>
      <c r="EYI174" s="6"/>
      <c r="EYJ174" s="6"/>
      <c r="EYK174" s="6"/>
      <c r="EYL174" s="6"/>
      <c r="EYM174" s="6"/>
      <c r="EYN174" s="6"/>
      <c r="EYO174" s="6"/>
      <c r="EYP174" s="6"/>
      <c r="EYQ174" s="6"/>
      <c r="EYR174" s="6"/>
      <c r="EYS174" s="6"/>
      <c r="EYT174" s="6"/>
      <c r="EYU174" s="6"/>
      <c r="EYV174" s="6"/>
      <c r="EYW174" s="6"/>
      <c r="EYX174" s="6"/>
      <c r="EYY174" s="6"/>
      <c r="EYZ174" s="6"/>
      <c r="EZA174" s="6"/>
      <c r="EZB174" s="6"/>
      <c r="EZC174" s="6"/>
      <c r="EZD174" s="6"/>
      <c r="EZE174" s="6"/>
      <c r="EZF174" s="6"/>
      <c r="EZG174" s="6"/>
      <c r="EZH174" s="6"/>
      <c r="EZI174" s="6"/>
      <c r="EZJ174" s="6"/>
      <c r="EZK174" s="6"/>
      <c r="EZL174" s="6"/>
      <c r="EZM174" s="6"/>
      <c r="EZN174" s="6"/>
      <c r="EZO174" s="6"/>
      <c r="EZP174" s="6"/>
      <c r="EZQ174" s="6"/>
      <c r="EZR174" s="6"/>
      <c r="EZS174" s="6"/>
      <c r="EZT174" s="6"/>
      <c r="EZU174" s="6"/>
      <c r="EZV174" s="6"/>
      <c r="EZW174" s="6"/>
      <c r="EZX174" s="6"/>
      <c r="EZY174" s="6"/>
      <c r="EZZ174" s="6"/>
      <c r="FAA174" s="6"/>
      <c r="FAB174" s="6"/>
      <c r="FAC174" s="6"/>
      <c r="FAD174" s="6"/>
      <c r="FAE174" s="6"/>
      <c r="FAF174" s="6"/>
      <c r="FAG174" s="6"/>
      <c r="FAH174" s="6"/>
      <c r="FAI174" s="6"/>
      <c r="FAJ174" s="6"/>
      <c r="FAK174" s="6"/>
      <c r="FAL174" s="6"/>
      <c r="FAM174" s="6"/>
      <c r="FAN174" s="6"/>
      <c r="FAO174" s="6"/>
      <c r="FAP174" s="6"/>
      <c r="FAQ174" s="6"/>
      <c r="FAR174" s="6"/>
      <c r="FAS174" s="6"/>
      <c r="FAT174" s="6"/>
      <c r="FAU174" s="6"/>
      <c r="FAV174" s="6"/>
      <c r="FAW174" s="6"/>
      <c r="FAX174" s="6"/>
      <c r="FAY174" s="6"/>
      <c r="FAZ174" s="6"/>
      <c r="FBA174" s="6"/>
      <c r="FBB174" s="6"/>
      <c r="FBC174" s="6"/>
      <c r="FBD174" s="6"/>
      <c r="FBE174" s="6"/>
      <c r="FBF174" s="6"/>
      <c r="FBG174" s="6"/>
      <c r="FBH174" s="6"/>
      <c r="FBI174" s="6"/>
      <c r="FBJ174" s="6"/>
      <c r="FBK174" s="6"/>
      <c r="FBL174" s="6"/>
      <c r="FBM174" s="6"/>
      <c r="FBN174" s="6"/>
      <c r="FBO174" s="6"/>
      <c r="FBP174" s="6"/>
      <c r="FBQ174" s="6"/>
      <c r="FBR174" s="6"/>
      <c r="FBS174" s="6"/>
      <c r="FBT174" s="6"/>
      <c r="FBU174" s="6"/>
      <c r="FBV174" s="6"/>
      <c r="FBW174" s="6"/>
      <c r="FBX174" s="6"/>
      <c r="FBY174" s="6"/>
      <c r="FBZ174" s="6"/>
      <c r="FCA174" s="6"/>
      <c r="FCB174" s="6"/>
      <c r="FCC174" s="6"/>
      <c r="FCD174" s="6"/>
      <c r="FCE174" s="6"/>
      <c r="FCF174" s="6"/>
      <c r="FCG174" s="6"/>
      <c r="FCH174" s="6"/>
      <c r="FCI174" s="6"/>
      <c r="FCJ174" s="6"/>
      <c r="FCK174" s="6"/>
      <c r="FCL174" s="6"/>
      <c r="FCM174" s="6"/>
      <c r="FCN174" s="6"/>
      <c r="FCO174" s="6"/>
      <c r="FCP174" s="6"/>
      <c r="FCQ174" s="6"/>
      <c r="FCR174" s="6"/>
      <c r="FCS174" s="6"/>
      <c r="FCT174" s="6"/>
      <c r="FCU174" s="6"/>
      <c r="FCV174" s="6"/>
      <c r="FCW174" s="6"/>
      <c r="FCX174" s="6"/>
      <c r="FCY174" s="6"/>
      <c r="FCZ174" s="6"/>
      <c r="FDA174" s="6"/>
      <c r="FDB174" s="6"/>
      <c r="FDC174" s="6"/>
      <c r="FDD174" s="6"/>
      <c r="FDE174" s="6"/>
      <c r="FDF174" s="6"/>
      <c r="FDG174" s="6"/>
      <c r="FDH174" s="6"/>
      <c r="FDI174" s="6"/>
      <c r="FDJ174" s="6"/>
      <c r="FDK174" s="6"/>
      <c r="FDL174" s="6"/>
      <c r="FDM174" s="6"/>
      <c r="FDN174" s="6"/>
      <c r="FDO174" s="6"/>
      <c r="FDP174" s="6"/>
      <c r="FDQ174" s="6"/>
      <c r="FDR174" s="6"/>
      <c r="FDS174" s="6"/>
      <c r="FDT174" s="6"/>
      <c r="FDU174" s="6"/>
      <c r="FDV174" s="6"/>
      <c r="FDW174" s="6"/>
      <c r="FDX174" s="6"/>
      <c r="FDY174" s="6"/>
      <c r="FDZ174" s="6"/>
      <c r="FEA174" s="6"/>
      <c r="FEB174" s="6"/>
      <c r="FEC174" s="6"/>
      <c r="FED174" s="6"/>
      <c r="FEE174" s="6"/>
      <c r="FEF174" s="6"/>
      <c r="FEG174" s="6"/>
      <c r="FEH174" s="6"/>
      <c r="FEI174" s="6"/>
      <c r="FEJ174" s="6"/>
      <c r="FEK174" s="6"/>
      <c r="FEL174" s="6"/>
      <c r="FEM174" s="6"/>
      <c r="FEN174" s="6"/>
      <c r="FEO174" s="6"/>
      <c r="FEP174" s="6"/>
      <c r="FEQ174" s="6"/>
      <c r="FER174" s="6"/>
      <c r="FES174" s="6"/>
      <c r="FET174" s="6"/>
      <c r="FEU174" s="6"/>
      <c r="FEV174" s="6"/>
      <c r="FEW174" s="6"/>
      <c r="FEX174" s="6"/>
      <c r="FEY174" s="6"/>
      <c r="FEZ174" s="6"/>
      <c r="FFA174" s="6"/>
      <c r="FFB174" s="6"/>
      <c r="FFC174" s="6"/>
      <c r="FFD174" s="6"/>
      <c r="FFE174" s="6"/>
      <c r="FFF174" s="6"/>
      <c r="FFG174" s="6"/>
      <c r="FFH174" s="6"/>
      <c r="FFI174" s="6"/>
      <c r="FFJ174" s="6"/>
      <c r="FFK174" s="6"/>
      <c r="FFL174" s="6"/>
      <c r="FFM174" s="6"/>
      <c r="FFN174" s="6"/>
      <c r="FFO174" s="6"/>
      <c r="FFP174" s="6"/>
      <c r="FFQ174" s="6"/>
      <c r="FFR174" s="6"/>
      <c r="FFS174" s="6"/>
      <c r="FFT174" s="6"/>
      <c r="FFU174" s="6"/>
      <c r="FFV174" s="6"/>
      <c r="FFW174" s="6"/>
      <c r="FFX174" s="6"/>
      <c r="FFY174" s="6"/>
      <c r="FFZ174" s="6"/>
      <c r="FGA174" s="6"/>
      <c r="FGB174" s="6"/>
      <c r="FGC174" s="6"/>
      <c r="FGD174" s="6"/>
      <c r="FGE174" s="6"/>
      <c r="FGF174" s="6"/>
      <c r="FGG174" s="6"/>
      <c r="FGH174" s="6"/>
      <c r="FGI174" s="6"/>
      <c r="FGJ174" s="6"/>
      <c r="FGK174" s="6"/>
      <c r="FGL174" s="6"/>
      <c r="FGM174" s="6"/>
      <c r="FGN174" s="6"/>
      <c r="FGO174" s="6"/>
      <c r="FGP174" s="6"/>
      <c r="FGQ174" s="6"/>
      <c r="FGR174" s="6"/>
      <c r="FGS174" s="6"/>
      <c r="FGT174" s="6"/>
      <c r="FGU174" s="6"/>
      <c r="FGV174" s="6"/>
      <c r="FGW174" s="6"/>
      <c r="FGX174" s="6"/>
      <c r="FGY174" s="6"/>
      <c r="FGZ174" s="6"/>
      <c r="FHA174" s="6"/>
      <c r="FHB174" s="6"/>
      <c r="FHC174" s="6"/>
      <c r="FHD174" s="6"/>
      <c r="FHE174" s="6"/>
      <c r="FHF174" s="6"/>
      <c r="FHG174" s="6"/>
      <c r="FHH174" s="6"/>
      <c r="FHI174" s="6"/>
      <c r="FHJ174" s="6"/>
      <c r="FHK174" s="6"/>
      <c r="FHL174" s="6"/>
      <c r="FHM174" s="6"/>
      <c r="FHN174" s="6"/>
      <c r="FHO174" s="6"/>
      <c r="FHP174" s="6"/>
      <c r="FHQ174" s="6"/>
      <c r="FHR174" s="6"/>
      <c r="FHS174" s="6"/>
      <c r="FHT174" s="6"/>
      <c r="FHU174" s="6"/>
      <c r="FHV174" s="6"/>
      <c r="FHW174" s="6"/>
      <c r="FHX174" s="6"/>
      <c r="FHY174" s="6"/>
      <c r="FHZ174" s="6"/>
      <c r="FIA174" s="6"/>
      <c r="FIB174" s="6"/>
      <c r="FIC174" s="6"/>
      <c r="FID174" s="6"/>
      <c r="FIE174" s="6"/>
      <c r="FIF174" s="6"/>
      <c r="FIG174" s="6"/>
      <c r="FIH174" s="6"/>
      <c r="FII174" s="6"/>
      <c r="FIJ174" s="6"/>
      <c r="FIK174" s="6"/>
      <c r="FIL174" s="6"/>
      <c r="FIM174" s="6"/>
      <c r="FIN174" s="6"/>
      <c r="FIO174" s="6"/>
      <c r="FIP174" s="6"/>
      <c r="FIQ174" s="6"/>
      <c r="FIR174" s="6"/>
      <c r="FIS174" s="6"/>
      <c r="FIT174" s="6"/>
      <c r="FIU174" s="6"/>
      <c r="FIV174" s="6"/>
      <c r="FIW174" s="6"/>
      <c r="FIX174" s="6"/>
      <c r="FIY174" s="6"/>
      <c r="FIZ174" s="6"/>
      <c r="FJA174" s="6"/>
      <c r="FJB174" s="6"/>
      <c r="FJC174" s="6"/>
      <c r="FJD174" s="6"/>
      <c r="FJE174" s="6"/>
      <c r="FJF174" s="6"/>
      <c r="FJG174" s="6"/>
      <c r="FJH174" s="6"/>
      <c r="FJI174" s="6"/>
      <c r="FJJ174" s="6"/>
      <c r="FJK174" s="6"/>
      <c r="FJL174" s="6"/>
      <c r="FJM174" s="6"/>
      <c r="FJN174" s="6"/>
      <c r="FJO174" s="6"/>
      <c r="FJP174" s="6"/>
      <c r="FJQ174" s="6"/>
      <c r="FJR174" s="6"/>
      <c r="FJS174" s="6"/>
      <c r="FJT174" s="6"/>
      <c r="FJU174" s="6"/>
      <c r="FJV174" s="6"/>
      <c r="FJW174" s="6"/>
      <c r="FJX174" s="6"/>
      <c r="FJY174" s="6"/>
      <c r="FJZ174" s="6"/>
      <c r="FKA174" s="6"/>
      <c r="FKB174" s="6"/>
      <c r="FKC174" s="6"/>
      <c r="FKD174" s="6"/>
      <c r="FKE174" s="6"/>
      <c r="FKF174" s="6"/>
      <c r="FKG174" s="6"/>
      <c r="FKH174" s="6"/>
      <c r="FKI174" s="6"/>
      <c r="FKJ174" s="6"/>
      <c r="FKK174" s="6"/>
      <c r="FKL174" s="6"/>
      <c r="FKM174" s="6"/>
      <c r="FKN174" s="6"/>
      <c r="FKO174" s="6"/>
      <c r="FKP174" s="6"/>
      <c r="FKQ174" s="6"/>
      <c r="FKR174" s="6"/>
      <c r="FKS174" s="6"/>
      <c r="FKT174" s="6"/>
      <c r="FKU174" s="6"/>
      <c r="FKV174" s="6"/>
      <c r="FKW174" s="6"/>
      <c r="FKX174" s="6"/>
      <c r="FKY174" s="6"/>
      <c r="FKZ174" s="6"/>
      <c r="FLA174" s="6"/>
      <c r="FLB174" s="6"/>
      <c r="FLC174" s="6"/>
      <c r="FLD174" s="6"/>
      <c r="FLE174" s="6"/>
      <c r="FLF174" s="6"/>
      <c r="FLG174" s="6"/>
      <c r="FLH174" s="6"/>
      <c r="FLI174" s="6"/>
      <c r="FLJ174" s="6"/>
      <c r="FLK174" s="6"/>
      <c r="FLL174" s="6"/>
      <c r="FLM174" s="6"/>
      <c r="FLN174" s="6"/>
      <c r="FLO174" s="6"/>
      <c r="FLP174" s="6"/>
      <c r="FLQ174" s="6"/>
      <c r="FLR174" s="6"/>
      <c r="FLS174" s="6"/>
      <c r="FLT174" s="6"/>
      <c r="FLU174" s="6"/>
      <c r="FLV174" s="6"/>
      <c r="FLW174" s="6"/>
      <c r="FLX174" s="6"/>
      <c r="FLY174" s="6"/>
      <c r="FLZ174" s="6"/>
      <c r="FMA174" s="6"/>
      <c r="FMB174" s="6"/>
      <c r="FMC174" s="6"/>
      <c r="FMD174" s="6"/>
      <c r="FME174" s="6"/>
      <c r="FMF174" s="6"/>
      <c r="FMG174" s="6"/>
      <c r="FMH174" s="6"/>
      <c r="FMI174" s="6"/>
      <c r="FMJ174" s="6"/>
      <c r="FMK174" s="6"/>
      <c r="FML174" s="6"/>
      <c r="FMM174" s="6"/>
      <c r="FMN174" s="6"/>
      <c r="FMO174" s="6"/>
      <c r="FMP174" s="6"/>
      <c r="FMQ174" s="6"/>
      <c r="FMR174" s="6"/>
      <c r="FMS174" s="6"/>
      <c r="FMT174" s="6"/>
      <c r="FMU174" s="6"/>
      <c r="FMV174" s="6"/>
      <c r="FMW174" s="6"/>
      <c r="FMX174" s="6"/>
      <c r="FMY174" s="6"/>
      <c r="FMZ174" s="6"/>
      <c r="FNA174" s="6"/>
      <c r="FNB174" s="6"/>
      <c r="FNC174" s="6"/>
      <c r="FND174" s="6"/>
      <c r="FNE174" s="6"/>
      <c r="FNF174" s="6"/>
      <c r="FNG174" s="6"/>
      <c r="FNH174" s="6"/>
      <c r="FNI174" s="6"/>
      <c r="FNJ174" s="6"/>
      <c r="FNK174" s="6"/>
      <c r="FNL174" s="6"/>
      <c r="FNM174" s="6"/>
      <c r="FNN174" s="6"/>
      <c r="FNO174" s="6"/>
      <c r="FNP174" s="6"/>
      <c r="FNQ174" s="6"/>
      <c r="FNR174" s="6"/>
      <c r="FNS174" s="6"/>
      <c r="FNT174" s="6"/>
      <c r="FNU174" s="6"/>
      <c r="FNV174" s="6"/>
      <c r="FNW174" s="6"/>
      <c r="FNX174" s="6"/>
      <c r="FNY174" s="6"/>
      <c r="FNZ174" s="6"/>
      <c r="FOA174" s="6"/>
      <c r="FOB174" s="6"/>
      <c r="FOC174" s="6"/>
      <c r="FOD174" s="6"/>
      <c r="FOE174" s="6"/>
      <c r="FOF174" s="6"/>
      <c r="FOG174" s="6"/>
      <c r="FOH174" s="6"/>
      <c r="FOI174" s="6"/>
      <c r="FOJ174" s="6"/>
      <c r="FOK174" s="6"/>
      <c r="FOL174" s="6"/>
      <c r="FOM174" s="6"/>
      <c r="FON174" s="6"/>
      <c r="FOO174" s="6"/>
      <c r="FOP174" s="6"/>
      <c r="FOQ174" s="6"/>
      <c r="FOR174" s="6"/>
      <c r="FOS174" s="6"/>
      <c r="FOT174" s="6"/>
      <c r="FOU174" s="6"/>
      <c r="FOV174" s="6"/>
      <c r="FOW174" s="6"/>
      <c r="FOX174" s="6"/>
      <c r="FOY174" s="6"/>
      <c r="FOZ174" s="6"/>
      <c r="FPA174" s="6"/>
      <c r="FPB174" s="6"/>
      <c r="FPC174" s="6"/>
      <c r="FPD174" s="6"/>
      <c r="FPE174" s="6"/>
      <c r="FPF174" s="6"/>
      <c r="FPG174" s="6"/>
      <c r="FPH174" s="6"/>
      <c r="FPI174" s="6"/>
      <c r="FPJ174" s="6"/>
      <c r="FPK174" s="6"/>
      <c r="FPL174" s="6"/>
      <c r="FPM174" s="6"/>
      <c r="FPN174" s="6"/>
      <c r="FPO174" s="6"/>
      <c r="FPP174" s="6"/>
      <c r="FPQ174" s="6"/>
      <c r="FPR174" s="6"/>
      <c r="FPS174" s="6"/>
      <c r="FPT174" s="6"/>
      <c r="FPU174" s="6"/>
      <c r="FPV174" s="6"/>
      <c r="FPW174" s="6"/>
      <c r="FPX174" s="6"/>
      <c r="FPY174" s="6"/>
      <c r="FPZ174" s="6"/>
      <c r="FQA174" s="6"/>
      <c r="FQB174" s="6"/>
      <c r="FQC174" s="6"/>
      <c r="FQD174" s="6"/>
      <c r="FQE174" s="6"/>
      <c r="FQF174" s="6"/>
      <c r="FQG174" s="6"/>
      <c r="FQH174" s="6"/>
      <c r="FQI174" s="6"/>
      <c r="FQJ174" s="6"/>
      <c r="FQK174" s="6"/>
      <c r="FQL174" s="6"/>
      <c r="FQM174" s="6"/>
      <c r="FQN174" s="6"/>
      <c r="FQO174" s="6"/>
      <c r="FQP174" s="6"/>
      <c r="FQQ174" s="6"/>
      <c r="FQR174" s="6"/>
      <c r="FQS174" s="6"/>
      <c r="FQT174" s="6"/>
      <c r="FQU174" s="6"/>
      <c r="FQV174" s="6"/>
      <c r="FQW174" s="6"/>
      <c r="FQX174" s="6"/>
      <c r="FQY174" s="6"/>
      <c r="FQZ174" s="6"/>
      <c r="FRA174" s="6"/>
      <c r="FRB174" s="6"/>
      <c r="FRC174" s="6"/>
      <c r="FRD174" s="6"/>
      <c r="FRE174" s="6"/>
      <c r="FRF174" s="6"/>
      <c r="FRG174" s="6"/>
      <c r="FRH174" s="6"/>
      <c r="FRI174" s="6"/>
      <c r="FRJ174" s="6"/>
      <c r="FRK174" s="6"/>
      <c r="FRL174" s="6"/>
      <c r="FRM174" s="6"/>
      <c r="FRN174" s="6"/>
      <c r="FRO174" s="6"/>
      <c r="FRP174" s="6"/>
      <c r="FRQ174" s="6"/>
      <c r="FRR174" s="6"/>
      <c r="FRS174" s="6"/>
      <c r="FRT174" s="6"/>
      <c r="FRU174" s="6"/>
      <c r="FRV174" s="6"/>
      <c r="FRW174" s="6"/>
      <c r="FRX174" s="6"/>
      <c r="FRY174" s="6"/>
      <c r="FRZ174" s="6"/>
      <c r="FSA174" s="6"/>
      <c r="FSB174" s="6"/>
      <c r="FSC174" s="6"/>
      <c r="FSD174" s="6"/>
      <c r="FSE174" s="6"/>
      <c r="FSF174" s="6"/>
      <c r="FSG174" s="6"/>
      <c r="FSH174" s="6"/>
      <c r="FSI174" s="6"/>
      <c r="FSJ174" s="6"/>
      <c r="FSK174" s="6"/>
      <c r="FSL174" s="6"/>
      <c r="FSM174" s="6"/>
      <c r="FSN174" s="6"/>
      <c r="FSO174" s="6"/>
      <c r="FSP174" s="6"/>
      <c r="FSQ174" s="6"/>
      <c r="FSR174" s="6"/>
      <c r="FSS174" s="6"/>
      <c r="FST174" s="6"/>
      <c r="FSU174" s="6"/>
      <c r="FSV174" s="6"/>
      <c r="FSW174" s="6"/>
      <c r="FSX174" s="6"/>
      <c r="FSY174" s="6"/>
      <c r="FSZ174" s="6"/>
      <c r="FTA174" s="6"/>
      <c r="FTB174" s="6"/>
      <c r="FTC174" s="6"/>
      <c r="FTD174" s="6"/>
      <c r="FTE174" s="6"/>
      <c r="FTF174" s="6"/>
      <c r="FTG174" s="6"/>
      <c r="FTH174" s="6"/>
      <c r="FTI174" s="6"/>
      <c r="FTJ174" s="6"/>
      <c r="FTK174" s="6"/>
      <c r="FTL174" s="6"/>
      <c r="FTM174" s="6"/>
      <c r="FTN174" s="6"/>
      <c r="FTO174" s="6"/>
      <c r="FTP174" s="6"/>
      <c r="FTQ174" s="6"/>
      <c r="FTR174" s="6"/>
      <c r="FTS174" s="6"/>
      <c r="FTT174" s="6"/>
      <c r="FTU174" s="6"/>
      <c r="FTV174" s="6"/>
      <c r="FTW174" s="6"/>
      <c r="FTX174" s="6"/>
      <c r="FTY174" s="6"/>
      <c r="FTZ174" s="6"/>
      <c r="FUA174" s="6"/>
      <c r="FUB174" s="6"/>
      <c r="FUC174" s="6"/>
      <c r="FUD174" s="6"/>
      <c r="FUE174" s="6"/>
      <c r="FUF174" s="6"/>
      <c r="FUG174" s="6"/>
      <c r="FUH174" s="6"/>
      <c r="FUI174" s="6"/>
      <c r="FUJ174" s="6"/>
      <c r="FUK174" s="6"/>
      <c r="FUL174" s="6"/>
      <c r="FUM174" s="6"/>
      <c r="FUN174" s="6"/>
      <c r="FUO174" s="6"/>
      <c r="FUP174" s="6"/>
      <c r="FUQ174" s="6"/>
      <c r="FUR174" s="6"/>
      <c r="FUS174" s="6"/>
      <c r="FUT174" s="6"/>
      <c r="FUU174" s="6"/>
      <c r="FUV174" s="6"/>
      <c r="FUW174" s="6"/>
      <c r="FUX174" s="6"/>
      <c r="FUY174" s="6"/>
      <c r="FUZ174" s="6"/>
      <c r="FVA174" s="6"/>
      <c r="FVB174" s="6"/>
      <c r="FVC174" s="6"/>
      <c r="FVD174" s="6"/>
      <c r="FVE174" s="6"/>
      <c r="FVF174" s="6"/>
      <c r="FVG174" s="6"/>
      <c r="FVH174" s="6"/>
      <c r="FVI174" s="6"/>
      <c r="FVJ174" s="6"/>
      <c r="FVK174" s="6"/>
      <c r="FVL174" s="6"/>
      <c r="FVM174" s="6"/>
      <c r="FVN174" s="6"/>
      <c r="FVO174" s="6"/>
      <c r="FVP174" s="6"/>
      <c r="FVQ174" s="6"/>
      <c r="FVR174" s="6"/>
      <c r="FVS174" s="6"/>
      <c r="FVT174" s="6"/>
      <c r="FVU174" s="6"/>
      <c r="FVV174" s="6"/>
      <c r="FVW174" s="6"/>
      <c r="FVX174" s="6"/>
      <c r="FVY174" s="6"/>
      <c r="FVZ174" s="6"/>
      <c r="FWA174" s="6"/>
      <c r="FWB174" s="6"/>
      <c r="FWC174" s="6"/>
      <c r="FWD174" s="6"/>
      <c r="FWE174" s="6"/>
      <c r="FWF174" s="6"/>
      <c r="FWG174" s="6"/>
      <c r="FWH174" s="6"/>
      <c r="FWI174" s="6"/>
      <c r="FWJ174" s="6"/>
      <c r="FWK174" s="6"/>
      <c r="FWL174" s="6"/>
      <c r="FWM174" s="6"/>
      <c r="FWN174" s="6"/>
      <c r="FWO174" s="6"/>
      <c r="FWP174" s="6"/>
      <c r="FWQ174" s="6"/>
      <c r="FWR174" s="6"/>
      <c r="FWS174" s="6"/>
      <c r="FWT174" s="6"/>
      <c r="FWU174" s="6"/>
      <c r="FWV174" s="6"/>
      <c r="FWW174" s="6"/>
      <c r="FWX174" s="6"/>
      <c r="FWY174" s="6"/>
      <c r="FWZ174" s="6"/>
      <c r="FXA174" s="6"/>
      <c r="FXB174" s="6"/>
      <c r="FXC174" s="6"/>
      <c r="FXD174" s="6"/>
      <c r="FXE174" s="6"/>
      <c r="FXF174" s="6"/>
      <c r="FXG174" s="6"/>
      <c r="FXH174" s="6"/>
      <c r="FXI174" s="6"/>
      <c r="FXJ174" s="6"/>
      <c r="FXK174" s="6"/>
      <c r="FXL174" s="6"/>
      <c r="FXM174" s="6"/>
      <c r="FXN174" s="6"/>
      <c r="FXO174" s="6"/>
      <c r="FXP174" s="6"/>
      <c r="FXQ174" s="6"/>
      <c r="FXR174" s="6"/>
      <c r="FXS174" s="6"/>
      <c r="FXT174" s="6"/>
      <c r="FXU174" s="6"/>
      <c r="FXV174" s="6"/>
      <c r="FXW174" s="6"/>
      <c r="FXX174" s="6"/>
      <c r="FXY174" s="6"/>
      <c r="FXZ174" s="6"/>
      <c r="FYA174" s="6"/>
      <c r="FYB174" s="6"/>
      <c r="FYC174" s="6"/>
      <c r="FYD174" s="6"/>
      <c r="FYE174" s="6"/>
      <c r="FYF174" s="6"/>
      <c r="FYG174" s="6"/>
      <c r="FYH174" s="6"/>
      <c r="FYI174" s="6"/>
      <c r="FYJ174" s="6"/>
      <c r="FYK174" s="6"/>
      <c r="FYL174" s="6"/>
      <c r="FYM174" s="6"/>
      <c r="FYN174" s="6"/>
      <c r="FYO174" s="6"/>
      <c r="FYP174" s="6"/>
      <c r="FYQ174" s="6"/>
      <c r="FYR174" s="6"/>
      <c r="FYS174" s="6"/>
      <c r="FYT174" s="6"/>
      <c r="FYU174" s="6"/>
      <c r="FYV174" s="6"/>
      <c r="FYW174" s="6"/>
      <c r="FYX174" s="6"/>
      <c r="FYY174" s="6"/>
      <c r="FYZ174" s="6"/>
      <c r="FZA174" s="6"/>
      <c r="FZB174" s="6"/>
      <c r="FZC174" s="6"/>
      <c r="FZD174" s="6"/>
      <c r="FZE174" s="6"/>
      <c r="FZF174" s="6"/>
      <c r="FZG174" s="6"/>
      <c r="FZH174" s="6"/>
      <c r="FZI174" s="6"/>
      <c r="FZJ174" s="6"/>
      <c r="FZK174" s="6"/>
      <c r="FZL174" s="6"/>
      <c r="FZM174" s="6"/>
      <c r="FZN174" s="6"/>
      <c r="FZO174" s="6"/>
      <c r="FZP174" s="6"/>
      <c r="FZQ174" s="6"/>
      <c r="FZR174" s="6"/>
      <c r="FZS174" s="6"/>
      <c r="FZT174" s="6"/>
      <c r="FZU174" s="6"/>
      <c r="FZV174" s="6"/>
      <c r="FZW174" s="6"/>
      <c r="FZX174" s="6"/>
      <c r="FZY174" s="6"/>
      <c r="FZZ174" s="6"/>
      <c r="GAA174" s="6"/>
      <c r="GAB174" s="6"/>
      <c r="GAC174" s="6"/>
      <c r="GAD174" s="6"/>
      <c r="GAE174" s="6"/>
      <c r="GAF174" s="6"/>
      <c r="GAG174" s="6"/>
      <c r="GAH174" s="6"/>
      <c r="GAI174" s="6"/>
      <c r="GAJ174" s="6"/>
      <c r="GAK174" s="6"/>
      <c r="GAL174" s="6"/>
      <c r="GAM174" s="6"/>
      <c r="GAN174" s="6"/>
      <c r="GAO174" s="6"/>
      <c r="GAP174" s="6"/>
      <c r="GAQ174" s="6"/>
      <c r="GAR174" s="6"/>
      <c r="GAS174" s="6"/>
      <c r="GAT174" s="6"/>
      <c r="GAU174" s="6"/>
      <c r="GAV174" s="6"/>
      <c r="GAW174" s="6"/>
      <c r="GAX174" s="6"/>
      <c r="GAY174" s="6"/>
      <c r="GAZ174" s="6"/>
      <c r="GBA174" s="6"/>
      <c r="GBB174" s="6"/>
      <c r="GBC174" s="6"/>
      <c r="GBD174" s="6"/>
      <c r="GBE174" s="6"/>
      <c r="GBF174" s="6"/>
      <c r="GBG174" s="6"/>
      <c r="GBH174" s="6"/>
      <c r="GBI174" s="6"/>
      <c r="GBJ174" s="6"/>
      <c r="GBK174" s="6"/>
      <c r="GBL174" s="6"/>
      <c r="GBM174" s="6"/>
      <c r="GBN174" s="6"/>
      <c r="GBO174" s="6"/>
      <c r="GBP174" s="6"/>
      <c r="GBQ174" s="6"/>
      <c r="GBR174" s="6"/>
      <c r="GBS174" s="6"/>
      <c r="GBT174" s="6"/>
      <c r="GBU174" s="6"/>
      <c r="GBV174" s="6"/>
      <c r="GBW174" s="6"/>
      <c r="GBX174" s="6"/>
      <c r="GBY174" s="6"/>
      <c r="GBZ174" s="6"/>
      <c r="GCA174" s="6"/>
      <c r="GCB174" s="6"/>
      <c r="GCC174" s="6"/>
      <c r="GCD174" s="6"/>
      <c r="GCE174" s="6"/>
      <c r="GCF174" s="6"/>
      <c r="GCG174" s="6"/>
      <c r="GCH174" s="6"/>
      <c r="GCI174" s="6"/>
      <c r="GCJ174" s="6"/>
      <c r="GCK174" s="6"/>
      <c r="GCL174" s="6"/>
      <c r="GCM174" s="6"/>
      <c r="GCN174" s="6"/>
      <c r="GCO174" s="6"/>
      <c r="GCP174" s="6"/>
      <c r="GCQ174" s="6"/>
      <c r="GCR174" s="6"/>
      <c r="GCS174" s="6"/>
      <c r="GCT174" s="6"/>
      <c r="GCU174" s="6"/>
      <c r="GCV174" s="6"/>
      <c r="GCW174" s="6"/>
      <c r="GCX174" s="6"/>
      <c r="GCY174" s="6"/>
      <c r="GCZ174" s="6"/>
      <c r="GDA174" s="6"/>
      <c r="GDB174" s="6"/>
      <c r="GDC174" s="6"/>
      <c r="GDD174" s="6"/>
      <c r="GDE174" s="6"/>
      <c r="GDF174" s="6"/>
      <c r="GDG174" s="6"/>
      <c r="GDH174" s="6"/>
      <c r="GDI174" s="6"/>
      <c r="GDJ174" s="6"/>
      <c r="GDK174" s="6"/>
      <c r="GDL174" s="6"/>
      <c r="GDM174" s="6"/>
      <c r="GDN174" s="6"/>
      <c r="GDO174" s="6"/>
      <c r="GDP174" s="6"/>
      <c r="GDQ174" s="6"/>
      <c r="GDR174" s="6"/>
      <c r="GDS174" s="6"/>
      <c r="GDT174" s="6"/>
      <c r="GDU174" s="6"/>
      <c r="GDV174" s="6"/>
      <c r="GDW174" s="6"/>
      <c r="GDX174" s="6"/>
      <c r="GDY174" s="6"/>
      <c r="GDZ174" s="6"/>
      <c r="GEA174" s="6"/>
      <c r="GEB174" s="6"/>
      <c r="GEC174" s="6"/>
      <c r="GED174" s="6"/>
      <c r="GEE174" s="6"/>
      <c r="GEF174" s="6"/>
      <c r="GEG174" s="6"/>
      <c r="GEH174" s="6"/>
      <c r="GEI174" s="6"/>
      <c r="GEJ174" s="6"/>
      <c r="GEK174" s="6"/>
      <c r="GEL174" s="6"/>
      <c r="GEM174" s="6"/>
      <c r="GEN174" s="6"/>
      <c r="GEO174" s="6"/>
      <c r="GEP174" s="6"/>
      <c r="GEQ174" s="6"/>
      <c r="GER174" s="6"/>
      <c r="GES174" s="6"/>
      <c r="GET174" s="6"/>
      <c r="GEU174" s="6"/>
      <c r="GEV174" s="6"/>
      <c r="GEW174" s="6"/>
      <c r="GEX174" s="6"/>
      <c r="GEY174" s="6"/>
      <c r="GEZ174" s="6"/>
      <c r="GFA174" s="6"/>
      <c r="GFB174" s="6"/>
      <c r="GFC174" s="6"/>
      <c r="GFD174" s="6"/>
      <c r="GFE174" s="6"/>
      <c r="GFF174" s="6"/>
      <c r="GFG174" s="6"/>
      <c r="GFH174" s="6"/>
      <c r="GFI174" s="6"/>
      <c r="GFJ174" s="6"/>
      <c r="GFK174" s="6"/>
      <c r="GFL174" s="6"/>
      <c r="GFM174" s="6"/>
      <c r="GFN174" s="6"/>
      <c r="GFO174" s="6"/>
      <c r="GFP174" s="6"/>
      <c r="GFQ174" s="6"/>
      <c r="GFR174" s="6"/>
      <c r="GFS174" s="6"/>
      <c r="GFT174" s="6"/>
      <c r="GFU174" s="6"/>
      <c r="GFV174" s="6"/>
      <c r="GFW174" s="6"/>
      <c r="GFX174" s="6"/>
      <c r="GFY174" s="6"/>
      <c r="GFZ174" s="6"/>
      <c r="GGA174" s="6"/>
      <c r="GGB174" s="6"/>
      <c r="GGC174" s="6"/>
      <c r="GGD174" s="6"/>
      <c r="GGE174" s="6"/>
      <c r="GGF174" s="6"/>
      <c r="GGG174" s="6"/>
      <c r="GGH174" s="6"/>
      <c r="GGI174" s="6"/>
      <c r="GGJ174" s="6"/>
      <c r="GGK174" s="6"/>
      <c r="GGL174" s="6"/>
      <c r="GGM174" s="6"/>
      <c r="GGN174" s="6"/>
      <c r="GGO174" s="6"/>
      <c r="GGP174" s="6"/>
      <c r="GGQ174" s="6"/>
      <c r="GGR174" s="6"/>
      <c r="GGS174" s="6"/>
      <c r="GGT174" s="6"/>
      <c r="GGU174" s="6"/>
      <c r="GGV174" s="6"/>
      <c r="GGW174" s="6"/>
      <c r="GGX174" s="6"/>
      <c r="GGY174" s="6"/>
      <c r="GGZ174" s="6"/>
      <c r="GHA174" s="6"/>
      <c r="GHB174" s="6"/>
      <c r="GHC174" s="6"/>
      <c r="GHD174" s="6"/>
      <c r="GHE174" s="6"/>
      <c r="GHF174" s="6"/>
      <c r="GHG174" s="6"/>
      <c r="GHH174" s="6"/>
      <c r="GHI174" s="6"/>
      <c r="GHJ174" s="6"/>
      <c r="GHK174" s="6"/>
      <c r="GHL174" s="6"/>
      <c r="GHM174" s="6"/>
      <c r="GHN174" s="6"/>
      <c r="GHO174" s="6"/>
      <c r="GHP174" s="6"/>
      <c r="GHQ174" s="6"/>
      <c r="GHR174" s="6"/>
      <c r="GHS174" s="6"/>
      <c r="GHT174" s="6"/>
      <c r="GHU174" s="6"/>
      <c r="GHV174" s="6"/>
      <c r="GHW174" s="6"/>
      <c r="GHX174" s="6"/>
      <c r="GHY174" s="6"/>
      <c r="GHZ174" s="6"/>
      <c r="GIA174" s="6"/>
      <c r="GIB174" s="6"/>
      <c r="GIC174" s="6"/>
      <c r="GID174" s="6"/>
      <c r="GIE174" s="6"/>
      <c r="GIF174" s="6"/>
      <c r="GIG174" s="6"/>
      <c r="GIH174" s="6"/>
      <c r="GII174" s="6"/>
      <c r="GIJ174" s="6"/>
      <c r="GIK174" s="6"/>
      <c r="GIL174" s="6"/>
      <c r="GIM174" s="6"/>
      <c r="GIN174" s="6"/>
      <c r="GIO174" s="6"/>
      <c r="GIP174" s="6"/>
      <c r="GIQ174" s="6"/>
      <c r="GIR174" s="6"/>
      <c r="GIS174" s="6"/>
      <c r="GIT174" s="6"/>
      <c r="GIU174" s="6"/>
      <c r="GIV174" s="6"/>
      <c r="GIW174" s="6"/>
      <c r="GIX174" s="6"/>
      <c r="GIY174" s="6"/>
      <c r="GIZ174" s="6"/>
      <c r="GJA174" s="6"/>
      <c r="GJB174" s="6"/>
      <c r="GJC174" s="6"/>
      <c r="GJD174" s="6"/>
      <c r="GJE174" s="6"/>
      <c r="GJF174" s="6"/>
      <c r="GJG174" s="6"/>
      <c r="GJH174" s="6"/>
      <c r="GJI174" s="6"/>
      <c r="GJJ174" s="6"/>
      <c r="GJK174" s="6"/>
      <c r="GJL174" s="6"/>
      <c r="GJM174" s="6"/>
      <c r="GJN174" s="6"/>
      <c r="GJO174" s="6"/>
      <c r="GJP174" s="6"/>
      <c r="GJQ174" s="6"/>
      <c r="GJR174" s="6"/>
      <c r="GJS174" s="6"/>
      <c r="GJT174" s="6"/>
      <c r="GJU174" s="6"/>
      <c r="GJV174" s="6"/>
      <c r="GJW174" s="6"/>
      <c r="GJX174" s="6"/>
      <c r="GJY174" s="6"/>
      <c r="GJZ174" s="6"/>
      <c r="GKA174" s="6"/>
      <c r="GKB174" s="6"/>
      <c r="GKC174" s="6"/>
      <c r="GKD174" s="6"/>
      <c r="GKE174" s="6"/>
      <c r="GKF174" s="6"/>
      <c r="GKG174" s="6"/>
      <c r="GKH174" s="6"/>
      <c r="GKI174" s="6"/>
      <c r="GKJ174" s="6"/>
      <c r="GKK174" s="6"/>
      <c r="GKL174" s="6"/>
      <c r="GKM174" s="6"/>
      <c r="GKN174" s="6"/>
      <c r="GKO174" s="6"/>
      <c r="GKP174" s="6"/>
      <c r="GKQ174" s="6"/>
      <c r="GKR174" s="6"/>
      <c r="GKS174" s="6"/>
      <c r="GKT174" s="6"/>
      <c r="GKU174" s="6"/>
      <c r="GKV174" s="6"/>
      <c r="GKW174" s="6"/>
      <c r="GKX174" s="6"/>
      <c r="GKY174" s="6"/>
      <c r="GKZ174" s="6"/>
      <c r="GLA174" s="6"/>
      <c r="GLB174" s="6"/>
      <c r="GLC174" s="6"/>
      <c r="GLD174" s="6"/>
      <c r="GLE174" s="6"/>
      <c r="GLF174" s="6"/>
      <c r="GLG174" s="6"/>
      <c r="GLH174" s="6"/>
      <c r="GLI174" s="6"/>
      <c r="GLJ174" s="6"/>
      <c r="GLK174" s="6"/>
      <c r="GLL174" s="6"/>
      <c r="GLM174" s="6"/>
      <c r="GLN174" s="6"/>
      <c r="GLO174" s="6"/>
      <c r="GLP174" s="6"/>
      <c r="GLQ174" s="6"/>
      <c r="GLR174" s="6"/>
      <c r="GLS174" s="6"/>
      <c r="GLT174" s="6"/>
      <c r="GLU174" s="6"/>
      <c r="GLV174" s="6"/>
      <c r="GLW174" s="6"/>
      <c r="GLX174" s="6"/>
      <c r="GLY174" s="6"/>
      <c r="GLZ174" s="6"/>
      <c r="GMA174" s="6"/>
      <c r="GMB174" s="6"/>
      <c r="GMC174" s="6"/>
      <c r="GMD174" s="6"/>
      <c r="GME174" s="6"/>
      <c r="GMF174" s="6"/>
      <c r="GMG174" s="6"/>
      <c r="GMH174" s="6"/>
      <c r="GMI174" s="6"/>
      <c r="GMJ174" s="6"/>
      <c r="GMK174" s="6"/>
      <c r="GML174" s="6"/>
      <c r="GMM174" s="6"/>
      <c r="GMN174" s="6"/>
      <c r="GMO174" s="6"/>
      <c r="GMP174" s="6"/>
      <c r="GMQ174" s="6"/>
      <c r="GMR174" s="6"/>
      <c r="GMS174" s="6"/>
      <c r="GMT174" s="6"/>
      <c r="GMU174" s="6"/>
      <c r="GMV174" s="6"/>
      <c r="GMW174" s="6"/>
      <c r="GMX174" s="6"/>
      <c r="GMY174" s="6"/>
      <c r="GMZ174" s="6"/>
      <c r="GNA174" s="6"/>
      <c r="GNB174" s="6"/>
      <c r="GNC174" s="6"/>
      <c r="GND174" s="6"/>
      <c r="GNE174" s="6"/>
      <c r="GNF174" s="6"/>
      <c r="GNG174" s="6"/>
      <c r="GNH174" s="6"/>
      <c r="GNI174" s="6"/>
      <c r="GNJ174" s="6"/>
      <c r="GNK174" s="6"/>
      <c r="GNL174" s="6"/>
      <c r="GNM174" s="6"/>
      <c r="GNN174" s="6"/>
      <c r="GNO174" s="6"/>
      <c r="GNP174" s="6"/>
      <c r="GNQ174" s="6"/>
      <c r="GNR174" s="6"/>
      <c r="GNS174" s="6"/>
      <c r="GNT174" s="6"/>
      <c r="GNU174" s="6"/>
      <c r="GNV174" s="6"/>
      <c r="GNW174" s="6"/>
      <c r="GNX174" s="6"/>
      <c r="GNY174" s="6"/>
      <c r="GNZ174" s="6"/>
      <c r="GOA174" s="6"/>
      <c r="GOB174" s="6"/>
      <c r="GOC174" s="6"/>
      <c r="GOD174" s="6"/>
      <c r="GOE174" s="6"/>
      <c r="GOF174" s="6"/>
      <c r="GOG174" s="6"/>
      <c r="GOH174" s="6"/>
      <c r="GOI174" s="6"/>
      <c r="GOJ174" s="6"/>
      <c r="GOK174" s="6"/>
      <c r="GOL174" s="6"/>
      <c r="GOM174" s="6"/>
      <c r="GON174" s="6"/>
      <c r="GOO174" s="6"/>
      <c r="GOP174" s="6"/>
      <c r="GOQ174" s="6"/>
      <c r="GOR174" s="6"/>
      <c r="GOS174" s="6"/>
      <c r="GOT174" s="6"/>
      <c r="GOU174" s="6"/>
      <c r="GOV174" s="6"/>
      <c r="GOW174" s="6"/>
      <c r="GOX174" s="6"/>
      <c r="GOY174" s="6"/>
      <c r="GOZ174" s="6"/>
      <c r="GPA174" s="6"/>
      <c r="GPB174" s="6"/>
      <c r="GPC174" s="6"/>
      <c r="GPD174" s="6"/>
      <c r="GPE174" s="6"/>
      <c r="GPF174" s="6"/>
      <c r="GPG174" s="6"/>
      <c r="GPH174" s="6"/>
      <c r="GPI174" s="6"/>
      <c r="GPJ174" s="6"/>
      <c r="GPK174" s="6"/>
      <c r="GPL174" s="6"/>
      <c r="GPM174" s="6"/>
      <c r="GPN174" s="6"/>
      <c r="GPO174" s="6"/>
      <c r="GPP174" s="6"/>
      <c r="GPQ174" s="6"/>
      <c r="GPR174" s="6"/>
      <c r="GPS174" s="6"/>
      <c r="GPT174" s="6"/>
      <c r="GPU174" s="6"/>
      <c r="GPV174" s="6"/>
      <c r="GPW174" s="6"/>
      <c r="GPX174" s="6"/>
      <c r="GPY174" s="6"/>
      <c r="GPZ174" s="6"/>
      <c r="GQA174" s="6"/>
      <c r="GQB174" s="6"/>
      <c r="GQC174" s="6"/>
      <c r="GQD174" s="6"/>
      <c r="GQE174" s="6"/>
      <c r="GQF174" s="6"/>
      <c r="GQG174" s="6"/>
      <c r="GQH174" s="6"/>
      <c r="GQI174" s="6"/>
      <c r="GQJ174" s="6"/>
      <c r="GQK174" s="6"/>
      <c r="GQL174" s="6"/>
      <c r="GQM174" s="6"/>
      <c r="GQN174" s="6"/>
      <c r="GQO174" s="6"/>
      <c r="GQP174" s="6"/>
      <c r="GQQ174" s="6"/>
      <c r="GQR174" s="6"/>
      <c r="GQS174" s="6"/>
      <c r="GQT174" s="6"/>
      <c r="GQU174" s="6"/>
      <c r="GQV174" s="6"/>
      <c r="GQW174" s="6"/>
      <c r="GQX174" s="6"/>
      <c r="GQY174" s="6"/>
      <c r="GQZ174" s="6"/>
      <c r="GRA174" s="6"/>
      <c r="GRB174" s="6"/>
      <c r="GRC174" s="6"/>
      <c r="GRD174" s="6"/>
      <c r="GRE174" s="6"/>
      <c r="GRF174" s="6"/>
      <c r="GRG174" s="6"/>
      <c r="GRH174" s="6"/>
      <c r="GRI174" s="6"/>
      <c r="GRJ174" s="6"/>
      <c r="GRK174" s="6"/>
      <c r="GRL174" s="6"/>
      <c r="GRM174" s="6"/>
      <c r="GRN174" s="6"/>
      <c r="GRO174" s="6"/>
      <c r="GRP174" s="6"/>
      <c r="GRQ174" s="6"/>
      <c r="GRR174" s="6"/>
      <c r="GRS174" s="6"/>
      <c r="GRT174" s="6"/>
      <c r="GRU174" s="6"/>
      <c r="GRV174" s="6"/>
      <c r="GRW174" s="6"/>
      <c r="GRX174" s="6"/>
      <c r="GRY174" s="6"/>
      <c r="GRZ174" s="6"/>
      <c r="GSA174" s="6"/>
      <c r="GSB174" s="6"/>
      <c r="GSC174" s="6"/>
      <c r="GSD174" s="6"/>
      <c r="GSE174" s="6"/>
      <c r="GSF174" s="6"/>
      <c r="GSG174" s="6"/>
      <c r="GSH174" s="6"/>
      <c r="GSI174" s="6"/>
      <c r="GSJ174" s="6"/>
      <c r="GSK174" s="6"/>
      <c r="GSL174" s="6"/>
      <c r="GSM174" s="6"/>
      <c r="GSN174" s="6"/>
      <c r="GSO174" s="6"/>
      <c r="GSP174" s="6"/>
      <c r="GSQ174" s="6"/>
      <c r="GSR174" s="6"/>
      <c r="GSS174" s="6"/>
      <c r="GST174" s="6"/>
      <c r="GSU174" s="6"/>
      <c r="GSV174" s="6"/>
      <c r="GSW174" s="6"/>
      <c r="GSX174" s="6"/>
      <c r="GSY174" s="6"/>
      <c r="GSZ174" s="6"/>
      <c r="GTA174" s="6"/>
      <c r="GTB174" s="6"/>
      <c r="GTC174" s="6"/>
      <c r="GTD174" s="6"/>
      <c r="GTE174" s="6"/>
      <c r="GTF174" s="6"/>
      <c r="GTG174" s="6"/>
      <c r="GTH174" s="6"/>
      <c r="GTI174" s="6"/>
      <c r="GTJ174" s="6"/>
      <c r="GTK174" s="6"/>
      <c r="GTL174" s="6"/>
      <c r="GTM174" s="6"/>
      <c r="GTN174" s="6"/>
      <c r="GTO174" s="6"/>
      <c r="GTP174" s="6"/>
      <c r="GTQ174" s="6"/>
      <c r="GTR174" s="6"/>
      <c r="GTS174" s="6"/>
      <c r="GTT174" s="6"/>
      <c r="GTU174" s="6"/>
      <c r="GTV174" s="6"/>
      <c r="GTW174" s="6"/>
      <c r="GTX174" s="6"/>
      <c r="GTY174" s="6"/>
      <c r="GTZ174" s="6"/>
      <c r="GUA174" s="6"/>
      <c r="GUB174" s="6"/>
      <c r="GUC174" s="6"/>
      <c r="GUD174" s="6"/>
      <c r="GUE174" s="6"/>
      <c r="GUF174" s="6"/>
      <c r="GUG174" s="6"/>
      <c r="GUH174" s="6"/>
      <c r="GUI174" s="6"/>
      <c r="GUJ174" s="6"/>
      <c r="GUK174" s="6"/>
      <c r="GUL174" s="6"/>
      <c r="GUM174" s="6"/>
      <c r="GUN174" s="6"/>
      <c r="GUO174" s="6"/>
      <c r="GUP174" s="6"/>
      <c r="GUQ174" s="6"/>
      <c r="GUR174" s="6"/>
      <c r="GUS174" s="6"/>
      <c r="GUT174" s="6"/>
      <c r="GUU174" s="6"/>
      <c r="GUV174" s="6"/>
      <c r="GUW174" s="6"/>
      <c r="GUX174" s="6"/>
      <c r="GUY174" s="6"/>
      <c r="GUZ174" s="6"/>
      <c r="GVA174" s="6"/>
      <c r="GVB174" s="6"/>
      <c r="GVC174" s="6"/>
      <c r="GVD174" s="6"/>
      <c r="GVE174" s="6"/>
      <c r="GVF174" s="6"/>
      <c r="GVG174" s="6"/>
      <c r="GVH174" s="6"/>
      <c r="GVI174" s="6"/>
      <c r="GVJ174" s="6"/>
      <c r="GVK174" s="6"/>
      <c r="GVL174" s="6"/>
      <c r="GVM174" s="6"/>
      <c r="GVN174" s="6"/>
      <c r="GVO174" s="6"/>
      <c r="GVP174" s="6"/>
      <c r="GVQ174" s="6"/>
      <c r="GVR174" s="6"/>
      <c r="GVS174" s="6"/>
      <c r="GVT174" s="6"/>
      <c r="GVU174" s="6"/>
      <c r="GVV174" s="6"/>
      <c r="GVW174" s="6"/>
      <c r="GVX174" s="6"/>
      <c r="GVY174" s="6"/>
      <c r="GVZ174" s="6"/>
      <c r="GWA174" s="6"/>
      <c r="GWB174" s="6"/>
      <c r="GWC174" s="6"/>
      <c r="GWD174" s="6"/>
      <c r="GWE174" s="6"/>
      <c r="GWF174" s="6"/>
      <c r="GWG174" s="6"/>
      <c r="GWH174" s="6"/>
      <c r="GWI174" s="6"/>
      <c r="GWJ174" s="6"/>
      <c r="GWK174" s="6"/>
      <c r="GWL174" s="6"/>
      <c r="GWM174" s="6"/>
      <c r="GWN174" s="6"/>
      <c r="GWO174" s="6"/>
      <c r="GWP174" s="6"/>
      <c r="GWQ174" s="6"/>
      <c r="GWR174" s="6"/>
      <c r="GWS174" s="6"/>
      <c r="GWT174" s="6"/>
      <c r="GWU174" s="6"/>
      <c r="GWV174" s="6"/>
      <c r="GWW174" s="6"/>
      <c r="GWX174" s="6"/>
      <c r="GWY174" s="6"/>
      <c r="GWZ174" s="6"/>
      <c r="GXA174" s="6"/>
      <c r="GXB174" s="6"/>
      <c r="GXC174" s="6"/>
      <c r="GXD174" s="6"/>
      <c r="GXE174" s="6"/>
      <c r="GXF174" s="6"/>
      <c r="GXG174" s="6"/>
      <c r="GXH174" s="6"/>
      <c r="GXI174" s="6"/>
      <c r="GXJ174" s="6"/>
      <c r="GXK174" s="6"/>
      <c r="GXL174" s="6"/>
      <c r="GXM174" s="6"/>
      <c r="GXN174" s="6"/>
      <c r="GXO174" s="6"/>
      <c r="GXP174" s="6"/>
      <c r="GXQ174" s="6"/>
      <c r="GXR174" s="6"/>
      <c r="GXS174" s="6"/>
      <c r="GXT174" s="6"/>
      <c r="GXU174" s="6"/>
      <c r="GXV174" s="6"/>
      <c r="GXW174" s="6"/>
      <c r="GXX174" s="6"/>
      <c r="GXY174" s="6"/>
      <c r="GXZ174" s="6"/>
      <c r="GYA174" s="6"/>
      <c r="GYB174" s="6"/>
      <c r="GYC174" s="6"/>
      <c r="GYD174" s="6"/>
      <c r="GYE174" s="6"/>
      <c r="GYF174" s="6"/>
      <c r="GYG174" s="6"/>
      <c r="GYH174" s="6"/>
      <c r="GYI174" s="6"/>
      <c r="GYJ174" s="6"/>
      <c r="GYK174" s="6"/>
      <c r="GYL174" s="6"/>
      <c r="GYM174" s="6"/>
      <c r="GYN174" s="6"/>
      <c r="GYO174" s="6"/>
      <c r="GYP174" s="6"/>
      <c r="GYQ174" s="6"/>
      <c r="GYR174" s="6"/>
      <c r="GYS174" s="6"/>
      <c r="GYT174" s="6"/>
      <c r="GYU174" s="6"/>
      <c r="GYV174" s="6"/>
      <c r="GYW174" s="6"/>
      <c r="GYX174" s="6"/>
      <c r="GYY174" s="6"/>
      <c r="GYZ174" s="6"/>
      <c r="GZA174" s="6"/>
      <c r="GZB174" s="6"/>
      <c r="GZC174" s="6"/>
      <c r="GZD174" s="6"/>
      <c r="GZE174" s="6"/>
      <c r="GZF174" s="6"/>
      <c r="GZG174" s="6"/>
      <c r="GZH174" s="6"/>
      <c r="GZI174" s="6"/>
      <c r="GZJ174" s="6"/>
      <c r="GZK174" s="6"/>
      <c r="GZL174" s="6"/>
      <c r="GZM174" s="6"/>
      <c r="GZN174" s="6"/>
      <c r="GZO174" s="6"/>
      <c r="GZP174" s="6"/>
      <c r="GZQ174" s="6"/>
      <c r="GZR174" s="6"/>
      <c r="GZS174" s="6"/>
      <c r="GZT174" s="6"/>
      <c r="GZU174" s="6"/>
      <c r="GZV174" s="6"/>
      <c r="GZW174" s="6"/>
      <c r="GZX174" s="6"/>
      <c r="GZY174" s="6"/>
      <c r="GZZ174" s="6"/>
      <c r="HAA174" s="6"/>
      <c r="HAB174" s="6"/>
      <c r="HAC174" s="6"/>
      <c r="HAD174" s="6"/>
      <c r="HAE174" s="6"/>
      <c r="HAF174" s="6"/>
      <c r="HAG174" s="6"/>
      <c r="HAH174" s="6"/>
      <c r="HAI174" s="6"/>
      <c r="HAJ174" s="6"/>
      <c r="HAK174" s="6"/>
      <c r="HAL174" s="6"/>
      <c r="HAM174" s="6"/>
      <c r="HAN174" s="6"/>
      <c r="HAO174" s="6"/>
      <c r="HAP174" s="6"/>
      <c r="HAQ174" s="6"/>
      <c r="HAR174" s="6"/>
      <c r="HAS174" s="6"/>
      <c r="HAT174" s="6"/>
      <c r="HAU174" s="6"/>
      <c r="HAV174" s="6"/>
      <c r="HAW174" s="6"/>
      <c r="HAX174" s="6"/>
      <c r="HAY174" s="6"/>
      <c r="HAZ174" s="6"/>
      <c r="HBA174" s="6"/>
      <c r="HBB174" s="6"/>
      <c r="HBC174" s="6"/>
      <c r="HBD174" s="6"/>
      <c r="HBE174" s="6"/>
      <c r="HBF174" s="6"/>
      <c r="HBG174" s="6"/>
      <c r="HBH174" s="6"/>
      <c r="HBI174" s="6"/>
      <c r="HBJ174" s="6"/>
      <c r="HBK174" s="6"/>
      <c r="HBL174" s="6"/>
      <c r="HBM174" s="6"/>
      <c r="HBN174" s="6"/>
      <c r="HBO174" s="6"/>
      <c r="HBP174" s="6"/>
      <c r="HBQ174" s="6"/>
      <c r="HBR174" s="6"/>
      <c r="HBS174" s="6"/>
      <c r="HBT174" s="6"/>
      <c r="HBU174" s="6"/>
      <c r="HBV174" s="6"/>
      <c r="HBW174" s="6"/>
      <c r="HBX174" s="6"/>
      <c r="HBY174" s="6"/>
      <c r="HBZ174" s="6"/>
      <c r="HCA174" s="6"/>
      <c r="HCB174" s="6"/>
      <c r="HCC174" s="6"/>
      <c r="HCD174" s="6"/>
      <c r="HCE174" s="6"/>
      <c r="HCF174" s="6"/>
      <c r="HCG174" s="6"/>
      <c r="HCH174" s="6"/>
      <c r="HCI174" s="6"/>
      <c r="HCJ174" s="6"/>
      <c r="HCK174" s="6"/>
      <c r="HCL174" s="6"/>
      <c r="HCM174" s="6"/>
      <c r="HCN174" s="6"/>
      <c r="HCO174" s="6"/>
      <c r="HCP174" s="6"/>
      <c r="HCQ174" s="6"/>
      <c r="HCR174" s="6"/>
      <c r="HCS174" s="6"/>
      <c r="HCT174" s="6"/>
      <c r="HCU174" s="6"/>
      <c r="HCV174" s="6"/>
      <c r="HCW174" s="6"/>
      <c r="HCX174" s="6"/>
      <c r="HCY174" s="6"/>
      <c r="HCZ174" s="6"/>
      <c r="HDA174" s="6"/>
      <c r="HDB174" s="6"/>
      <c r="HDC174" s="6"/>
      <c r="HDD174" s="6"/>
      <c r="HDE174" s="6"/>
      <c r="HDF174" s="6"/>
      <c r="HDG174" s="6"/>
      <c r="HDH174" s="6"/>
      <c r="HDI174" s="6"/>
      <c r="HDJ174" s="6"/>
      <c r="HDK174" s="6"/>
      <c r="HDL174" s="6"/>
      <c r="HDM174" s="6"/>
      <c r="HDN174" s="6"/>
      <c r="HDO174" s="6"/>
      <c r="HDP174" s="6"/>
      <c r="HDQ174" s="6"/>
      <c r="HDR174" s="6"/>
      <c r="HDS174" s="6"/>
      <c r="HDT174" s="6"/>
      <c r="HDU174" s="6"/>
      <c r="HDV174" s="6"/>
      <c r="HDW174" s="6"/>
      <c r="HDX174" s="6"/>
      <c r="HDY174" s="6"/>
      <c r="HDZ174" s="6"/>
      <c r="HEA174" s="6"/>
      <c r="HEB174" s="6"/>
      <c r="HEC174" s="6"/>
      <c r="HED174" s="6"/>
      <c r="HEE174" s="6"/>
      <c r="HEF174" s="6"/>
      <c r="HEG174" s="6"/>
      <c r="HEH174" s="6"/>
      <c r="HEI174" s="6"/>
      <c r="HEJ174" s="6"/>
      <c r="HEK174" s="6"/>
      <c r="HEL174" s="6"/>
      <c r="HEM174" s="6"/>
      <c r="HEN174" s="6"/>
      <c r="HEO174" s="6"/>
      <c r="HEP174" s="6"/>
      <c r="HEQ174" s="6"/>
      <c r="HER174" s="6"/>
      <c r="HES174" s="6"/>
      <c r="HET174" s="6"/>
      <c r="HEU174" s="6"/>
      <c r="HEV174" s="6"/>
      <c r="HEW174" s="6"/>
      <c r="HEX174" s="6"/>
      <c r="HEY174" s="6"/>
      <c r="HEZ174" s="6"/>
      <c r="HFA174" s="6"/>
      <c r="HFB174" s="6"/>
      <c r="HFC174" s="6"/>
      <c r="HFD174" s="6"/>
      <c r="HFE174" s="6"/>
      <c r="HFF174" s="6"/>
      <c r="HFG174" s="6"/>
      <c r="HFH174" s="6"/>
      <c r="HFI174" s="6"/>
      <c r="HFJ174" s="6"/>
      <c r="HFK174" s="6"/>
      <c r="HFL174" s="6"/>
      <c r="HFM174" s="6"/>
      <c r="HFN174" s="6"/>
      <c r="HFO174" s="6"/>
      <c r="HFP174" s="6"/>
      <c r="HFQ174" s="6"/>
      <c r="HFR174" s="6"/>
      <c r="HFS174" s="6"/>
      <c r="HFT174" s="6"/>
      <c r="HFU174" s="6"/>
      <c r="HFV174" s="6"/>
      <c r="HFW174" s="6"/>
      <c r="HFX174" s="6"/>
      <c r="HFY174" s="6"/>
      <c r="HFZ174" s="6"/>
      <c r="HGA174" s="6"/>
      <c r="HGB174" s="6"/>
      <c r="HGC174" s="6"/>
      <c r="HGD174" s="6"/>
      <c r="HGE174" s="6"/>
      <c r="HGF174" s="6"/>
      <c r="HGG174" s="6"/>
      <c r="HGH174" s="6"/>
      <c r="HGI174" s="6"/>
      <c r="HGJ174" s="6"/>
      <c r="HGK174" s="6"/>
      <c r="HGL174" s="6"/>
      <c r="HGM174" s="6"/>
      <c r="HGN174" s="6"/>
      <c r="HGO174" s="6"/>
      <c r="HGP174" s="6"/>
      <c r="HGQ174" s="6"/>
      <c r="HGR174" s="6"/>
      <c r="HGS174" s="6"/>
      <c r="HGT174" s="6"/>
      <c r="HGU174" s="6"/>
      <c r="HGV174" s="6"/>
      <c r="HGW174" s="6"/>
      <c r="HGX174" s="6"/>
      <c r="HGY174" s="6"/>
      <c r="HGZ174" s="6"/>
      <c r="HHA174" s="6"/>
      <c r="HHB174" s="6"/>
      <c r="HHC174" s="6"/>
      <c r="HHD174" s="6"/>
      <c r="HHE174" s="6"/>
      <c r="HHF174" s="6"/>
      <c r="HHG174" s="6"/>
      <c r="HHH174" s="6"/>
      <c r="HHI174" s="6"/>
      <c r="HHJ174" s="6"/>
      <c r="HHK174" s="6"/>
      <c r="HHL174" s="6"/>
      <c r="HHM174" s="6"/>
      <c r="HHN174" s="6"/>
      <c r="HHO174" s="6"/>
      <c r="HHP174" s="6"/>
      <c r="HHQ174" s="6"/>
      <c r="HHR174" s="6"/>
      <c r="HHS174" s="6"/>
      <c r="HHT174" s="6"/>
      <c r="HHU174" s="6"/>
      <c r="HHV174" s="6"/>
      <c r="HHW174" s="6"/>
      <c r="HHX174" s="6"/>
      <c r="HHY174" s="6"/>
      <c r="HHZ174" s="6"/>
      <c r="HIA174" s="6"/>
      <c r="HIB174" s="6"/>
      <c r="HIC174" s="6"/>
      <c r="HID174" s="6"/>
      <c r="HIE174" s="6"/>
      <c r="HIF174" s="6"/>
      <c r="HIG174" s="6"/>
      <c r="HIH174" s="6"/>
      <c r="HII174" s="6"/>
      <c r="HIJ174" s="6"/>
      <c r="HIK174" s="6"/>
      <c r="HIL174" s="6"/>
      <c r="HIM174" s="6"/>
      <c r="HIN174" s="6"/>
      <c r="HIO174" s="6"/>
      <c r="HIP174" s="6"/>
      <c r="HIQ174" s="6"/>
      <c r="HIR174" s="6"/>
      <c r="HIS174" s="6"/>
      <c r="HIT174" s="6"/>
      <c r="HIU174" s="6"/>
      <c r="HIV174" s="6"/>
      <c r="HIW174" s="6"/>
      <c r="HIX174" s="6"/>
      <c r="HIY174" s="6"/>
      <c r="HIZ174" s="6"/>
      <c r="HJA174" s="6"/>
      <c r="HJB174" s="6"/>
      <c r="HJC174" s="6"/>
      <c r="HJD174" s="6"/>
      <c r="HJE174" s="6"/>
      <c r="HJF174" s="6"/>
      <c r="HJG174" s="6"/>
      <c r="HJH174" s="6"/>
      <c r="HJI174" s="6"/>
      <c r="HJJ174" s="6"/>
      <c r="HJK174" s="6"/>
      <c r="HJL174" s="6"/>
      <c r="HJM174" s="6"/>
      <c r="HJN174" s="6"/>
      <c r="HJO174" s="6"/>
      <c r="HJP174" s="6"/>
      <c r="HJQ174" s="6"/>
      <c r="HJR174" s="6"/>
      <c r="HJS174" s="6"/>
      <c r="HJT174" s="6"/>
      <c r="HJU174" s="6"/>
      <c r="HJV174" s="6"/>
      <c r="HJW174" s="6"/>
      <c r="HJX174" s="6"/>
      <c r="HJY174" s="6"/>
      <c r="HJZ174" s="6"/>
      <c r="HKA174" s="6"/>
      <c r="HKB174" s="6"/>
      <c r="HKC174" s="6"/>
      <c r="HKD174" s="6"/>
      <c r="HKE174" s="6"/>
      <c r="HKF174" s="6"/>
      <c r="HKG174" s="6"/>
      <c r="HKH174" s="6"/>
      <c r="HKI174" s="6"/>
      <c r="HKJ174" s="6"/>
      <c r="HKK174" s="6"/>
      <c r="HKL174" s="6"/>
      <c r="HKM174" s="6"/>
      <c r="HKN174" s="6"/>
      <c r="HKO174" s="6"/>
      <c r="HKP174" s="6"/>
      <c r="HKQ174" s="6"/>
      <c r="HKR174" s="6"/>
      <c r="HKS174" s="6"/>
      <c r="HKT174" s="6"/>
      <c r="HKU174" s="6"/>
      <c r="HKV174" s="6"/>
      <c r="HKW174" s="6"/>
      <c r="HKX174" s="6"/>
      <c r="HKY174" s="6"/>
      <c r="HKZ174" s="6"/>
      <c r="HLA174" s="6"/>
      <c r="HLB174" s="6"/>
      <c r="HLC174" s="6"/>
      <c r="HLD174" s="6"/>
      <c r="HLE174" s="6"/>
      <c r="HLF174" s="6"/>
      <c r="HLG174" s="6"/>
      <c r="HLH174" s="6"/>
      <c r="HLI174" s="6"/>
      <c r="HLJ174" s="6"/>
      <c r="HLK174" s="6"/>
      <c r="HLL174" s="6"/>
      <c r="HLM174" s="6"/>
      <c r="HLN174" s="6"/>
      <c r="HLO174" s="6"/>
      <c r="HLP174" s="6"/>
      <c r="HLQ174" s="6"/>
      <c r="HLR174" s="6"/>
      <c r="HLS174" s="6"/>
      <c r="HLT174" s="6"/>
      <c r="HLU174" s="6"/>
      <c r="HLV174" s="6"/>
      <c r="HLW174" s="6"/>
      <c r="HLX174" s="6"/>
      <c r="HLY174" s="6"/>
      <c r="HLZ174" s="6"/>
      <c r="HMA174" s="6"/>
      <c r="HMB174" s="6"/>
      <c r="HMC174" s="6"/>
      <c r="HMD174" s="6"/>
      <c r="HME174" s="6"/>
      <c r="HMF174" s="6"/>
      <c r="HMG174" s="6"/>
      <c r="HMH174" s="6"/>
      <c r="HMI174" s="6"/>
      <c r="HMJ174" s="6"/>
      <c r="HMK174" s="6"/>
      <c r="HML174" s="6"/>
      <c r="HMM174" s="6"/>
      <c r="HMN174" s="6"/>
      <c r="HMO174" s="6"/>
      <c r="HMP174" s="6"/>
      <c r="HMQ174" s="6"/>
      <c r="HMR174" s="6"/>
      <c r="HMS174" s="6"/>
      <c r="HMT174" s="6"/>
      <c r="HMU174" s="6"/>
      <c r="HMV174" s="6"/>
      <c r="HMW174" s="6"/>
      <c r="HMX174" s="6"/>
      <c r="HMY174" s="6"/>
      <c r="HMZ174" s="6"/>
      <c r="HNA174" s="6"/>
      <c r="HNB174" s="6"/>
      <c r="HNC174" s="6"/>
      <c r="HND174" s="6"/>
      <c r="HNE174" s="6"/>
      <c r="HNF174" s="6"/>
      <c r="HNG174" s="6"/>
      <c r="HNH174" s="6"/>
      <c r="HNI174" s="6"/>
      <c r="HNJ174" s="6"/>
      <c r="HNK174" s="6"/>
      <c r="HNL174" s="6"/>
      <c r="HNM174" s="6"/>
      <c r="HNN174" s="6"/>
      <c r="HNO174" s="6"/>
      <c r="HNP174" s="6"/>
      <c r="HNQ174" s="6"/>
      <c r="HNR174" s="6"/>
      <c r="HNS174" s="6"/>
      <c r="HNT174" s="6"/>
      <c r="HNU174" s="6"/>
      <c r="HNV174" s="6"/>
      <c r="HNW174" s="6"/>
      <c r="HNX174" s="6"/>
      <c r="HNY174" s="6"/>
      <c r="HNZ174" s="6"/>
      <c r="HOA174" s="6"/>
      <c r="HOB174" s="6"/>
      <c r="HOC174" s="6"/>
      <c r="HOD174" s="6"/>
      <c r="HOE174" s="6"/>
      <c r="HOF174" s="6"/>
      <c r="HOG174" s="6"/>
      <c r="HOH174" s="6"/>
      <c r="HOI174" s="6"/>
      <c r="HOJ174" s="6"/>
      <c r="HOK174" s="6"/>
      <c r="HOL174" s="6"/>
      <c r="HOM174" s="6"/>
      <c r="HON174" s="6"/>
      <c r="HOO174" s="6"/>
      <c r="HOP174" s="6"/>
      <c r="HOQ174" s="6"/>
      <c r="HOR174" s="6"/>
      <c r="HOS174" s="6"/>
      <c r="HOT174" s="6"/>
      <c r="HOU174" s="6"/>
      <c r="HOV174" s="6"/>
      <c r="HOW174" s="6"/>
      <c r="HOX174" s="6"/>
      <c r="HOY174" s="6"/>
      <c r="HOZ174" s="6"/>
      <c r="HPA174" s="6"/>
      <c r="HPB174" s="6"/>
      <c r="HPC174" s="6"/>
      <c r="HPD174" s="6"/>
      <c r="HPE174" s="6"/>
      <c r="HPF174" s="6"/>
      <c r="HPG174" s="6"/>
      <c r="HPH174" s="6"/>
      <c r="HPI174" s="6"/>
      <c r="HPJ174" s="6"/>
      <c r="HPK174" s="6"/>
      <c r="HPL174" s="6"/>
      <c r="HPM174" s="6"/>
      <c r="HPN174" s="6"/>
      <c r="HPO174" s="6"/>
      <c r="HPP174" s="6"/>
      <c r="HPQ174" s="6"/>
      <c r="HPR174" s="6"/>
      <c r="HPS174" s="6"/>
      <c r="HPT174" s="6"/>
      <c r="HPU174" s="6"/>
      <c r="HPV174" s="6"/>
      <c r="HPW174" s="6"/>
      <c r="HPX174" s="6"/>
      <c r="HPY174" s="6"/>
      <c r="HPZ174" s="6"/>
      <c r="HQA174" s="6"/>
      <c r="HQB174" s="6"/>
      <c r="HQC174" s="6"/>
      <c r="HQD174" s="6"/>
      <c r="HQE174" s="6"/>
      <c r="HQF174" s="6"/>
      <c r="HQG174" s="6"/>
      <c r="HQH174" s="6"/>
      <c r="HQI174" s="6"/>
      <c r="HQJ174" s="6"/>
      <c r="HQK174" s="6"/>
      <c r="HQL174" s="6"/>
      <c r="HQM174" s="6"/>
      <c r="HQN174" s="6"/>
      <c r="HQO174" s="6"/>
      <c r="HQP174" s="6"/>
      <c r="HQQ174" s="6"/>
      <c r="HQR174" s="6"/>
      <c r="HQS174" s="6"/>
      <c r="HQT174" s="6"/>
      <c r="HQU174" s="6"/>
      <c r="HQV174" s="6"/>
      <c r="HQW174" s="6"/>
      <c r="HQX174" s="6"/>
      <c r="HQY174" s="6"/>
      <c r="HQZ174" s="6"/>
      <c r="HRA174" s="6"/>
      <c r="HRB174" s="6"/>
      <c r="HRC174" s="6"/>
      <c r="HRD174" s="6"/>
      <c r="HRE174" s="6"/>
      <c r="HRF174" s="6"/>
      <c r="HRG174" s="6"/>
      <c r="HRH174" s="6"/>
      <c r="HRI174" s="6"/>
      <c r="HRJ174" s="6"/>
      <c r="HRK174" s="6"/>
      <c r="HRL174" s="6"/>
      <c r="HRM174" s="6"/>
      <c r="HRN174" s="6"/>
      <c r="HRO174" s="6"/>
      <c r="HRP174" s="6"/>
      <c r="HRQ174" s="6"/>
      <c r="HRR174" s="6"/>
      <c r="HRS174" s="6"/>
      <c r="HRT174" s="6"/>
      <c r="HRU174" s="6"/>
      <c r="HRV174" s="6"/>
      <c r="HRW174" s="6"/>
      <c r="HRX174" s="6"/>
      <c r="HRY174" s="6"/>
      <c r="HRZ174" s="6"/>
      <c r="HSA174" s="6"/>
      <c r="HSB174" s="6"/>
      <c r="HSC174" s="6"/>
      <c r="HSD174" s="6"/>
      <c r="HSE174" s="6"/>
      <c r="HSF174" s="6"/>
      <c r="HSG174" s="6"/>
      <c r="HSH174" s="6"/>
      <c r="HSI174" s="6"/>
      <c r="HSJ174" s="6"/>
      <c r="HSK174" s="6"/>
      <c r="HSL174" s="6"/>
      <c r="HSM174" s="6"/>
      <c r="HSN174" s="6"/>
      <c r="HSO174" s="6"/>
      <c r="HSP174" s="6"/>
      <c r="HSQ174" s="6"/>
      <c r="HSR174" s="6"/>
      <c r="HSS174" s="6"/>
      <c r="HST174" s="6"/>
      <c r="HSU174" s="6"/>
      <c r="HSV174" s="6"/>
      <c r="HSW174" s="6"/>
      <c r="HSX174" s="6"/>
      <c r="HSY174" s="6"/>
      <c r="HSZ174" s="6"/>
      <c r="HTA174" s="6"/>
      <c r="HTB174" s="6"/>
      <c r="HTC174" s="6"/>
      <c r="HTD174" s="6"/>
      <c r="HTE174" s="6"/>
      <c r="HTF174" s="6"/>
      <c r="HTG174" s="6"/>
      <c r="HTH174" s="6"/>
      <c r="HTI174" s="6"/>
      <c r="HTJ174" s="6"/>
      <c r="HTK174" s="6"/>
      <c r="HTL174" s="6"/>
      <c r="HTM174" s="6"/>
      <c r="HTN174" s="6"/>
      <c r="HTO174" s="6"/>
      <c r="HTP174" s="6"/>
      <c r="HTQ174" s="6"/>
      <c r="HTR174" s="6"/>
      <c r="HTS174" s="6"/>
      <c r="HTT174" s="6"/>
      <c r="HTU174" s="6"/>
      <c r="HTV174" s="6"/>
      <c r="HTW174" s="6"/>
      <c r="HTX174" s="6"/>
      <c r="HTY174" s="6"/>
      <c r="HTZ174" s="6"/>
      <c r="HUA174" s="6"/>
      <c r="HUB174" s="6"/>
      <c r="HUC174" s="6"/>
      <c r="HUD174" s="6"/>
      <c r="HUE174" s="6"/>
      <c r="HUF174" s="6"/>
      <c r="HUG174" s="6"/>
      <c r="HUH174" s="6"/>
      <c r="HUI174" s="6"/>
      <c r="HUJ174" s="6"/>
      <c r="HUK174" s="6"/>
      <c r="HUL174" s="6"/>
      <c r="HUM174" s="6"/>
      <c r="HUN174" s="6"/>
      <c r="HUO174" s="6"/>
      <c r="HUP174" s="6"/>
      <c r="HUQ174" s="6"/>
      <c r="HUR174" s="6"/>
      <c r="HUS174" s="6"/>
      <c r="HUT174" s="6"/>
      <c r="HUU174" s="6"/>
      <c r="HUV174" s="6"/>
      <c r="HUW174" s="6"/>
      <c r="HUX174" s="6"/>
      <c r="HUY174" s="6"/>
      <c r="HUZ174" s="6"/>
      <c r="HVA174" s="6"/>
      <c r="HVB174" s="6"/>
      <c r="HVC174" s="6"/>
      <c r="HVD174" s="6"/>
      <c r="HVE174" s="6"/>
      <c r="HVF174" s="6"/>
      <c r="HVG174" s="6"/>
      <c r="HVH174" s="6"/>
      <c r="HVI174" s="6"/>
      <c r="HVJ174" s="6"/>
      <c r="HVK174" s="6"/>
      <c r="HVL174" s="6"/>
      <c r="HVM174" s="6"/>
      <c r="HVN174" s="6"/>
      <c r="HVO174" s="6"/>
      <c r="HVP174" s="6"/>
      <c r="HVQ174" s="6"/>
      <c r="HVR174" s="6"/>
      <c r="HVS174" s="6"/>
      <c r="HVT174" s="6"/>
      <c r="HVU174" s="6"/>
      <c r="HVV174" s="6"/>
      <c r="HVW174" s="6"/>
      <c r="HVX174" s="6"/>
      <c r="HVY174" s="6"/>
      <c r="HVZ174" s="6"/>
      <c r="HWA174" s="6"/>
      <c r="HWB174" s="6"/>
      <c r="HWC174" s="6"/>
      <c r="HWD174" s="6"/>
      <c r="HWE174" s="6"/>
      <c r="HWF174" s="6"/>
      <c r="HWG174" s="6"/>
      <c r="HWH174" s="6"/>
      <c r="HWI174" s="6"/>
      <c r="HWJ174" s="6"/>
      <c r="HWK174" s="6"/>
      <c r="HWL174" s="6"/>
      <c r="HWM174" s="6"/>
      <c r="HWN174" s="6"/>
      <c r="HWO174" s="6"/>
      <c r="HWP174" s="6"/>
      <c r="HWQ174" s="6"/>
      <c r="HWR174" s="6"/>
      <c r="HWS174" s="6"/>
      <c r="HWT174" s="6"/>
      <c r="HWU174" s="6"/>
      <c r="HWV174" s="6"/>
      <c r="HWW174" s="6"/>
      <c r="HWX174" s="6"/>
      <c r="HWY174" s="6"/>
      <c r="HWZ174" s="6"/>
      <c r="HXA174" s="6"/>
      <c r="HXB174" s="6"/>
      <c r="HXC174" s="6"/>
      <c r="HXD174" s="6"/>
      <c r="HXE174" s="6"/>
      <c r="HXF174" s="6"/>
      <c r="HXG174" s="6"/>
      <c r="HXH174" s="6"/>
      <c r="HXI174" s="6"/>
      <c r="HXJ174" s="6"/>
      <c r="HXK174" s="6"/>
      <c r="HXL174" s="6"/>
      <c r="HXM174" s="6"/>
      <c r="HXN174" s="6"/>
      <c r="HXO174" s="6"/>
      <c r="HXP174" s="6"/>
      <c r="HXQ174" s="6"/>
      <c r="HXR174" s="6"/>
      <c r="HXS174" s="6"/>
      <c r="HXT174" s="6"/>
      <c r="HXU174" s="6"/>
      <c r="HXV174" s="6"/>
      <c r="HXW174" s="6"/>
      <c r="HXX174" s="6"/>
      <c r="HXY174" s="6"/>
      <c r="HXZ174" s="6"/>
      <c r="HYA174" s="6"/>
      <c r="HYB174" s="6"/>
      <c r="HYC174" s="6"/>
      <c r="HYD174" s="6"/>
      <c r="HYE174" s="6"/>
      <c r="HYF174" s="6"/>
      <c r="HYG174" s="6"/>
      <c r="HYH174" s="6"/>
      <c r="HYI174" s="6"/>
      <c r="HYJ174" s="6"/>
      <c r="HYK174" s="6"/>
      <c r="HYL174" s="6"/>
      <c r="HYM174" s="6"/>
      <c r="HYN174" s="6"/>
      <c r="HYO174" s="6"/>
      <c r="HYP174" s="6"/>
      <c r="HYQ174" s="6"/>
      <c r="HYR174" s="6"/>
      <c r="HYS174" s="6"/>
      <c r="HYT174" s="6"/>
      <c r="HYU174" s="6"/>
      <c r="HYV174" s="6"/>
      <c r="HYW174" s="6"/>
      <c r="HYX174" s="6"/>
      <c r="HYY174" s="6"/>
      <c r="HYZ174" s="6"/>
      <c r="HZA174" s="6"/>
      <c r="HZB174" s="6"/>
      <c r="HZC174" s="6"/>
      <c r="HZD174" s="6"/>
      <c r="HZE174" s="6"/>
      <c r="HZF174" s="6"/>
      <c r="HZG174" s="6"/>
      <c r="HZH174" s="6"/>
      <c r="HZI174" s="6"/>
      <c r="HZJ174" s="6"/>
      <c r="HZK174" s="6"/>
      <c r="HZL174" s="6"/>
      <c r="HZM174" s="6"/>
      <c r="HZN174" s="6"/>
      <c r="HZO174" s="6"/>
      <c r="HZP174" s="6"/>
      <c r="HZQ174" s="6"/>
      <c r="HZR174" s="6"/>
      <c r="HZS174" s="6"/>
      <c r="HZT174" s="6"/>
      <c r="HZU174" s="6"/>
      <c r="HZV174" s="6"/>
      <c r="HZW174" s="6"/>
      <c r="HZX174" s="6"/>
      <c r="HZY174" s="6"/>
      <c r="HZZ174" s="6"/>
      <c r="IAA174" s="6"/>
      <c r="IAB174" s="6"/>
      <c r="IAC174" s="6"/>
      <c r="IAD174" s="6"/>
      <c r="IAE174" s="6"/>
      <c r="IAF174" s="6"/>
      <c r="IAG174" s="6"/>
      <c r="IAH174" s="6"/>
      <c r="IAI174" s="6"/>
      <c r="IAJ174" s="6"/>
      <c r="IAK174" s="6"/>
      <c r="IAL174" s="6"/>
      <c r="IAM174" s="6"/>
      <c r="IAN174" s="6"/>
      <c r="IAO174" s="6"/>
      <c r="IAP174" s="6"/>
      <c r="IAQ174" s="6"/>
      <c r="IAR174" s="6"/>
      <c r="IAS174" s="6"/>
      <c r="IAT174" s="6"/>
      <c r="IAU174" s="6"/>
      <c r="IAV174" s="6"/>
      <c r="IAW174" s="6"/>
      <c r="IAX174" s="6"/>
      <c r="IAY174" s="6"/>
      <c r="IAZ174" s="6"/>
      <c r="IBA174" s="6"/>
      <c r="IBB174" s="6"/>
      <c r="IBC174" s="6"/>
      <c r="IBD174" s="6"/>
      <c r="IBE174" s="6"/>
      <c r="IBF174" s="6"/>
      <c r="IBG174" s="6"/>
      <c r="IBH174" s="6"/>
      <c r="IBI174" s="6"/>
      <c r="IBJ174" s="6"/>
      <c r="IBK174" s="6"/>
      <c r="IBL174" s="6"/>
      <c r="IBM174" s="6"/>
      <c r="IBN174" s="6"/>
      <c r="IBO174" s="6"/>
      <c r="IBP174" s="6"/>
      <c r="IBQ174" s="6"/>
      <c r="IBR174" s="6"/>
      <c r="IBS174" s="6"/>
      <c r="IBT174" s="6"/>
      <c r="IBU174" s="6"/>
      <c r="IBV174" s="6"/>
      <c r="IBW174" s="6"/>
      <c r="IBX174" s="6"/>
      <c r="IBY174" s="6"/>
      <c r="IBZ174" s="6"/>
      <c r="ICA174" s="6"/>
      <c r="ICB174" s="6"/>
      <c r="ICC174" s="6"/>
      <c r="ICD174" s="6"/>
      <c r="ICE174" s="6"/>
      <c r="ICF174" s="6"/>
      <c r="ICG174" s="6"/>
      <c r="ICH174" s="6"/>
      <c r="ICI174" s="6"/>
      <c r="ICJ174" s="6"/>
      <c r="ICK174" s="6"/>
      <c r="ICL174" s="6"/>
      <c r="ICM174" s="6"/>
      <c r="ICN174" s="6"/>
      <c r="ICO174" s="6"/>
      <c r="ICP174" s="6"/>
      <c r="ICQ174" s="6"/>
      <c r="ICR174" s="6"/>
      <c r="ICS174" s="6"/>
      <c r="ICT174" s="6"/>
      <c r="ICU174" s="6"/>
      <c r="ICV174" s="6"/>
      <c r="ICW174" s="6"/>
      <c r="ICX174" s="6"/>
      <c r="ICY174" s="6"/>
      <c r="ICZ174" s="6"/>
      <c r="IDA174" s="6"/>
      <c r="IDB174" s="6"/>
      <c r="IDC174" s="6"/>
      <c r="IDD174" s="6"/>
      <c r="IDE174" s="6"/>
      <c r="IDF174" s="6"/>
      <c r="IDG174" s="6"/>
      <c r="IDH174" s="6"/>
      <c r="IDI174" s="6"/>
      <c r="IDJ174" s="6"/>
      <c r="IDK174" s="6"/>
      <c r="IDL174" s="6"/>
      <c r="IDM174" s="6"/>
      <c r="IDN174" s="6"/>
      <c r="IDO174" s="6"/>
      <c r="IDP174" s="6"/>
      <c r="IDQ174" s="6"/>
      <c r="IDR174" s="6"/>
      <c r="IDS174" s="6"/>
      <c r="IDT174" s="6"/>
      <c r="IDU174" s="6"/>
      <c r="IDV174" s="6"/>
      <c r="IDW174" s="6"/>
      <c r="IDX174" s="6"/>
      <c r="IDY174" s="6"/>
      <c r="IDZ174" s="6"/>
      <c r="IEA174" s="6"/>
      <c r="IEB174" s="6"/>
      <c r="IEC174" s="6"/>
      <c r="IED174" s="6"/>
      <c r="IEE174" s="6"/>
      <c r="IEF174" s="6"/>
      <c r="IEG174" s="6"/>
      <c r="IEH174" s="6"/>
      <c r="IEI174" s="6"/>
      <c r="IEJ174" s="6"/>
      <c r="IEK174" s="6"/>
      <c r="IEL174" s="6"/>
      <c r="IEM174" s="6"/>
      <c r="IEN174" s="6"/>
      <c r="IEO174" s="6"/>
      <c r="IEP174" s="6"/>
      <c r="IEQ174" s="6"/>
      <c r="IER174" s="6"/>
      <c r="IES174" s="6"/>
      <c r="IET174" s="6"/>
      <c r="IEU174" s="6"/>
      <c r="IEV174" s="6"/>
      <c r="IEW174" s="6"/>
      <c r="IEX174" s="6"/>
      <c r="IEY174" s="6"/>
      <c r="IEZ174" s="6"/>
      <c r="IFA174" s="6"/>
      <c r="IFB174" s="6"/>
      <c r="IFC174" s="6"/>
      <c r="IFD174" s="6"/>
      <c r="IFE174" s="6"/>
      <c r="IFF174" s="6"/>
      <c r="IFG174" s="6"/>
      <c r="IFH174" s="6"/>
      <c r="IFI174" s="6"/>
      <c r="IFJ174" s="6"/>
      <c r="IFK174" s="6"/>
      <c r="IFL174" s="6"/>
      <c r="IFM174" s="6"/>
      <c r="IFN174" s="6"/>
      <c r="IFO174" s="6"/>
      <c r="IFP174" s="6"/>
      <c r="IFQ174" s="6"/>
      <c r="IFR174" s="6"/>
      <c r="IFS174" s="6"/>
      <c r="IFT174" s="6"/>
      <c r="IFU174" s="6"/>
      <c r="IFV174" s="6"/>
      <c r="IFW174" s="6"/>
      <c r="IFX174" s="6"/>
      <c r="IFY174" s="6"/>
      <c r="IFZ174" s="6"/>
      <c r="IGA174" s="6"/>
      <c r="IGB174" s="6"/>
      <c r="IGC174" s="6"/>
      <c r="IGD174" s="6"/>
      <c r="IGE174" s="6"/>
      <c r="IGF174" s="6"/>
      <c r="IGG174" s="6"/>
      <c r="IGH174" s="6"/>
      <c r="IGI174" s="6"/>
      <c r="IGJ174" s="6"/>
      <c r="IGK174" s="6"/>
      <c r="IGL174" s="6"/>
      <c r="IGM174" s="6"/>
      <c r="IGN174" s="6"/>
      <c r="IGO174" s="6"/>
      <c r="IGP174" s="6"/>
      <c r="IGQ174" s="6"/>
      <c r="IGR174" s="6"/>
      <c r="IGS174" s="6"/>
      <c r="IGT174" s="6"/>
      <c r="IGU174" s="6"/>
      <c r="IGV174" s="6"/>
      <c r="IGW174" s="6"/>
      <c r="IGX174" s="6"/>
      <c r="IGY174" s="6"/>
      <c r="IGZ174" s="6"/>
      <c r="IHA174" s="6"/>
      <c r="IHB174" s="6"/>
      <c r="IHC174" s="6"/>
      <c r="IHD174" s="6"/>
      <c r="IHE174" s="6"/>
      <c r="IHF174" s="6"/>
      <c r="IHG174" s="6"/>
      <c r="IHH174" s="6"/>
      <c r="IHI174" s="6"/>
      <c r="IHJ174" s="6"/>
      <c r="IHK174" s="6"/>
      <c r="IHL174" s="6"/>
      <c r="IHM174" s="6"/>
      <c r="IHN174" s="6"/>
      <c r="IHO174" s="6"/>
      <c r="IHP174" s="6"/>
      <c r="IHQ174" s="6"/>
      <c r="IHR174" s="6"/>
      <c r="IHS174" s="6"/>
      <c r="IHT174" s="6"/>
      <c r="IHU174" s="6"/>
      <c r="IHV174" s="6"/>
      <c r="IHW174" s="6"/>
      <c r="IHX174" s="6"/>
      <c r="IHY174" s="6"/>
      <c r="IHZ174" s="6"/>
      <c r="IIA174" s="6"/>
      <c r="IIB174" s="6"/>
      <c r="IIC174" s="6"/>
      <c r="IID174" s="6"/>
      <c r="IIE174" s="6"/>
      <c r="IIF174" s="6"/>
      <c r="IIG174" s="6"/>
      <c r="IIH174" s="6"/>
      <c r="III174" s="6"/>
      <c r="IIJ174" s="6"/>
      <c r="IIK174" s="6"/>
      <c r="IIL174" s="6"/>
      <c r="IIM174" s="6"/>
      <c r="IIN174" s="6"/>
      <c r="IIO174" s="6"/>
      <c r="IIP174" s="6"/>
      <c r="IIQ174" s="6"/>
      <c r="IIR174" s="6"/>
      <c r="IIS174" s="6"/>
      <c r="IIT174" s="6"/>
      <c r="IIU174" s="6"/>
      <c r="IIV174" s="6"/>
      <c r="IIW174" s="6"/>
      <c r="IIX174" s="6"/>
      <c r="IIY174" s="6"/>
      <c r="IIZ174" s="6"/>
      <c r="IJA174" s="6"/>
      <c r="IJB174" s="6"/>
      <c r="IJC174" s="6"/>
      <c r="IJD174" s="6"/>
      <c r="IJE174" s="6"/>
      <c r="IJF174" s="6"/>
      <c r="IJG174" s="6"/>
      <c r="IJH174" s="6"/>
      <c r="IJI174" s="6"/>
      <c r="IJJ174" s="6"/>
      <c r="IJK174" s="6"/>
      <c r="IJL174" s="6"/>
      <c r="IJM174" s="6"/>
      <c r="IJN174" s="6"/>
      <c r="IJO174" s="6"/>
      <c r="IJP174" s="6"/>
      <c r="IJQ174" s="6"/>
      <c r="IJR174" s="6"/>
      <c r="IJS174" s="6"/>
      <c r="IJT174" s="6"/>
      <c r="IJU174" s="6"/>
      <c r="IJV174" s="6"/>
      <c r="IJW174" s="6"/>
      <c r="IJX174" s="6"/>
      <c r="IJY174" s="6"/>
      <c r="IJZ174" s="6"/>
      <c r="IKA174" s="6"/>
      <c r="IKB174" s="6"/>
      <c r="IKC174" s="6"/>
      <c r="IKD174" s="6"/>
      <c r="IKE174" s="6"/>
      <c r="IKF174" s="6"/>
      <c r="IKG174" s="6"/>
      <c r="IKH174" s="6"/>
      <c r="IKI174" s="6"/>
      <c r="IKJ174" s="6"/>
      <c r="IKK174" s="6"/>
      <c r="IKL174" s="6"/>
      <c r="IKM174" s="6"/>
      <c r="IKN174" s="6"/>
      <c r="IKO174" s="6"/>
      <c r="IKP174" s="6"/>
      <c r="IKQ174" s="6"/>
      <c r="IKR174" s="6"/>
      <c r="IKS174" s="6"/>
      <c r="IKT174" s="6"/>
      <c r="IKU174" s="6"/>
      <c r="IKV174" s="6"/>
      <c r="IKW174" s="6"/>
      <c r="IKX174" s="6"/>
      <c r="IKY174" s="6"/>
      <c r="IKZ174" s="6"/>
      <c r="ILA174" s="6"/>
      <c r="ILB174" s="6"/>
      <c r="ILC174" s="6"/>
      <c r="ILD174" s="6"/>
      <c r="ILE174" s="6"/>
      <c r="ILF174" s="6"/>
      <c r="ILG174" s="6"/>
      <c r="ILH174" s="6"/>
      <c r="ILI174" s="6"/>
      <c r="ILJ174" s="6"/>
      <c r="ILK174" s="6"/>
      <c r="ILL174" s="6"/>
      <c r="ILM174" s="6"/>
      <c r="ILN174" s="6"/>
      <c r="ILO174" s="6"/>
      <c r="ILP174" s="6"/>
      <c r="ILQ174" s="6"/>
      <c r="ILR174" s="6"/>
      <c r="ILS174" s="6"/>
      <c r="ILT174" s="6"/>
      <c r="ILU174" s="6"/>
      <c r="ILV174" s="6"/>
      <c r="ILW174" s="6"/>
      <c r="ILX174" s="6"/>
      <c r="ILY174" s="6"/>
      <c r="ILZ174" s="6"/>
      <c r="IMA174" s="6"/>
      <c r="IMB174" s="6"/>
      <c r="IMC174" s="6"/>
      <c r="IMD174" s="6"/>
      <c r="IME174" s="6"/>
      <c r="IMF174" s="6"/>
      <c r="IMG174" s="6"/>
      <c r="IMH174" s="6"/>
      <c r="IMI174" s="6"/>
      <c r="IMJ174" s="6"/>
      <c r="IMK174" s="6"/>
      <c r="IML174" s="6"/>
      <c r="IMM174" s="6"/>
      <c r="IMN174" s="6"/>
      <c r="IMO174" s="6"/>
      <c r="IMP174" s="6"/>
      <c r="IMQ174" s="6"/>
      <c r="IMR174" s="6"/>
      <c r="IMS174" s="6"/>
      <c r="IMT174" s="6"/>
      <c r="IMU174" s="6"/>
      <c r="IMV174" s="6"/>
      <c r="IMW174" s="6"/>
      <c r="IMX174" s="6"/>
      <c r="IMY174" s="6"/>
      <c r="IMZ174" s="6"/>
      <c r="INA174" s="6"/>
      <c r="INB174" s="6"/>
      <c r="INC174" s="6"/>
      <c r="IND174" s="6"/>
      <c r="INE174" s="6"/>
      <c r="INF174" s="6"/>
      <c r="ING174" s="6"/>
      <c r="INH174" s="6"/>
      <c r="INI174" s="6"/>
      <c r="INJ174" s="6"/>
      <c r="INK174" s="6"/>
      <c r="INL174" s="6"/>
      <c r="INM174" s="6"/>
      <c r="INN174" s="6"/>
      <c r="INO174" s="6"/>
      <c r="INP174" s="6"/>
      <c r="INQ174" s="6"/>
      <c r="INR174" s="6"/>
      <c r="INS174" s="6"/>
      <c r="INT174" s="6"/>
      <c r="INU174" s="6"/>
      <c r="INV174" s="6"/>
      <c r="INW174" s="6"/>
      <c r="INX174" s="6"/>
      <c r="INY174" s="6"/>
      <c r="INZ174" s="6"/>
      <c r="IOA174" s="6"/>
      <c r="IOB174" s="6"/>
      <c r="IOC174" s="6"/>
      <c r="IOD174" s="6"/>
      <c r="IOE174" s="6"/>
      <c r="IOF174" s="6"/>
      <c r="IOG174" s="6"/>
      <c r="IOH174" s="6"/>
      <c r="IOI174" s="6"/>
      <c r="IOJ174" s="6"/>
      <c r="IOK174" s="6"/>
      <c r="IOL174" s="6"/>
      <c r="IOM174" s="6"/>
      <c r="ION174" s="6"/>
      <c r="IOO174" s="6"/>
      <c r="IOP174" s="6"/>
      <c r="IOQ174" s="6"/>
      <c r="IOR174" s="6"/>
      <c r="IOS174" s="6"/>
      <c r="IOT174" s="6"/>
      <c r="IOU174" s="6"/>
      <c r="IOV174" s="6"/>
      <c r="IOW174" s="6"/>
      <c r="IOX174" s="6"/>
      <c r="IOY174" s="6"/>
      <c r="IOZ174" s="6"/>
      <c r="IPA174" s="6"/>
      <c r="IPB174" s="6"/>
      <c r="IPC174" s="6"/>
      <c r="IPD174" s="6"/>
      <c r="IPE174" s="6"/>
      <c r="IPF174" s="6"/>
      <c r="IPG174" s="6"/>
      <c r="IPH174" s="6"/>
      <c r="IPI174" s="6"/>
      <c r="IPJ174" s="6"/>
      <c r="IPK174" s="6"/>
      <c r="IPL174" s="6"/>
      <c r="IPM174" s="6"/>
      <c r="IPN174" s="6"/>
      <c r="IPO174" s="6"/>
      <c r="IPP174" s="6"/>
      <c r="IPQ174" s="6"/>
      <c r="IPR174" s="6"/>
      <c r="IPS174" s="6"/>
      <c r="IPT174" s="6"/>
      <c r="IPU174" s="6"/>
      <c r="IPV174" s="6"/>
      <c r="IPW174" s="6"/>
      <c r="IPX174" s="6"/>
      <c r="IPY174" s="6"/>
      <c r="IPZ174" s="6"/>
      <c r="IQA174" s="6"/>
      <c r="IQB174" s="6"/>
      <c r="IQC174" s="6"/>
      <c r="IQD174" s="6"/>
      <c r="IQE174" s="6"/>
      <c r="IQF174" s="6"/>
      <c r="IQG174" s="6"/>
      <c r="IQH174" s="6"/>
      <c r="IQI174" s="6"/>
      <c r="IQJ174" s="6"/>
      <c r="IQK174" s="6"/>
      <c r="IQL174" s="6"/>
      <c r="IQM174" s="6"/>
      <c r="IQN174" s="6"/>
      <c r="IQO174" s="6"/>
      <c r="IQP174" s="6"/>
      <c r="IQQ174" s="6"/>
      <c r="IQR174" s="6"/>
      <c r="IQS174" s="6"/>
      <c r="IQT174" s="6"/>
      <c r="IQU174" s="6"/>
      <c r="IQV174" s="6"/>
      <c r="IQW174" s="6"/>
      <c r="IQX174" s="6"/>
      <c r="IQY174" s="6"/>
      <c r="IQZ174" s="6"/>
      <c r="IRA174" s="6"/>
      <c r="IRB174" s="6"/>
      <c r="IRC174" s="6"/>
      <c r="IRD174" s="6"/>
      <c r="IRE174" s="6"/>
      <c r="IRF174" s="6"/>
      <c r="IRG174" s="6"/>
      <c r="IRH174" s="6"/>
      <c r="IRI174" s="6"/>
      <c r="IRJ174" s="6"/>
      <c r="IRK174" s="6"/>
      <c r="IRL174" s="6"/>
      <c r="IRM174" s="6"/>
      <c r="IRN174" s="6"/>
      <c r="IRO174" s="6"/>
      <c r="IRP174" s="6"/>
      <c r="IRQ174" s="6"/>
      <c r="IRR174" s="6"/>
      <c r="IRS174" s="6"/>
      <c r="IRT174" s="6"/>
      <c r="IRU174" s="6"/>
      <c r="IRV174" s="6"/>
      <c r="IRW174" s="6"/>
      <c r="IRX174" s="6"/>
      <c r="IRY174" s="6"/>
      <c r="IRZ174" s="6"/>
      <c r="ISA174" s="6"/>
      <c r="ISB174" s="6"/>
      <c r="ISC174" s="6"/>
      <c r="ISD174" s="6"/>
      <c r="ISE174" s="6"/>
      <c r="ISF174" s="6"/>
      <c r="ISG174" s="6"/>
      <c r="ISH174" s="6"/>
      <c r="ISI174" s="6"/>
      <c r="ISJ174" s="6"/>
      <c r="ISK174" s="6"/>
      <c r="ISL174" s="6"/>
      <c r="ISM174" s="6"/>
      <c r="ISN174" s="6"/>
      <c r="ISO174" s="6"/>
      <c r="ISP174" s="6"/>
      <c r="ISQ174" s="6"/>
      <c r="ISR174" s="6"/>
      <c r="ISS174" s="6"/>
      <c r="IST174" s="6"/>
      <c r="ISU174" s="6"/>
      <c r="ISV174" s="6"/>
      <c r="ISW174" s="6"/>
      <c r="ISX174" s="6"/>
      <c r="ISY174" s="6"/>
      <c r="ISZ174" s="6"/>
      <c r="ITA174" s="6"/>
      <c r="ITB174" s="6"/>
      <c r="ITC174" s="6"/>
      <c r="ITD174" s="6"/>
      <c r="ITE174" s="6"/>
      <c r="ITF174" s="6"/>
      <c r="ITG174" s="6"/>
      <c r="ITH174" s="6"/>
      <c r="ITI174" s="6"/>
      <c r="ITJ174" s="6"/>
      <c r="ITK174" s="6"/>
      <c r="ITL174" s="6"/>
      <c r="ITM174" s="6"/>
      <c r="ITN174" s="6"/>
      <c r="ITO174" s="6"/>
      <c r="ITP174" s="6"/>
      <c r="ITQ174" s="6"/>
      <c r="ITR174" s="6"/>
      <c r="ITS174" s="6"/>
      <c r="ITT174" s="6"/>
      <c r="ITU174" s="6"/>
      <c r="ITV174" s="6"/>
      <c r="ITW174" s="6"/>
      <c r="ITX174" s="6"/>
      <c r="ITY174" s="6"/>
      <c r="ITZ174" s="6"/>
      <c r="IUA174" s="6"/>
      <c r="IUB174" s="6"/>
      <c r="IUC174" s="6"/>
      <c r="IUD174" s="6"/>
      <c r="IUE174" s="6"/>
      <c r="IUF174" s="6"/>
      <c r="IUG174" s="6"/>
      <c r="IUH174" s="6"/>
      <c r="IUI174" s="6"/>
      <c r="IUJ174" s="6"/>
      <c r="IUK174" s="6"/>
      <c r="IUL174" s="6"/>
      <c r="IUM174" s="6"/>
      <c r="IUN174" s="6"/>
      <c r="IUO174" s="6"/>
      <c r="IUP174" s="6"/>
      <c r="IUQ174" s="6"/>
      <c r="IUR174" s="6"/>
      <c r="IUS174" s="6"/>
      <c r="IUT174" s="6"/>
      <c r="IUU174" s="6"/>
      <c r="IUV174" s="6"/>
      <c r="IUW174" s="6"/>
      <c r="IUX174" s="6"/>
      <c r="IUY174" s="6"/>
      <c r="IUZ174" s="6"/>
      <c r="IVA174" s="6"/>
      <c r="IVB174" s="6"/>
      <c r="IVC174" s="6"/>
      <c r="IVD174" s="6"/>
      <c r="IVE174" s="6"/>
      <c r="IVF174" s="6"/>
      <c r="IVG174" s="6"/>
      <c r="IVH174" s="6"/>
      <c r="IVI174" s="6"/>
      <c r="IVJ174" s="6"/>
      <c r="IVK174" s="6"/>
      <c r="IVL174" s="6"/>
      <c r="IVM174" s="6"/>
      <c r="IVN174" s="6"/>
      <c r="IVO174" s="6"/>
      <c r="IVP174" s="6"/>
      <c r="IVQ174" s="6"/>
      <c r="IVR174" s="6"/>
      <c r="IVS174" s="6"/>
      <c r="IVT174" s="6"/>
      <c r="IVU174" s="6"/>
      <c r="IVV174" s="6"/>
      <c r="IVW174" s="6"/>
      <c r="IVX174" s="6"/>
      <c r="IVY174" s="6"/>
      <c r="IVZ174" s="6"/>
      <c r="IWA174" s="6"/>
      <c r="IWB174" s="6"/>
      <c r="IWC174" s="6"/>
      <c r="IWD174" s="6"/>
      <c r="IWE174" s="6"/>
      <c r="IWF174" s="6"/>
      <c r="IWG174" s="6"/>
      <c r="IWH174" s="6"/>
      <c r="IWI174" s="6"/>
      <c r="IWJ174" s="6"/>
      <c r="IWK174" s="6"/>
      <c r="IWL174" s="6"/>
      <c r="IWM174" s="6"/>
      <c r="IWN174" s="6"/>
      <c r="IWO174" s="6"/>
      <c r="IWP174" s="6"/>
      <c r="IWQ174" s="6"/>
      <c r="IWR174" s="6"/>
      <c r="IWS174" s="6"/>
      <c r="IWT174" s="6"/>
      <c r="IWU174" s="6"/>
      <c r="IWV174" s="6"/>
      <c r="IWW174" s="6"/>
      <c r="IWX174" s="6"/>
      <c r="IWY174" s="6"/>
      <c r="IWZ174" s="6"/>
      <c r="IXA174" s="6"/>
      <c r="IXB174" s="6"/>
      <c r="IXC174" s="6"/>
      <c r="IXD174" s="6"/>
      <c r="IXE174" s="6"/>
      <c r="IXF174" s="6"/>
      <c r="IXG174" s="6"/>
      <c r="IXH174" s="6"/>
      <c r="IXI174" s="6"/>
      <c r="IXJ174" s="6"/>
      <c r="IXK174" s="6"/>
      <c r="IXL174" s="6"/>
      <c r="IXM174" s="6"/>
      <c r="IXN174" s="6"/>
      <c r="IXO174" s="6"/>
      <c r="IXP174" s="6"/>
      <c r="IXQ174" s="6"/>
      <c r="IXR174" s="6"/>
      <c r="IXS174" s="6"/>
      <c r="IXT174" s="6"/>
      <c r="IXU174" s="6"/>
      <c r="IXV174" s="6"/>
      <c r="IXW174" s="6"/>
      <c r="IXX174" s="6"/>
      <c r="IXY174" s="6"/>
      <c r="IXZ174" s="6"/>
      <c r="IYA174" s="6"/>
      <c r="IYB174" s="6"/>
      <c r="IYC174" s="6"/>
      <c r="IYD174" s="6"/>
      <c r="IYE174" s="6"/>
      <c r="IYF174" s="6"/>
      <c r="IYG174" s="6"/>
      <c r="IYH174" s="6"/>
      <c r="IYI174" s="6"/>
      <c r="IYJ174" s="6"/>
      <c r="IYK174" s="6"/>
      <c r="IYL174" s="6"/>
      <c r="IYM174" s="6"/>
      <c r="IYN174" s="6"/>
      <c r="IYO174" s="6"/>
      <c r="IYP174" s="6"/>
      <c r="IYQ174" s="6"/>
      <c r="IYR174" s="6"/>
      <c r="IYS174" s="6"/>
      <c r="IYT174" s="6"/>
      <c r="IYU174" s="6"/>
      <c r="IYV174" s="6"/>
      <c r="IYW174" s="6"/>
      <c r="IYX174" s="6"/>
      <c r="IYY174" s="6"/>
      <c r="IYZ174" s="6"/>
      <c r="IZA174" s="6"/>
      <c r="IZB174" s="6"/>
      <c r="IZC174" s="6"/>
      <c r="IZD174" s="6"/>
      <c r="IZE174" s="6"/>
      <c r="IZF174" s="6"/>
      <c r="IZG174" s="6"/>
      <c r="IZH174" s="6"/>
      <c r="IZI174" s="6"/>
      <c r="IZJ174" s="6"/>
      <c r="IZK174" s="6"/>
      <c r="IZL174" s="6"/>
      <c r="IZM174" s="6"/>
      <c r="IZN174" s="6"/>
      <c r="IZO174" s="6"/>
      <c r="IZP174" s="6"/>
      <c r="IZQ174" s="6"/>
      <c r="IZR174" s="6"/>
      <c r="IZS174" s="6"/>
      <c r="IZT174" s="6"/>
      <c r="IZU174" s="6"/>
      <c r="IZV174" s="6"/>
      <c r="IZW174" s="6"/>
      <c r="IZX174" s="6"/>
      <c r="IZY174" s="6"/>
      <c r="IZZ174" s="6"/>
      <c r="JAA174" s="6"/>
      <c r="JAB174" s="6"/>
      <c r="JAC174" s="6"/>
      <c r="JAD174" s="6"/>
      <c r="JAE174" s="6"/>
      <c r="JAF174" s="6"/>
      <c r="JAG174" s="6"/>
      <c r="JAH174" s="6"/>
      <c r="JAI174" s="6"/>
      <c r="JAJ174" s="6"/>
      <c r="JAK174" s="6"/>
      <c r="JAL174" s="6"/>
      <c r="JAM174" s="6"/>
      <c r="JAN174" s="6"/>
      <c r="JAO174" s="6"/>
      <c r="JAP174" s="6"/>
      <c r="JAQ174" s="6"/>
      <c r="JAR174" s="6"/>
      <c r="JAS174" s="6"/>
      <c r="JAT174" s="6"/>
      <c r="JAU174" s="6"/>
      <c r="JAV174" s="6"/>
      <c r="JAW174" s="6"/>
      <c r="JAX174" s="6"/>
      <c r="JAY174" s="6"/>
      <c r="JAZ174" s="6"/>
      <c r="JBA174" s="6"/>
      <c r="JBB174" s="6"/>
      <c r="JBC174" s="6"/>
      <c r="JBD174" s="6"/>
      <c r="JBE174" s="6"/>
      <c r="JBF174" s="6"/>
      <c r="JBG174" s="6"/>
      <c r="JBH174" s="6"/>
      <c r="JBI174" s="6"/>
      <c r="JBJ174" s="6"/>
      <c r="JBK174" s="6"/>
      <c r="JBL174" s="6"/>
      <c r="JBM174" s="6"/>
      <c r="JBN174" s="6"/>
      <c r="JBO174" s="6"/>
      <c r="JBP174" s="6"/>
      <c r="JBQ174" s="6"/>
      <c r="JBR174" s="6"/>
      <c r="JBS174" s="6"/>
      <c r="JBT174" s="6"/>
      <c r="JBU174" s="6"/>
      <c r="JBV174" s="6"/>
      <c r="JBW174" s="6"/>
      <c r="JBX174" s="6"/>
      <c r="JBY174" s="6"/>
      <c r="JBZ174" s="6"/>
      <c r="JCA174" s="6"/>
      <c r="JCB174" s="6"/>
      <c r="JCC174" s="6"/>
      <c r="JCD174" s="6"/>
      <c r="JCE174" s="6"/>
      <c r="JCF174" s="6"/>
      <c r="JCG174" s="6"/>
      <c r="JCH174" s="6"/>
      <c r="JCI174" s="6"/>
      <c r="JCJ174" s="6"/>
      <c r="JCK174" s="6"/>
      <c r="JCL174" s="6"/>
      <c r="JCM174" s="6"/>
      <c r="JCN174" s="6"/>
      <c r="JCO174" s="6"/>
      <c r="JCP174" s="6"/>
      <c r="JCQ174" s="6"/>
      <c r="JCR174" s="6"/>
      <c r="JCS174" s="6"/>
      <c r="JCT174" s="6"/>
      <c r="JCU174" s="6"/>
      <c r="JCV174" s="6"/>
      <c r="JCW174" s="6"/>
      <c r="JCX174" s="6"/>
      <c r="JCY174" s="6"/>
      <c r="JCZ174" s="6"/>
      <c r="JDA174" s="6"/>
      <c r="JDB174" s="6"/>
      <c r="JDC174" s="6"/>
      <c r="JDD174" s="6"/>
      <c r="JDE174" s="6"/>
      <c r="JDF174" s="6"/>
      <c r="JDG174" s="6"/>
      <c r="JDH174" s="6"/>
      <c r="JDI174" s="6"/>
      <c r="JDJ174" s="6"/>
      <c r="JDK174" s="6"/>
      <c r="JDL174" s="6"/>
      <c r="JDM174" s="6"/>
      <c r="JDN174" s="6"/>
      <c r="JDO174" s="6"/>
      <c r="JDP174" s="6"/>
      <c r="JDQ174" s="6"/>
      <c r="JDR174" s="6"/>
      <c r="JDS174" s="6"/>
      <c r="JDT174" s="6"/>
      <c r="JDU174" s="6"/>
      <c r="JDV174" s="6"/>
      <c r="JDW174" s="6"/>
      <c r="JDX174" s="6"/>
      <c r="JDY174" s="6"/>
      <c r="JDZ174" s="6"/>
      <c r="JEA174" s="6"/>
      <c r="JEB174" s="6"/>
      <c r="JEC174" s="6"/>
      <c r="JED174" s="6"/>
      <c r="JEE174" s="6"/>
      <c r="JEF174" s="6"/>
      <c r="JEG174" s="6"/>
      <c r="JEH174" s="6"/>
      <c r="JEI174" s="6"/>
      <c r="JEJ174" s="6"/>
      <c r="JEK174" s="6"/>
      <c r="JEL174" s="6"/>
      <c r="JEM174" s="6"/>
      <c r="JEN174" s="6"/>
      <c r="JEO174" s="6"/>
      <c r="JEP174" s="6"/>
      <c r="JEQ174" s="6"/>
      <c r="JER174" s="6"/>
      <c r="JES174" s="6"/>
      <c r="JET174" s="6"/>
      <c r="JEU174" s="6"/>
      <c r="JEV174" s="6"/>
      <c r="JEW174" s="6"/>
      <c r="JEX174" s="6"/>
      <c r="JEY174" s="6"/>
      <c r="JEZ174" s="6"/>
      <c r="JFA174" s="6"/>
      <c r="JFB174" s="6"/>
      <c r="JFC174" s="6"/>
      <c r="JFD174" s="6"/>
      <c r="JFE174" s="6"/>
      <c r="JFF174" s="6"/>
      <c r="JFG174" s="6"/>
      <c r="JFH174" s="6"/>
      <c r="JFI174" s="6"/>
      <c r="JFJ174" s="6"/>
      <c r="JFK174" s="6"/>
      <c r="JFL174" s="6"/>
      <c r="JFM174" s="6"/>
      <c r="JFN174" s="6"/>
      <c r="JFO174" s="6"/>
      <c r="JFP174" s="6"/>
      <c r="JFQ174" s="6"/>
      <c r="JFR174" s="6"/>
      <c r="JFS174" s="6"/>
      <c r="JFT174" s="6"/>
      <c r="JFU174" s="6"/>
      <c r="JFV174" s="6"/>
      <c r="JFW174" s="6"/>
      <c r="JFX174" s="6"/>
      <c r="JFY174" s="6"/>
      <c r="JFZ174" s="6"/>
      <c r="JGA174" s="6"/>
      <c r="JGB174" s="6"/>
      <c r="JGC174" s="6"/>
      <c r="JGD174" s="6"/>
      <c r="JGE174" s="6"/>
      <c r="JGF174" s="6"/>
      <c r="JGG174" s="6"/>
      <c r="JGH174" s="6"/>
      <c r="JGI174" s="6"/>
      <c r="JGJ174" s="6"/>
      <c r="JGK174" s="6"/>
      <c r="JGL174" s="6"/>
      <c r="JGM174" s="6"/>
      <c r="JGN174" s="6"/>
      <c r="JGO174" s="6"/>
      <c r="JGP174" s="6"/>
      <c r="JGQ174" s="6"/>
      <c r="JGR174" s="6"/>
      <c r="JGS174" s="6"/>
      <c r="JGT174" s="6"/>
      <c r="JGU174" s="6"/>
      <c r="JGV174" s="6"/>
      <c r="JGW174" s="6"/>
      <c r="JGX174" s="6"/>
      <c r="JGY174" s="6"/>
      <c r="JGZ174" s="6"/>
      <c r="JHA174" s="6"/>
      <c r="JHB174" s="6"/>
      <c r="JHC174" s="6"/>
      <c r="JHD174" s="6"/>
      <c r="JHE174" s="6"/>
      <c r="JHF174" s="6"/>
      <c r="JHG174" s="6"/>
      <c r="JHH174" s="6"/>
      <c r="JHI174" s="6"/>
      <c r="JHJ174" s="6"/>
      <c r="JHK174" s="6"/>
      <c r="JHL174" s="6"/>
      <c r="JHM174" s="6"/>
      <c r="JHN174" s="6"/>
      <c r="JHO174" s="6"/>
      <c r="JHP174" s="6"/>
      <c r="JHQ174" s="6"/>
      <c r="JHR174" s="6"/>
      <c r="JHS174" s="6"/>
      <c r="JHT174" s="6"/>
      <c r="JHU174" s="6"/>
      <c r="JHV174" s="6"/>
      <c r="JHW174" s="6"/>
      <c r="JHX174" s="6"/>
      <c r="JHY174" s="6"/>
      <c r="JHZ174" s="6"/>
      <c r="JIA174" s="6"/>
      <c r="JIB174" s="6"/>
      <c r="JIC174" s="6"/>
      <c r="JID174" s="6"/>
      <c r="JIE174" s="6"/>
      <c r="JIF174" s="6"/>
      <c r="JIG174" s="6"/>
      <c r="JIH174" s="6"/>
      <c r="JII174" s="6"/>
      <c r="JIJ174" s="6"/>
      <c r="JIK174" s="6"/>
      <c r="JIL174" s="6"/>
      <c r="JIM174" s="6"/>
      <c r="JIN174" s="6"/>
      <c r="JIO174" s="6"/>
      <c r="JIP174" s="6"/>
      <c r="JIQ174" s="6"/>
      <c r="JIR174" s="6"/>
      <c r="JIS174" s="6"/>
      <c r="JIT174" s="6"/>
      <c r="JIU174" s="6"/>
      <c r="JIV174" s="6"/>
      <c r="JIW174" s="6"/>
      <c r="JIX174" s="6"/>
      <c r="JIY174" s="6"/>
      <c r="JIZ174" s="6"/>
      <c r="JJA174" s="6"/>
      <c r="JJB174" s="6"/>
      <c r="JJC174" s="6"/>
      <c r="JJD174" s="6"/>
      <c r="JJE174" s="6"/>
      <c r="JJF174" s="6"/>
      <c r="JJG174" s="6"/>
      <c r="JJH174" s="6"/>
      <c r="JJI174" s="6"/>
      <c r="JJJ174" s="6"/>
      <c r="JJK174" s="6"/>
      <c r="JJL174" s="6"/>
      <c r="JJM174" s="6"/>
      <c r="JJN174" s="6"/>
      <c r="JJO174" s="6"/>
      <c r="JJP174" s="6"/>
      <c r="JJQ174" s="6"/>
      <c r="JJR174" s="6"/>
      <c r="JJS174" s="6"/>
      <c r="JJT174" s="6"/>
      <c r="JJU174" s="6"/>
      <c r="JJV174" s="6"/>
      <c r="JJW174" s="6"/>
      <c r="JJX174" s="6"/>
      <c r="JJY174" s="6"/>
      <c r="JJZ174" s="6"/>
      <c r="JKA174" s="6"/>
      <c r="JKB174" s="6"/>
      <c r="JKC174" s="6"/>
      <c r="JKD174" s="6"/>
      <c r="JKE174" s="6"/>
      <c r="JKF174" s="6"/>
      <c r="JKG174" s="6"/>
      <c r="JKH174" s="6"/>
      <c r="JKI174" s="6"/>
      <c r="JKJ174" s="6"/>
      <c r="JKK174" s="6"/>
      <c r="JKL174" s="6"/>
      <c r="JKM174" s="6"/>
      <c r="JKN174" s="6"/>
      <c r="JKO174" s="6"/>
      <c r="JKP174" s="6"/>
      <c r="JKQ174" s="6"/>
      <c r="JKR174" s="6"/>
      <c r="JKS174" s="6"/>
      <c r="JKT174" s="6"/>
      <c r="JKU174" s="6"/>
      <c r="JKV174" s="6"/>
      <c r="JKW174" s="6"/>
      <c r="JKX174" s="6"/>
      <c r="JKY174" s="6"/>
      <c r="JKZ174" s="6"/>
      <c r="JLA174" s="6"/>
      <c r="JLB174" s="6"/>
      <c r="JLC174" s="6"/>
      <c r="JLD174" s="6"/>
      <c r="JLE174" s="6"/>
      <c r="JLF174" s="6"/>
      <c r="JLG174" s="6"/>
      <c r="JLH174" s="6"/>
      <c r="JLI174" s="6"/>
      <c r="JLJ174" s="6"/>
      <c r="JLK174" s="6"/>
      <c r="JLL174" s="6"/>
      <c r="JLM174" s="6"/>
      <c r="JLN174" s="6"/>
      <c r="JLO174" s="6"/>
      <c r="JLP174" s="6"/>
      <c r="JLQ174" s="6"/>
      <c r="JLR174" s="6"/>
      <c r="JLS174" s="6"/>
      <c r="JLT174" s="6"/>
      <c r="JLU174" s="6"/>
      <c r="JLV174" s="6"/>
      <c r="JLW174" s="6"/>
      <c r="JLX174" s="6"/>
      <c r="JLY174" s="6"/>
      <c r="JLZ174" s="6"/>
      <c r="JMA174" s="6"/>
      <c r="JMB174" s="6"/>
      <c r="JMC174" s="6"/>
      <c r="JMD174" s="6"/>
      <c r="JME174" s="6"/>
      <c r="JMF174" s="6"/>
      <c r="JMG174" s="6"/>
      <c r="JMH174" s="6"/>
      <c r="JMI174" s="6"/>
      <c r="JMJ174" s="6"/>
      <c r="JMK174" s="6"/>
      <c r="JML174" s="6"/>
      <c r="JMM174" s="6"/>
      <c r="JMN174" s="6"/>
      <c r="JMO174" s="6"/>
      <c r="JMP174" s="6"/>
      <c r="JMQ174" s="6"/>
      <c r="JMR174" s="6"/>
      <c r="JMS174" s="6"/>
      <c r="JMT174" s="6"/>
      <c r="JMU174" s="6"/>
      <c r="JMV174" s="6"/>
      <c r="JMW174" s="6"/>
      <c r="JMX174" s="6"/>
      <c r="JMY174" s="6"/>
      <c r="JMZ174" s="6"/>
      <c r="JNA174" s="6"/>
      <c r="JNB174" s="6"/>
      <c r="JNC174" s="6"/>
      <c r="JND174" s="6"/>
      <c r="JNE174" s="6"/>
      <c r="JNF174" s="6"/>
      <c r="JNG174" s="6"/>
      <c r="JNH174" s="6"/>
      <c r="JNI174" s="6"/>
      <c r="JNJ174" s="6"/>
      <c r="JNK174" s="6"/>
      <c r="JNL174" s="6"/>
      <c r="JNM174" s="6"/>
      <c r="JNN174" s="6"/>
      <c r="JNO174" s="6"/>
      <c r="JNP174" s="6"/>
      <c r="JNQ174" s="6"/>
      <c r="JNR174" s="6"/>
      <c r="JNS174" s="6"/>
      <c r="JNT174" s="6"/>
      <c r="JNU174" s="6"/>
      <c r="JNV174" s="6"/>
      <c r="JNW174" s="6"/>
      <c r="JNX174" s="6"/>
      <c r="JNY174" s="6"/>
      <c r="JNZ174" s="6"/>
      <c r="JOA174" s="6"/>
      <c r="JOB174" s="6"/>
      <c r="JOC174" s="6"/>
      <c r="JOD174" s="6"/>
      <c r="JOE174" s="6"/>
      <c r="JOF174" s="6"/>
      <c r="JOG174" s="6"/>
      <c r="JOH174" s="6"/>
      <c r="JOI174" s="6"/>
      <c r="JOJ174" s="6"/>
      <c r="JOK174" s="6"/>
      <c r="JOL174" s="6"/>
      <c r="JOM174" s="6"/>
      <c r="JON174" s="6"/>
      <c r="JOO174" s="6"/>
      <c r="JOP174" s="6"/>
      <c r="JOQ174" s="6"/>
      <c r="JOR174" s="6"/>
      <c r="JOS174" s="6"/>
      <c r="JOT174" s="6"/>
      <c r="JOU174" s="6"/>
      <c r="JOV174" s="6"/>
      <c r="JOW174" s="6"/>
      <c r="JOX174" s="6"/>
      <c r="JOY174" s="6"/>
      <c r="JOZ174" s="6"/>
      <c r="JPA174" s="6"/>
      <c r="JPB174" s="6"/>
      <c r="JPC174" s="6"/>
      <c r="JPD174" s="6"/>
      <c r="JPE174" s="6"/>
      <c r="JPF174" s="6"/>
      <c r="JPG174" s="6"/>
      <c r="JPH174" s="6"/>
      <c r="JPI174" s="6"/>
      <c r="JPJ174" s="6"/>
      <c r="JPK174" s="6"/>
      <c r="JPL174" s="6"/>
      <c r="JPM174" s="6"/>
      <c r="JPN174" s="6"/>
      <c r="JPO174" s="6"/>
      <c r="JPP174" s="6"/>
      <c r="JPQ174" s="6"/>
      <c r="JPR174" s="6"/>
      <c r="JPS174" s="6"/>
      <c r="JPT174" s="6"/>
      <c r="JPU174" s="6"/>
      <c r="JPV174" s="6"/>
      <c r="JPW174" s="6"/>
      <c r="JPX174" s="6"/>
      <c r="JPY174" s="6"/>
      <c r="JPZ174" s="6"/>
      <c r="JQA174" s="6"/>
      <c r="JQB174" s="6"/>
      <c r="JQC174" s="6"/>
      <c r="JQD174" s="6"/>
      <c r="JQE174" s="6"/>
      <c r="JQF174" s="6"/>
      <c r="JQG174" s="6"/>
      <c r="JQH174" s="6"/>
      <c r="JQI174" s="6"/>
      <c r="JQJ174" s="6"/>
      <c r="JQK174" s="6"/>
      <c r="JQL174" s="6"/>
      <c r="JQM174" s="6"/>
      <c r="JQN174" s="6"/>
      <c r="JQO174" s="6"/>
      <c r="JQP174" s="6"/>
      <c r="JQQ174" s="6"/>
      <c r="JQR174" s="6"/>
      <c r="JQS174" s="6"/>
      <c r="JQT174" s="6"/>
      <c r="JQU174" s="6"/>
      <c r="JQV174" s="6"/>
      <c r="JQW174" s="6"/>
      <c r="JQX174" s="6"/>
      <c r="JQY174" s="6"/>
      <c r="JQZ174" s="6"/>
      <c r="JRA174" s="6"/>
      <c r="JRB174" s="6"/>
      <c r="JRC174" s="6"/>
      <c r="JRD174" s="6"/>
      <c r="JRE174" s="6"/>
      <c r="JRF174" s="6"/>
      <c r="JRG174" s="6"/>
      <c r="JRH174" s="6"/>
      <c r="JRI174" s="6"/>
      <c r="JRJ174" s="6"/>
      <c r="JRK174" s="6"/>
      <c r="JRL174" s="6"/>
      <c r="JRM174" s="6"/>
      <c r="JRN174" s="6"/>
      <c r="JRO174" s="6"/>
      <c r="JRP174" s="6"/>
      <c r="JRQ174" s="6"/>
      <c r="JRR174" s="6"/>
      <c r="JRS174" s="6"/>
      <c r="JRT174" s="6"/>
      <c r="JRU174" s="6"/>
      <c r="JRV174" s="6"/>
      <c r="JRW174" s="6"/>
      <c r="JRX174" s="6"/>
      <c r="JRY174" s="6"/>
      <c r="JRZ174" s="6"/>
      <c r="JSA174" s="6"/>
      <c r="JSB174" s="6"/>
      <c r="JSC174" s="6"/>
      <c r="JSD174" s="6"/>
      <c r="JSE174" s="6"/>
      <c r="JSF174" s="6"/>
      <c r="JSG174" s="6"/>
      <c r="JSH174" s="6"/>
      <c r="JSI174" s="6"/>
      <c r="JSJ174" s="6"/>
      <c r="JSK174" s="6"/>
      <c r="JSL174" s="6"/>
      <c r="JSM174" s="6"/>
      <c r="JSN174" s="6"/>
      <c r="JSO174" s="6"/>
      <c r="JSP174" s="6"/>
      <c r="JSQ174" s="6"/>
      <c r="JSR174" s="6"/>
      <c r="JSS174" s="6"/>
      <c r="JST174" s="6"/>
      <c r="JSU174" s="6"/>
      <c r="JSV174" s="6"/>
      <c r="JSW174" s="6"/>
      <c r="JSX174" s="6"/>
      <c r="JSY174" s="6"/>
      <c r="JSZ174" s="6"/>
      <c r="JTA174" s="6"/>
      <c r="JTB174" s="6"/>
      <c r="JTC174" s="6"/>
      <c r="JTD174" s="6"/>
      <c r="JTE174" s="6"/>
      <c r="JTF174" s="6"/>
      <c r="JTG174" s="6"/>
      <c r="JTH174" s="6"/>
      <c r="JTI174" s="6"/>
      <c r="JTJ174" s="6"/>
      <c r="JTK174" s="6"/>
      <c r="JTL174" s="6"/>
      <c r="JTM174" s="6"/>
      <c r="JTN174" s="6"/>
      <c r="JTO174" s="6"/>
      <c r="JTP174" s="6"/>
      <c r="JTQ174" s="6"/>
      <c r="JTR174" s="6"/>
      <c r="JTS174" s="6"/>
      <c r="JTT174" s="6"/>
      <c r="JTU174" s="6"/>
      <c r="JTV174" s="6"/>
      <c r="JTW174" s="6"/>
      <c r="JTX174" s="6"/>
      <c r="JTY174" s="6"/>
      <c r="JTZ174" s="6"/>
      <c r="JUA174" s="6"/>
      <c r="JUB174" s="6"/>
      <c r="JUC174" s="6"/>
      <c r="JUD174" s="6"/>
      <c r="JUE174" s="6"/>
      <c r="JUF174" s="6"/>
      <c r="JUG174" s="6"/>
      <c r="JUH174" s="6"/>
      <c r="JUI174" s="6"/>
      <c r="JUJ174" s="6"/>
      <c r="JUK174" s="6"/>
      <c r="JUL174" s="6"/>
      <c r="JUM174" s="6"/>
      <c r="JUN174" s="6"/>
      <c r="JUO174" s="6"/>
      <c r="JUP174" s="6"/>
      <c r="JUQ174" s="6"/>
      <c r="JUR174" s="6"/>
      <c r="JUS174" s="6"/>
      <c r="JUT174" s="6"/>
      <c r="JUU174" s="6"/>
      <c r="JUV174" s="6"/>
      <c r="JUW174" s="6"/>
      <c r="JUX174" s="6"/>
      <c r="JUY174" s="6"/>
      <c r="JUZ174" s="6"/>
      <c r="JVA174" s="6"/>
      <c r="JVB174" s="6"/>
      <c r="JVC174" s="6"/>
      <c r="JVD174" s="6"/>
      <c r="JVE174" s="6"/>
      <c r="JVF174" s="6"/>
      <c r="JVG174" s="6"/>
      <c r="JVH174" s="6"/>
      <c r="JVI174" s="6"/>
      <c r="JVJ174" s="6"/>
      <c r="JVK174" s="6"/>
      <c r="JVL174" s="6"/>
      <c r="JVM174" s="6"/>
      <c r="JVN174" s="6"/>
      <c r="JVO174" s="6"/>
      <c r="JVP174" s="6"/>
      <c r="JVQ174" s="6"/>
      <c r="JVR174" s="6"/>
      <c r="JVS174" s="6"/>
      <c r="JVT174" s="6"/>
      <c r="JVU174" s="6"/>
      <c r="JVV174" s="6"/>
      <c r="JVW174" s="6"/>
      <c r="JVX174" s="6"/>
      <c r="JVY174" s="6"/>
      <c r="JVZ174" s="6"/>
      <c r="JWA174" s="6"/>
      <c r="JWB174" s="6"/>
      <c r="JWC174" s="6"/>
      <c r="JWD174" s="6"/>
      <c r="JWE174" s="6"/>
      <c r="JWF174" s="6"/>
      <c r="JWG174" s="6"/>
      <c r="JWH174" s="6"/>
      <c r="JWI174" s="6"/>
      <c r="JWJ174" s="6"/>
      <c r="JWK174" s="6"/>
      <c r="JWL174" s="6"/>
      <c r="JWM174" s="6"/>
      <c r="JWN174" s="6"/>
      <c r="JWO174" s="6"/>
      <c r="JWP174" s="6"/>
      <c r="JWQ174" s="6"/>
      <c r="JWR174" s="6"/>
      <c r="JWS174" s="6"/>
      <c r="JWT174" s="6"/>
      <c r="JWU174" s="6"/>
      <c r="JWV174" s="6"/>
      <c r="JWW174" s="6"/>
      <c r="JWX174" s="6"/>
      <c r="JWY174" s="6"/>
      <c r="JWZ174" s="6"/>
      <c r="JXA174" s="6"/>
      <c r="JXB174" s="6"/>
      <c r="JXC174" s="6"/>
      <c r="JXD174" s="6"/>
      <c r="JXE174" s="6"/>
      <c r="JXF174" s="6"/>
      <c r="JXG174" s="6"/>
      <c r="JXH174" s="6"/>
      <c r="JXI174" s="6"/>
      <c r="JXJ174" s="6"/>
      <c r="JXK174" s="6"/>
      <c r="JXL174" s="6"/>
      <c r="JXM174" s="6"/>
      <c r="JXN174" s="6"/>
      <c r="JXO174" s="6"/>
      <c r="JXP174" s="6"/>
      <c r="JXQ174" s="6"/>
      <c r="JXR174" s="6"/>
      <c r="JXS174" s="6"/>
      <c r="JXT174" s="6"/>
      <c r="JXU174" s="6"/>
      <c r="JXV174" s="6"/>
      <c r="JXW174" s="6"/>
      <c r="JXX174" s="6"/>
      <c r="JXY174" s="6"/>
      <c r="JXZ174" s="6"/>
      <c r="JYA174" s="6"/>
      <c r="JYB174" s="6"/>
      <c r="JYC174" s="6"/>
      <c r="JYD174" s="6"/>
      <c r="JYE174" s="6"/>
      <c r="JYF174" s="6"/>
      <c r="JYG174" s="6"/>
      <c r="JYH174" s="6"/>
      <c r="JYI174" s="6"/>
      <c r="JYJ174" s="6"/>
      <c r="JYK174" s="6"/>
      <c r="JYL174" s="6"/>
      <c r="JYM174" s="6"/>
      <c r="JYN174" s="6"/>
      <c r="JYO174" s="6"/>
      <c r="JYP174" s="6"/>
      <c r="JYQ174" s="6"/>
      <c r="JYR174" s="6"/>
      <c r="JYS174" s="6"/>
      <c r="JYT174" s="6"/>
      <c r="JYU174" s="6"/>
      <c r="JYV174" s="6"/>
      <c r="JYW174" s="6"/>
      <c r="JYX174" s="6"/>
      <c r="JYY174" s="6"/>
      <c r="JYZ174" s="6"/>
      <c r="JZA174" s="6"/>
      <c r="JZB174" s="6"/>
      <c r="JZC174" s="6"/>
      <c r="JZD174" s="6"/>
      <c r="JZE174" s="6"/>
      <c r="JZF174" s="6"/>
      <c r="JZG174" s="6"/>
      <c r="JZH174" s="6"/>
      <c r="JZI174" s="6"/>
      <c r="JZJ174" s="6"/>
      <c r="JZK174" s="6"/>
      <c r="JZL174" s="6"/>
      <c r="JZM174" s="6"/>
      <c r="JZN174" s="6"/>
      <c r="JZO174" s="6"/>
      <c r="JZP174" s="6"/>
      <c r="JZQ174" s="6"/>
      <c r="JZR174" s="6"/>
      <c r="JZS174" s="6"/>
      <c r="JZT174" s="6"/>
      <c r="JZU174" s="6"/>
      <c r="JZV174" s="6"/>
      <c r="JZW174" s="6"/>
      <c r="JZX174" s="6"/>
      <c r="JZY174" s="6"/>
      <c r="JZZ174" s="6"/>
      <c r="KAA174" s="6"/>
      <c r="KAB174" s="6"/>
      <c r="KAC174" s="6"/>
      <c r="KAD174" s="6"/>
      <c r="KAE174" s="6"/>
      <c r="KAF174" s="6"/>
      <c r="KAG174" s="6"/>
      <c r="KAH174" s="6"/>
      <c r="KAI174" s="6"/>
      <c r="KAJ174" s="6"/>
      <c r="KAK174" s="6"/>
      <c r="KAL174" s="6"/>
      <c r="KAM174" s="6"/>
      <c r="KAN174" s="6"/>
      <c r="KAO174" s="6"/>
      <c r="KAP174" s="6"/>
      <c r="KAQ174" s="6"/>
      <c r="KAR174" s="6"/>
      <c r="KAS174" s="6"/>
      <c r="KAT174" s="6"/>
      <c r="KAU174" s="6"/>
      <c r="KAV174" s="6"/>
      <c r="KAW174" s="6"/>
      <c r="KAX174" s="6"/>
      <c r="KAY174" s="6"/>
      <c r="KAZ174" s="6"/>
      <c r="KBA174" s="6"/>
      <c r="KBB174" s="6"/>
      <c r="KBC174" s="6"/>
      <c r="KBD174" s="6"/>
      <c r="KBE174" s="6"/>
      <c r="KBF174" s="6"/>
      <c r="KBG174" s="6"/>
      <c r="KBH174" s="6"/>
      <c r="KBI174" s="6"/>
      <c r="KBJ174" s="6"/>
      <c r="KBK174" s="6"/>
      <c r="KBL174" s="6"/>
      <c r="KBM174" s="6"/>
      <c r="KBN174" s="6"/>
      <c r="KBO174" s="6"/>
      <c r="KBP174" s="6"/>
      <c r="KBQ174" s="6"/>
      <c r="KBR174" s="6"/>
      <c r="KBS174" s="6"/>
      <c r="KBT174" s="6"/>
      <c r="KBU174" s="6"/>
      <c r="KBV174" s="6"/>
      <c r="KBW174" s="6"/>
      <c r="KBX174" s="6"/>
      <c r="KBY174" s="6"/>
      <c r="KBZ174" s="6"/>
      <c r="KCA174" s="6"/>
      <c r="KCB174" s="6"/>
      <c r="KCC174" s="6"/>
      <c r="KCD174" s="6"/>
      <c r="KCE174" s="6"/>
      <c r="KCF174" s="6"/>
      <c r="KCG174" s="6"/>
      <c r="KCH174" s="6"/>
      <c r="KCI174" s="6"/>
      <c r="KCJ174" s="6"/>
      <c r="KCK174" s="6"/>
      <c r="KCL174" s="6"/>
      <c r="KCM174" s="6"/>
      <c r="KCN174" s="6"/>
      <c r="KCO174" s="6"/>
      <c r="KCP174" s="6"/>
      <c r="KCQ174" s="6"/>
      <c r="KCR174" s="6"/>
      <c r="KCS174" s="6"/>
      <c r="KCT174" s="6"/>
      <c r="KCU174" s="6"/>
      <c r="KCV174" s="6"/>
      <c r="KCW174" s="6"/>
      <c r="KCX174" s="6"/>
      <c r="KCY174" s="6"/>
      <c r="KCZ174" s="6"/>
      <c r="KDA174" s="6"/>
      <c r="KDB174" s="6"/>
      <c r="KDC174" s="6"/>
      <c r="KDD174" s="6"/>
      <c r="KDE174" s="6"/>
      <c r="KDF174" s="6"/>
      <c r="KDG174" s="6"/>
      <c r="KDH174" s="6"/>
      <c r="KDI174" s="6"/>
      <c r="KDJ174" s="6"/>
      <c r="KDK174" s="6"/>
      <c r="KDL174" s="6"/>
      <c r="KDM174" s="6"/>
      <c r="KDN174" s="6"/>
      <c r="KDO174" s="6"/>
      <c r="KDP174" s="6"/>
      <c r="KDQ174" s="6"/>
      <c r="KDR174" s="6"/>
      <c r="KDS174" s="6"/>
      <c r="KDT174" s="6"/>
      <c r="KDU174" s="6"/>
      <c r="KDV174" s="6"/>
      <c r="KDW174" s="6"/>
      <c r="KDX174" s="6"/>
      <c r="KDY174" s="6"/>
      <c r="KDZ174" s="6"/>
      <c r="KEA174" s="6"/>
      <c r="KEB174" s="6"/>
      <c r="KEC174" s="6"/>
      <c r="KED174" s="6"/>
      <c r="KEE174" s="6"/>
      <c r="KEF174" s="6"/>
      <c r="KEG174" s="6"/>
      <c r="KEH174" s="6"/>
      <c r="KEI174" s="6"/>
      <c r="KEJ174" s="6"/>
      <c r="KEK174" s="6"/>
      <c r="KEL174" s="6"/>
      <c r="KEM174" s="6"/>
      <c r="KEN174" s="6"/>
      <c r="KEO174" s="6"/>
      <c r="KEP174" s="6"/>
      <c r="KEQ174" s="6"/>
      <c r="KER174" s="6"/>
      <c r="KES174" s="6"/>
      <c r="KET174" s="6"/>
      <c r="KEU174" s="6"/>
      <c r="KEV174" s="6"/>
      <c r="KEW174" s="6"/>
      <c r="KEX174" s="6"/>
      <c r="KEY174" s="6"/>
      <c r="KEZ174" s="6"/>
      <c r="KFA174" s="6"/>
      <c r="KFB174" s="6"/>
      <c r="KFC174" s="6"/>
      <c r="KFD174" s="6"/>
      <c r="KFE174" s="6"/>
      <c r="KFF174" s="6"/>
      <c r="KFG174" s="6"/>
      <c r="KFH174" s="6"/>
      <c r="KFI174" s="6"/>
      <c r="KFJ174" s="6"/>
      <c r="KFK174" s="6"/>
      <c r="KFL174" s="6"/>
      <c r="KFM174" s="6"/>
      <c r="KFN174" s="6"/>
      <c r="KFO174" s="6"/>
      <c r="KFP174" s="6"/>
      <c r="KFQ174" s="6"/>
      <c r="KFR174" s="6"/>
      <c r="KFS174" s="6"/>
      <c r="KFT174" s="6"/>
      <c r="KFU174" s="6"/>
      <c r="KFV174" s="6"/>
      <c r="KFW174" s="6"/>
      <c r="KFX174" s="6"/>
      <c r="KFY174" s="6"/>
      <c r="KFZ174" s="6"/>
      <c r="KGA174" s="6"/>
      <c r="KGB174" s="6"/>
      <c r="KGC174" s="6"/>
      <c r="KGD174" s="6"/>
      <c r="KGE174" s="6"/>
      <c r="KGF174" s="6"/>
      <c r="KGG174" s="6"/>
      <c r="KGH174" s="6"/>
      <c r="KGI174" s="6"/>
      <c r="KGJ174" s="6"/>
      <c r="KGK174" s="6"/>
      <c r="KGL174" s="6"/>
      <c r="KGM174" s="6"/>
      <c r="KGN174" s="6"/>
      <c r="KGO174" s="6"/>
      <c r="KGP174" s="6"/>
      <c r="KGQ174" s="6"/>
      <c r="KGR174" s="6"/>
      <c r="KGS174" s="6"/>
      <c r="KGT174" s="6"/>
      <c r="KGU174" s="6"/>
      <c r="KGV174" s="6"/>
      <c r="KGW174" s="6"/>
      <c r="KGX174" s="6"/>
      <c r="KGY174" s="6"/>
      <c r="KGZ174" s="6"/>
      <c r="KHA174" s="6"/>
      <c r="KHB174" s="6"/>
      <c r="KHC174" s="6"/>
      <c r="KHD174" s="6"/>
      <c r="KHE174" s="6"/>
      <c r="KHF174" s="6"/>
      <c r="KHG174" s="6"/>
      <c r="KHH174" s="6"/>
      <c r="KHI174" s="6"/>
      <c r="KHJ174" s="6"/>
      <c r="KHK174" s="6"/>
      <c r="KHL174" s="6"/>
      <c r="KHM174" s="6"/>
      <c r="KHN174" s="6"/>
      <c r="KHO174" s="6"/>
      <c r="KHP174" s="6"/>
      <c r="KHQ174" s="6"/>
      <c r="KHR174" s="6"/>
      <c r="KHS174" s="6"/>
      <c r="KHT174" s="6"/>
      <c r="KHU174" s="6"/>
      <c r="KHV174" s="6"/>
      <c r="KHW174" s="6"/>
      <c r="KHX174" s="6"/>
      <c r="KHY174" s="6"/>
      <c r="KHZ174" s="6"/>
      <c r="KIA174" s="6"/>
      <c r="KIB174" s="6"/>
      <c r="KIC174" s="6"/>
      <c r="KID174" s="6"/>
      <c r="KIE174" s="6"/>
      <c r="KIF174" s="6"/>
      <c r="KIG174" s="6"/>
      <c r="KIH174" s="6"/>
      <c r="KII174" s="6"/>
      <c r="KIJ174" s="6"/>
      <c r="KIK174" s="6"/>
      <c r="KIL174" s="6"/>
      <c r="KIM174" s="6"/>
      <c r="KIN174" s="6"/>
      <c r="KIO174" s="6"/>
      <c r="KIP174" s="6"/>
      <c r="KIQ174" s="6"/>
      <c r="KIR174" s="6"/>
      <c r="KIS174" s="6"/>
      <c r="KIT174" s="6"/>
      <c r="KIU174" s="6"/>
      <c r="KIV174" s="6"/>
      <c r="KIW174" s="6"/>
      <c r="KIX174" s="6"/>
      <c r="KIY174" s="6"/>
      <c r="KIZ174" s="6"/>
      <c r="KJA174" s="6"/>
      <c r="KJB174" s="6"/>
      <c r="KJC174" s="6"/>
      <c r="KJD174" s="6"/>
      <c r="KJE174" s="6"/>
      <c r="KJF174" s="6"/>
      <c r="KJG174" s="6"/>
      <c r="KJH174" s="6"/>
      <c r="KJI174" s="6"/>
      <c r="KJJ174" s="6"/>
      <c r="KJK174" s="6"/>
      <c r="KJL174" s="6"/>
      <c r="KJM174" s="6"/>
      <c r="KJN174" s="6"/>
      <c r="KJO174" s="6"/>
      <c r="KJP174" s="6"/>
      <c r="KJQ174" s="6"/>
      <c r="KJR174" s="6"/>
      <c r="KJS174" s="6"/>
      <c r="KJT174" s="6"/>
      <c r="KJU174" s="6"/>
      <c r="KJV174" s="6"/>
      <c r="KJW174" s="6"/>
      <c r="KJX174" s="6"/>
      <c r="KJY174" s="6"/>
      <c r="KJZ174" s="6"/>
      <c r="KKA174" s="6"/>
      <c r="KKB174" s="6"/>
      <c r="KKC174" s="6"/>
      <c r="KKD174" s="6"/>
      <c r="KKE174" s="6"/>
      <c r="KKF174" s="6"/>
      <c r="KKG174" s="6"/>
      <c r="KKH174" s="6"/>
      <c r="KKI174" s="6"/>
      <c r="KKJ174" s="6"/>
      <c r="KKK174" s="6"/>
      <c r="KKL174" s="6"/>
      <c r="KKM174" s="6"/>
      <c r="KKN174" s="6"/>
      <c r="KKO174" s="6"/>
      <c r="KKP174" s="6"/>
      <c r="KKQ174" s="6"/>
      <c r="KKR174" s="6"/>
      <c r="KKS174" s="6"/>
      <c r="KKT174" s="6"/>
      <c r="KKU174" s="6"/>
      <c r="KKV174" s="6"/>
      <c r="KKW174" s="6"/>
      <c r="KKX174" s="6"/>
      <c r="KKY174" s="6"/>
      <c r="KKZ174" s="6"/>
      <c r="KLA174" s="6"/>
      <c r="KLB174" s="6"/>
      <c r="KLC174" s="6"/>
      <c r="KLD174" s="6"/>
      <c r="KLE174" s="6"/>
      <c r="KLF174" s="6"/>
      <c r="KLG174" s="6"/>
      <c r="KLH174" s="6"/>
      <c r="KLI174" s="6"/>
      <c r="KLJ174" s="6"/>
      <c r="KLK174" s="6"/>
      <c r="KLL174" s="6"/>
      <c r="KLM174" s="6"/>
      <c r="KLN174" s="6"/>
      <c r="KLO174" s="6"/>
      <c r="KLP174" s="6"/>
      <c r="KLQ174" s="6"/>
      <c r="KLR174" s="6"/>
      <c r="KLS174" s="6"/>
      <c r="KLT174" s="6"/>
      <c r="KLU174" s="6"/>
      <c r="KLV174" s="6"/>
      <c r="KLW174" s="6"/>
      <c r="KLX174" s="6"/>
      <c r="KLY174" s="6"/>
      <c r="KLZ174" s="6"/>
      <c r="KMA174" s="6"/>
      <c r="KMB174" s="6"/>
      <c r="KMC174" s="6"/>
      <c r="KMD174" s="6"/>
      <c r="KME174" s="6"/>
      <c r="KMF174" s="6"/>
      <c r="KMG174" s="6"/>
      <c r="KMH174" s="6"/>
      <c r="KMI174" s="6"/>
      <c r="KMJ174" s="6"/>
      <c r="KMK174" s="6"/>
      <c r="KML174" s="6"/>
      <c r="KMM174" s="6"/>
      <c r="KMN174" s="6"/>
      <c r="KMO174" s="6"/>
      <c r="KMP174" s="6"/>
      <c r="KMQ174" s="6"/>
      <c r="KMR174" s="6"/>
      <c r="KMS174" s="6"/>
      <c r="KMT174" s="6"/>
      <c r="KMU174" s="6"/>
      <c r="KMV174" s="6"/>
      <c r="KMW174" s="6"/>
      <c r="KMX174" s="6"/>
      <c r="KMY174" s="6"/>
      <c r="KMZ174" s="6"/>
      <c r="KNA174" s="6"/>
      <c r="KNB174" s="6"/>
      <c r="KNC174" s="6"/>
      <c r="KND174" s="6"/>
      <c r="KNE174" s="6"/>
      <c r="KNF174" s="6"/>
      <c r="KNG174" s="6"/>
      <c r="KNH174" s="6"/>
      <c r="KNI174" s="6"/>
      <c r="KNJ174" s="6"/>
      <c r="KNK174" s="6"/>
      <c r="KNL174" s="6"/>
      <c r="KNM174" s="6"/>
      <c r="KNN174" s="6"/>
      <c r="KNO174" s="6"/>
      <c r="KNP174" s="6"/>
      <c r="KNQ174" s="6"/>
      <c r="KNR174" s="6"/>
      <c r="KNS174" s="6"/>
      <c r="KNT174" s="6"/>
      <c r="KNU174" s="6"/>
      <c r="KNV174" s="6"/>
      <c r="KNW174" s="6"/>
      <c r="KNX174" s="6"/>
      <c r="KNY174" s="6"/>
      <c r="KNZ174" s="6"/>
      <c r="KOA174" s="6"/>
      <c r="KOB174" s="6"/>
      <c r="KOC174" s="6"/>
      <c r="KOD174" s="6"/>
      <c r="KOE174" s="6"/>
      <c r="KOF174" s="6"/>
      <c r="KOG174" s="6"/>
      <c r="KOH174" s="6"/>
      <c r="KOI174" s="6"/>
      <c r="KOJ174" s="6"/>
      <c r="KOK174" s="6"/>
      <c r="KOL174" s="6"/>
      <c r="KOM174" s="6"/>
      <c r="KON174" s="6"/>
      <c r="KOO174" s="6"/>
      <c r="KOP174" s="6"/>
      <c r="KOQ174" s="6"/>
      <c r="KOR174" s="6"/>
      <c r="KOS174" s="6"/>
      <c r="KOT174" s="6"/>
      <c r="KOU174" s="6"/>
      <c r="KOV174" s="6"/>
      <c r="KOW174" s="6"/>
      <c r="KOX174" s="6"/>
      <c r="KOY174" s="6"/>
      <c r="KOZ174" s="6"/>
      <c r="KPA174" s="6"/>
      <c r="KPB174" s="6"/>
      <c r="KPC174" s="6"/>
      <c r="KPD174" s="6"/>
      <c r="KPE174" s="6"/>
      <c r="KPF174" s="6"/>
      <c r="KPG174" s="6"/>
      <c r="KPH174" s="6"/>
      <c r="KPI174" s="6"/>
      <c r="KPJ174" s="6"/>
      <c r="KPK174" s="6"/>
      <c r="KPL174" s="6"/>
      <c r="KPM174" s="6"/>
      <c r="KPN174" s="6"/>
      <c r="KPO174" s="6"/>
      <c r="KPP174" s="6"/>
      <c r="KPQ174" s="6"/>
      <c r="KPR174" s="6"/>
      <c r="KPS174" s="6"/>
      <c r="KPT174" s="6"/>
      <c r="KPU174" s="6"/>
      <c r="KPV174" s="6"/>
      <c r="KPW174" s="6"/>
      <c r="KPX174" s="6"/>
      <c r="KPY174" s="6"/>
      <c r="KPZ174" s="6"/>
      <c r="KQA174" s="6"/>
      <c r="KQB174" s="6"/>
      <c r="KQC174" s="6"/>
      <c r="KQD174" s="6"/>
      <c r="KQE174" s="6"/>
      <c r="KQF174" s="6"/>
      <c r="KQG174" s="6"/>
      <c r="KQH174" s="6"/>
      <c r="KQI174" s="6"/>
      <c r="KQJ174" s="6"/>
      <c r="KQK174" s="6"/>
      <c r="KQL174" s="6"/>
      <c r="KQM174" s="6"/>
      <c r="KQN174" s="6"/>
      <c r="KQO174" s="6"/>
      <c r="KQP174" s="6"/>
      <c r="KQQ174" s="6"/>
      <c r="KQR174" s="6"/>
      <c r="KQS174" s="6"/>
      <c r="KQT174" s="6"/>
      <c r="KQU174" s="6"/>
      <c r="KQV174" s="6"/>
      <c r="KQW174" s="6"/>
      <c r="KQX174" s="6"/>
      <c r="KQY174" s="6"/>
      <c r="KQZ174" s="6"/>
      <c r="KRA174" s="6"/>
      <c r="KRB174" s="6"/>
      <c r="KRC174" s="6"/>
      <c r="KRD174" s="6"/>
      <c r="KRE174" s="6"/>
      <c r="KRF174" s="6"/>
      <c r="KRG174" s="6"/>
      <c r="KRH174" s="6"/>
      <c r="KRI174" s="6"/>
      <c r="KRJ174" s="6"/>
      <c r="KRK174" s="6"/>
      <c r="KRL174" s="6"/>
      <c r="KRM174" s="6"/>
      <c r="KRN174" s="6"/>
      <c r="KRO174" s="6"/>
      <c r="KRP174" s="6"/>
      <c r="KRQ174" s="6"/>
      <c r="KRR174" s="6"/>
      <c r="KRS174" s="6"/>
      <c r="KRT174" s="6"/>
      <c r="KRU174" s="6"/>
      <c r="KRV174" s="6"/>
      <c r="KRW174" s="6"/>
      <c r="KRX174" s="6"/>
      <c r="KRY174" s="6"/>
      <c r="KRZ174" s="6"/>
      <c r="KSA174" s="6"/>
      <c r="KSB174" s="6"/>
      <c r="KSC174" s="6"/>
      <c r="KSD174" s="6"/>
      <c r="KSE174" s="6"/>
      <c r="KSF174" s="6"/>
      <c r="KSG174" s="6"/>
      <c r="KSH174" s="6"/>
      <c r="KSI174" s="6"/>
      <c r="KSJ174" s="6"/>
      <c r="KSK174" s="6"/>
      <c r="KSL174" s="6"/>
      <c r="KSM174" s="6"/>
      <c r="KSN174" s="6"/>
      <c r="KSO174" s="6"/>
      <c r="KSP174" s="6"/>
      <c r="KSQ174" s="6"/>
      <c r="KSR174" s="6"/>
      <c r="KSS174" s="6"/>
      <c r="KST174" s="6"/>
      <c r="KSU174" s="6"/>
      <c r="KSV174" s="6"/>
      <c r="KSW174" s="6"/>
      <c r="KSX174" s="6"/>
      <c r="KSY174" s="6"/>
      <c r="KSZ174" s="6"/>
      <c r="KTA174" s="6"/>
      <c r="KTB174" s="6"/>
      <c r="KTC174" s="6"/>
      <c r="KTD174" s="6"/>
      <c r="KTE174" s="6"/>
      <c r="KTF174" s="6"/>
      <c r="KTG174" s="6"/>
      <c r="KTH174" s="6"/>
      <c r="KTI174" s="6"/>
      <c r="KTJ174" s="6"/>
      <c r="KTK174" s="6"/>
      <c r="KTL174" s="6"/>
      <c r="KTM174" s="6"/>
      <c r="KTN174" s="6"/>
      <c r="KTO174" s="6"/>
      <c r="KTP174" s="6"/>
      <c r="KTQ174" s="6"/>
      <c r="KTR174" s="6"/>
      <c r="KTS174" s="6"/>
      <c r="KTT174" s="6"/>
      <c r="KTU174" s="6"/>
      <c r="KTV174" s="6"/>
      <c r="KTW174" s="6"/>
      <c r="KTX174" s="6"/>
      <c r="KTY174" s="6"/>
      <c r="KTZ174" s="6"/>
      <c r="KUA174" s="6"/>
      <c r="KUB174" s="6"/>
      <c r="KUC174" s="6"/>
      <c r="KUD174" s="6"/>
      <c r="KUE174" s="6"/>
      <c r="KUF174" s="6"/>
      <c r="KUG174" s="6"/>
      <c r="KUH174" s="6"/>
      <c r="KUI174" s="6"/>
      <c r="KUJ174" s="6"/>
      <c r="KUK174" s="6"/>
      <c r="KUL174" s="6"/>
      <c r="KUM174" s="6"/>
      <c r="KUN174" s="6"/>
      <c r="KUO174" s="6"/>
      <c r="KUP174" s="6"/>
      <c r="KUQ174" s="6"/>
      <c r="KUR174" s="6"/>
      <c r="KUS174" s="6"/>
      <c r="KUT174" s="6"/>
      <c r="KUU174" s="6"/>
      <c r="KUV174" s="6"/>
      <c r="KUW174" s="6"/>
      <c r="KUX174" s="6"/>
      <c r="KUY174" s="6"/>
      <c r="KUZ174" s="6"/>
      <c r="KVA174" s="6"/>
      <c r="KVB174" s="6"/>
      <c r="KVC174" s="6"/>
      <c r="KVD174" s="6"/>
      <c r="KVE174" s="6"/>
      <c r="KVF174" s="6"/>
      <c r="KVG174" s="6"/>
      <c r="KVH174" s="6"/>
      <c r="KVI174" s="6"/>
      <c r="KVJ174" s="6"/>
      <c r="KVK174" s="6"/>
      <c r="KVL174" s="6"/>
      <c r="KVM174" s="6"/>
      <c r="KVN174" s="6"/>
      <c r="KVO174" s="6"/>
      <c r="KVP174" s="6"/>
      <c r="KVQ174" s="6"/>
      <c r="KVR174" s="6"/>
      <c r="KVS174" s="6"/>
      <c r="KVT174" s="6"/>
      <c r="KVU174" s="6"/>
      <c r="KVV174" s="6"/>
      <c r="KVW174" s="6"/>
      <c r="KVX174" s="6"/>
      <c r="KVY174" s="6"/>
      <c r="KVZ174" s="6"/>
      <c r="KWA174" s="6"/>
      <c r="KWB174" s="6"/>
      <c r="KWC174" s="6"/>
      <c r="KWD174" s="6"/>
      <c r="KWE174" s="6"/>
      <c r="KWF174" s="6"/>
      <c r="KWG174" s="6"/>
      <c r="KWH174" s="6"/>
      <c r="KWI174" s="6"/>
      <c r="KWJ174" s="6"/>
      <c r="KWK174" s="6"/>
      <c r="KWL174" s="6"/>
      <c r="KWM174" s="6"/>
      <c r="KWN174" s="6"/>
      <c r="KWO174" s="6"/>
      <c r="KWP174" s="6"/>
      <c r="KWQ174" s="6"/>
      <c r="KWR174" s="6"/>
      <c r="KWS174" s="6"/>
      <c r="KWT174" s="6"/>
      <c r="KWU174" s="6"/>
      <c r="KWV174" s="6"/>
      <c r="KWW174" s="6"/>
      <c r="KWX174" s="6"/>
      <c r="KWY174" s="6"/>
      <c r="KWZ174" s="6"/>
      <c r="KXA174" s="6"/>
      <c r="KXB174" s="6"/>
      <c r="KXC174" s="6"/>
      <c r="KXD174" s="6"/>
      <c r="KXE174" s="6"/>
      <c r="KXF174" s="6"/>
      <c r="KXG174" s="6"/>
      <c r="KXH174" s="6"/>
      <c r="KXI174" s="6"/>
      <c r="KXJ174" s="6"/>
      <c r="KXK174" s="6"/>
      <c r="KXL174" s="6"/>
      <c r="KXM174" s="6"/>
      <c r="KXN174" s="6"/>
      <c r="KXO174" s="6"/>
      <c r="KXP174" s="6"/>
      <c r="KXQ174" s="6"/>
      <c r="KXR174" s="6"/>
      <c r="KXS174" s="6"/>
      <c r="KXT174" s="6"/>
      <c r="KXU174" s="6"/>
      <c r="KXV174" s="6"/>
      <c r="KXW174" s="6"/>
      <c r="KXX174" s="6"/>
      <c r="KXY174" s="6"/>
      <c r="KXZ174" s="6"/>
      <c r="KYA174" s="6"/>
      <c r="KYB174" s="6"/>
      <c r="KYC174" s="6"/>
      <c r="KYD174" s="6"/>
      <c r="KYE174" s="6"/>
      <c r="KYF174" s="6"/>
      <c r="KYG174" s="6"/>
      <c r="KYH174" s="6"/>
      <c r="KYI174" s="6"/>
      <c r="KYJ174" s="6"/>
      <c r="KYK174" s="6"/>
      <c r="KYL174" s="6"/>
      <c r="KYM174" s="6"/>
      <c r="KYN174" s="6"/>
      <c r="KYO174" s="6"/>
      <c r="KYP174" s="6"/>
      <c r="KYQ174" s="6"/>
      <c r="KYR174" s="6"/>
      <c r="KYS174" s="6"/>
      <c r="KYT174" s="6"/>
      <c r="KYU174" s="6"/>
      <c r="KYV174" s="6"/>
      <c r="KYW174" s="6"/>
      <c r="KYX174" s="6"/>
      <c r="KYY174" s="6"/>
      <c r="KYZ174" s="6"/>
      <c r="KZA174" s="6"/>
      <c r="KZB174" s="6"/>
      <c r="KZC174" s="6"/>
      <c r="KZD174" s="6"/>
      <c r="KZE174" s="6"/>
      <c r="KZF174" s="6"/>
      <c r="KZG174" s="6"/>
      <c r="KZH174" s="6"/>
      <c r="KZI174" s="6"/>
      <c r="KZJ174" s="6"/>
      <c r="KZK174" s="6"/>
      <c r="KZL174" s="6"/>
      <c r="KZM174" s="6"/>
      <c r="KZN174" s="6"/>
      <c r="KZO174" s="6"/>
      <c r="KZP174" s="6"/>
      <c r="KZQ174" s="6"/>
      <c r="KZR174" s="6"/>
      <c r="KZS174" s="6"/>
      <c r="KZT174" s="6"/>
      <c r="KZU174" s="6"/>
      <c r="KZV174" s="6"/>
      <c r="KZW174" s="6"/>
      <c r="KZX174" s="6"/>
      <c r="KZY174" s="6"/>
      <c r="KZZ174" s="6"/>
      <c r="LAA174" s="6"/>
      <c r="LAB174" s="6"/>
      <c r="LAC174" s="6"/>
      <c r="LAD174" s="6"/>
      <c r="LAE174" s="6"/>
      <c r="LAF174" s="6"/>
      <c r="LAG174" s="6"/>
      <c r="LAH174" s="6"/>
      <c r="LAI174" s="6"/>
      <c r="LAJ174" s="6"/>
      <c r="LAK174" s="6"/>
      <c r="LAL174" s="6"/>
      <c r="LAM174" s="6"/>
      <c r="LAN174" s="6"/>
      <c r="LAO174" s="6"/>
      <c r="LAP174" s="6"/>
      <c r="LAQ174" s="6"/>
      <c r="LAR174" s="6"/>
      <c r="LAS174" s="6"/>
      <c r="LAT174" s="6"/>
      <c r="LAU174" s="6"/>
      <c r="LAV174" s="6"/>
      <c r="LAW174" s="6"/>
      <c r="LAX174" s="6"/>
      <c r="LAY174" s="6"/>
      <c r="LAZ174" s="6"/>
      <c r="LBA174" s="6"/>
      <c r="LBB174" s="6"/>
      <c r="LBC174" s="6"/>
      <c r="LBD174" s="6"/>
      <c r="LBE174" s="6"/>
      <c r="LBF174" s="6"/>
      <c r="LBG174" s="6"/>
      <c r="LBH174" s="6"/>
      <c r="LBI174" s="6"/>
      <c r="LBJ174" s="6"/>
      <c r="LBK174" s="6"/>
      <c r="LBL174" s="6"/>
      <c r="LBM174" s="6"/>
      <c r="LBN174" s="6"/>
      <c r="LBO174" s="6"/>
      <c r="LBP174" s="6"/>
      <c r="LBQ174" s="6"/>
      <c r="LBR174" s="6"/>
      <c r="LBS174" s="6"/>
      <c r="LBT174" s="6"/>
      <c r="LBU174" s="6"/>
      <c r="LBV174" s="6"/>
      <c r="LBW174" s="6"/>
      <c r="LBX174" s="6"/>
      <c r="LBY174" s="6"/>
      <c r="LBZ174" s="6"/>
      <c r="LCA174" s="6"/>
      <c r="LCB174" s="6"/>
      <c r="LCC174" s="6"/>
      <c r="LCD174" s="6"/>
      <c r="LCE174" s="6"/>
      <c r="LCF174" s="6"/>
      <c r="LCG174" s="6"/>
      <c r="LCH174" s="6"/>
      <c r="LCI174" s="6"/>
      <c r="LCJ174" s="6"/>
      <c r="LCK174" s="6"/>
      <c r="LCL174" s="6"/>
      <c r="LCM174" s="6"/>
      <c r="LCN174" s="6"/>
      <c r="LCO174" s="6"/>
      <c r="LCP174" s="6"/>
      <c r="LCQ174" s="6"/>
      <c r="LCR174" s="6"/>
      <c r="LCS174" s="6"/>
      <c r="LCT174" s="6"/>
      <c r="LCU174" s="6"/>
      <c r="LCV174" s="6"/>
      <c r="LCW174" s="6"/>
      <c r="LCX174" s="6"/>
      <c r="LCY174" s="6"/>
      <c r="LCZ174" s="6"/>
      <c r="LDA174" s="6"/>
      <c r="LDB174" s="6"/>
      <c r="LDC174" s="6"/>
      <c r="LDD174" s="6"/>
      <c r="LDE174" s="6"/>
      <c r="LDF174" s="6"/>
      <c r="LDG174" s="6"/>
      <c r="LDH174" s="6"/>
      <c r="LDI174" s="6"/>
      <c r="LDJ174" s="6"/>
      <c r="LDK174" s="6"/>
      <c r="LDL174" s="6"/>
      <c r="LDM174" s="6"/>
      <c r="LDN174" s="6"/>
      <c r="LDO174" s="6"/>
      <c r="LDP174" s="6"/>
      <c r="LDQ174" s="6"/>
      <c r="LDR174" s="6"/>
      <c r="LDS174" s="6"/>
      <c r="LDT174" s="6"/>
      <c r="LDU174" s="6"/>
      <c r="LDV174" s="6"/>
      <c r="LDW174" s="6"/>
      <c r="LDX174" s="6"/>
      <c r="LDY174" s="6"/>
      <c r="LDZ174" s="6"/>
      <c r="LEA174" s="6"/>
      <c r="LEB174" s="6"/>
      <c r="LEC174" s="6"/>
      <c r="LED174" s="6"/>
      <c r="LEE174" s="6"/>
      <c r="LEF174" s="6"/>
      <c r="LEG174" s="6"/>
      <c r="LEH174" s="6"/>
      <c r="LEI174" s="6"/>
      <c r="LEJ174" s="6"/>
      <c r="LEK174" s="6"/>
      <c r="LEL174" s="6"/>
      <c r="LEM174" s="6"/>
      <c r="LEN174" s="6"/>
      <c r="LEO174" s="6"/>
      <c r="LEP174" s="6"/>
      <c r="LEQ174" s="6"/>
      <c r="LER174" s="6"/>
      <c r="LES174" s="6"/>
      <c r="LET174" s="6"/>
      <c r="LEU174" s="6"/>
      <c r="LEV174" s="6"/>
      <c r="LEW174" s="6"/>
      <c r="LEX174" s="6"/>
      <c r="LEY174" s="6"/>
      <c r="LEZ174" s="6"/>
      <c r="LFA174" s="6"/>
      <c r="LFB174" s="6"/>
      <c r="LFC174" s="6"/>
      <c r="LFD174" s="6"/>
      <c r="LFE174" s="6"/>
      <c r="LFF174" s="6"/>
      <c r="LFG174" s="6"/>
      <c r="LFH174" s="6"/>
      <c r="LFI174" s="6"/>
      <c r="LFJ174" s="6"/>
      <c r="LFK174" s="6"/>
      <c r="LFL174" s="6"/>
      <c r="LFM174" s="6"/>
      <c r="LFN174" s="6"/>
      <c r="LFO174" s="6"/>
      <c r="LFP174" s="6"/>
      <c r="LFQ174" s="6"/>
      <c r="LFR174" s="6"/>
      <c r="LFS174" s="6"/>
      <c r="LFT174" s="6"/>
      <c r="LFU174" s="6"/>
      <c r="LFV174" s="6"/>
      <c r="LFW174" s="6"/>
      <c r="LFX174" s="6"/>
      <c r="LFY174" s="6"/>
      <c r="LFZ174" s="6"/>
      <c r="LGA174" s="6"/>
      <c r="LGB174" s="6"/>
      <c r="LGC174" s="6"/>
      <c r="LGD174" s="6"/>
      <c r="LGE174" s="6"/>
      <c r="LGF174" s="6"/>
      <c r="LGG174" s="6"/>
      <c r="LGH174" s="6"/>
      <c r="LGI174" s="6"/>
      <c r="LGJ174" s="6"/>
      <c r="LGK174" s="6"/>
      <c r="LGL174" s="6"/>
      <c r="LGM174" s="6"/>
      <c r="LGN174" s="6"/>
      <c r="LGO174" s="6"/>
      <c r="LGP174" s="6"/>
      <c r="LGQ174" s="6"/>
      <c r="LGR174" s="6"/>
      <c r="LGS174" s="6"/>
      <c r="LGT174" s="6"/>
      <c r="LGU174" s="6"/>
      <c r="LGV174" s="6"/>
      <c r="LGW174" s="6"/>
      <c r="LGX174" s="6"/>
      <c r="LGY174" s="6"/>
      <c r="LGZ174" s="6"/>
      <c r="LHA174" s="6"/>
      <c r="LHB174" s="6"/>
      <c r="LHC174" s="6"/>
      <c r="LHD174" s="6"/>
      <c r="LHE174" s="6"/>
      <c r="LHF174" s="6"/>
      <c r="LHG174" s="6"/>
      <c r="LHH174" s="6"/>
      <c r="LHI174" s="6"/>
      <c r="LHJ174" s="6"/>
      <c r="LHK174" s="6"/>
      <c r="LHL174" s="6"/>
      <c r="LHM174" s="6"/>
      <c r="LHN174" s="6"/>
      <c r="LHO174" s="6"/>
      <c r="LHP174" s="6"/>
      <c r="LHQ174" s="6"/>
      <c r="LHR174" s="6"/>
      <c r="LHS174" s="6"/>
      <c r="LHT174" s="6"/>
      <c r="LHU174" s="6"/>
      <c r="LHV174" s="6"/>
      <c r="LHW174" s="6"/>
      <c r="LHX174" s="6"/>
      <c r="LHY174" s="6"/>
      <c r="LHZ174" s="6"/>
      <c r="LIA174" s="6"/>
      <c r="LIB174" s="6"/>
      <c r="LIC174" s="6"/>
      <c r="LID174" s="6"/>
      <c r="LIE174" s="6"/>
      <c r="LIF174" s="6"/>
      <c r="LIG174" s="6"/>
      <c r="LIH174" s="6"/>
      <c r="LII174" s="6"/>
      <c r="LIJ174" s="6"/>
      <c r="LIK174" s="6"/>
      <c r="LIL174" s="6"/>
      <c r="LIM174" s="6"/>
      <c r="LIN174" s="6"/>
      <c r="LIO174" s="6"/>
      <c r="LIP174" s="6"/>
      <c r="LIQ174" s="6"/>
      <c r="LIR174" s="6"/>
      <c r="LIS174" s="6"/>
      <c r="LIT174" s="6"/>
      <c r="LIU174" s="6"/>
      <c r="LIV174" s="6"/>
      <c r="LIW174" s="6"/>
      <c r="LIX174" s="6"/>
      <c r="LIY174" s="6"/>
      <c r="LIZ174" s="6"/>
      <c r="LJA174" s="6"/>
      <c r="LJB174" s="6"/>
      <c r="LJC174" s="6"/>
      <c r="LJD174" s="6"/>
      <c r="LJE174" s="6"/>
      <c r="LJF174" s="6"/>
      <c r="LJG174" s="6"/>
      <c r="LJH174" s="6"/>
      <c r="LJI174" s="6"/>
      <c r="LJJ174" s="6"/>
      <c r="LJK174" s="6"/>
      <c r="LJL174" s="6"/>
      <c r="LJM174" s="6"/>
      <c r="LJN174" s="6"/>
      <c r="LJO174" s="6"/>
      <c r="LJP174" s="6"/>
      <c r="LJQ174" s="6"/>
      <c r="LJR174" s="6"/>
      <c r="LJS174" s="6"/>
      <c r="LJT174" s="6"/>
      <c r="LJU174" s="6"/>
      <c r="LJV174" s="6"/>
      <c r="LJW174" s="6"/>
      <c r="LJX174" s="6"/>
      <c r="LJY174" s="6"/>
      <c r="LJZ174" s="6"/>
      <c r="LKA174" s="6"/>
      <c r="LKB174" s="6"/>
      <c r="LKC174" s="6"/>
      <c r="LKD174" s="6"/>
      <c r="LKE174" s="6"/>
      <c r="LKF174" s="6"/>
      <c r="LKG174" s="6"/>
      <c r="LKH174" s="6"/>
      <c r="LKI174" s="6"/>
      <c r="LKJ174" s="6"/>
      <c r="LKK174" s="6"/>
      <c r="LKL174" s="6"/>
      <c r="LKM174" s="6"/>
      <c r="LKN174" s="6"/>
      <c r="LKO174" s="6"/>
      <c r="LKP174" s="6"/>
      <c r="LKQ174" s="6"/>
      <c r="LKR174" s="6"/>
      <c r="LKS174" s="6"/>
      <c r="LKT174" s="6"/>
      <c r="LKU174" s="6"/>
      <c r="LKV174" s="6"/>
      <c r="LKW174" s="6"/>
      <c r="LKX174" s="6"/>
      <c r="LKY174" s="6"/>
      <c r="LKZ174" s="6"/>
      <c r="LLA174" s="6"/>
      <c r="LLB174" s="6"/>
      <c r="LLC174" s="6"/>
      <c r="LLD174" s="6"/>
      <c r="LLE174" s="6"/>
      <c r="LLF174" s="6"/>
      <c r="LLG174" s="6"/>
      <c r="LLH174" s="6"/>
      <c r="LLI174" s="6"/>
      <c r="LLJ174" s="6"/>
      <c r="LLK174" s="6"/>
      <c r="LLL174" s="6"/>
      <c r="LLM174" s="6"/>
      <c r="LLN174" s="6"/>
      <c r="LLO174" s="6"/>
      <c r="LLP174" s="6"/>
      <c r="LLQ174" s="6"/>
      <c r="LLR174" s="6"/>
      <c r="LLS174" s="6"/>
      <c r="LLT174" s="6"/>
      <c r="LLU174" s="6"/>
      <c r="LLV174" s="6"/>
      <c r="LLW174" s="6"/>
      <c r="LLX174" s="6"/>
      <c r="LLY174" s="6"/>
      <c r="LLZ174" s="6"/>
      <c r="LMA174" s="6"/>
      <c r="LMB174" s="6"/>
      <c r="LMC174" s="6"/>
      <c r="LMD174" s="6"/>
      <c r="LME174" s="6"/>
      <c r="LMF174" s="6"/>
      <c r="LMG174" s="6"/>
      <c r="LMH174" s="6"/>
      <c r="LMI174" s="6"/>
      <c r="LMJ174" s="6"/>
      <c r="LMK174" s="6"/>
      <c r="LML174" s="6"/>
      <c r="LMM174" s="6"/>
      <c r="LMN174" s="6"/>
      <c r="LMO174" s="6"/>
      <c r="LMP174" s="6"/>
      <c r="LMQ174" s="6"/>
      <c r="LMR174" s="6"/>
      <c r="LMS174" s="6"/>
      <c r="LMT174" s="6"/>
      <c r="LMU174" s="6"/>
      <c r="LMV174" s="6"/>
      <c r="LMW174" s="6"/>
      <c r="LMX174" s="6"/>
      <c r="LMY174" s="6"/>
      <c r="LMZ174" s="6"/>
      <c r="LNA174" s="6"/>
      <c r="LNB174" s="6"/>
      <c r="LNC174" s="6"/>
      <c r="LND174" s="6"/>
      <c r="LNE174" s="6"/>
      <c r="LNF174" s="6"/>
      <c r="LNG174" s="6"/>
      <c r="LNH174" s="6"/>
      <c r="LNI174" s="6"/>
      <c r="LNJ174" s="6"/>
      <c r="LNK174" s="6"/>
      <c r="LNL174" s="6"/>
      <c r="LNM174" s="6"/>
      <c r="LNN174" s="6"/>
      <c r="LNO174" s="6"/>
      <c r="LNP174" s="6"/>
      <c r="LNQ174" s="6"/>
      <c r="LNR174" s="6"/>
      <c r="LNS174" s="6"/>
      <c r="LNT174" s="6"/>
      <c r="LNU174" s="6"/>
      <c r="LNV174" s="6"/>
      <c r="LNW174" s="6"/>
      <c r="LNX174" s="6"/>
      <c r="LNY174" s="6"/>
      <c r="LNZ174" s="6"/>
      <c r="LOA174" s="6"/>
      <c r="LOB174" s="6"/>
      <c r="LOC174" s="6"/>
      <c r="LOD174" s="6"/>
      <c r="LOE174" s="6"/>
      <c r="LOF174" s="6"/>
      <c r="LOG174" s="6"/>
      <c r="LOH174" s="6"/>
      <c r="LOI174" s="6"/>
      <c r="LOJ174" s="6"/>
      <c r="LOK174" s="6"/>
      <c r="LOL174" s="6"/>
      <c r="LOM174" s="6"/>
      <c r="LON174" s="6"/>
      <c r="LOO174" s="6"/>
      <c r="LOP174" s="6"/>
      <c r="LOQ174" s="6"/>
      <c r="LOR174" s="6"/>
      <c r="LOS174" s="6"/>
      <c r="LOT174" s="6"/>
      <c r="LOU174" s="6"/>
      <c r="LOV174" s="6"/>
      <c r="LOW174" s="6"/>
      <c r="LOX174" s="6"/>
      <c r="LOY174" s="6"/>
      <c r="LOZ174" s="6"/>
      <c r="LPA174" s="6"/>
      <c r="LPB174" s="6"/>
      <c r="LPC174" s="6"/>
      <c r="LPD174" s="6"/>
      <c r="LPE174" s="6"/>
      <c r="LPF174" s="6"/>
      <c r="LPG174" s="6"/>
      <c r="LPH174" s="6"/>
      <c r="LPI174" s="6"/>
      <c r="LPJ174" s="6"/>
      <c r="LPK174" s="6"/>
      <c r="LPL174" s="6"/>
      <c r="LPM174" s="6"/>
      <c r="LPN174" s="6"/>
      <c r="LPO174" s="6"/>
      <c r="LPP174" s="6"/>
      <c r="LPQ174" s="6"/>
      <c r="LPR174" s="6"/>
      <c r="LPS174" s="6"/>
      <c r="LPT174" s="6"/>
      <c r="LPU174" s="6"/>
      <c r="LPV174" s="6"/>
      <c r="LPW174" s="6"/>
      <c r="LPX174" s="6"/>
      <c r="LPY174" s="6"/>
      <c r="LPZ174" s="6"/>
      <c r="LQA174" s="6"/>
      <c r="LQB174" s="6"/>
      <c r="LQC174" s="6"/>
      <c r="LQD174" s="6"/>
      <c r="LQE174" s="6"/>
      <c r="LQF174" s="6"/>
      <c r="LQG174" s="6"/>
      <c r="LQH174" s="6"/>
      <c r="LQI174" s="6"/>
      <c r="LQJ174" s="6"/>
      <c r="LQK174" s="6"/>
      <c r="LQL174" s="6"/>
      <c r="LQM174" s="6"/>
      <c r="LQN174" s="6"/>
      <c r="LQO174" s="6"/>
      <c r="LQP174" s="6"/>
      <c r="LQQ174" s="6"/>
      <c r="LQR174" s="6"/>
      <c r="LQS174" s="6"/>
      <c r="LQT174" s="6"/>
      <c r="LQU174" s="6"/>
      <c r="LQV174" s="6"/>
      <c r="LQW174" s="6"/>
      <c r="LQX174" s="6"/>
      <c r="LQY174" s="6"/>
      <c r="LQZ174" s="6"/>
      <c r="LRA174" s="6"/>
      <c r="LRB174" s="6"/>
      <c r="LRC174" s="6"/>
      <c r="LRD174" s="6"/>
      <c r="LRE174" s="6"/>
      <c r="LRF174" s="6"/>
      <c r="LRG174" s="6"/>
      <c r="LRH174" s="6"/>
      <c r="LRI174" s="6"/>
      <c r="LRJ174" s="6"/>
      <c r="LRK174" s="6"/>
      <c r="LRL174" s="6"/>
      <c r="LRM174" s="6"/>
      <c r="LRN174" s="6"/>
      <c r="LRO174" s="6"/>
      <c r="LRP174" s="6"/>
      <c r="LRQ174" s="6"/>
      <c r="LRR174" s="6"/>
      <c r="LRS174" s="6"/>
      <c r="LRT174" s="6"/>
      <c r="LRU174" s="6"/>
      <c r="LRV174" s="6"/>
      <c r="LRW174" s="6"/>
      <c r="LRX174" s="6"/>
      <c r="LRY174" s="6"/>
      <c r="LRZ174" s="6"/>
      <c r="LSA174" s="6"/>
      <c r="LSB174" s="6"/>
      <c r="LSC174" s="6"/>
      <c r="LSD174" s="6"/>
      <c r="LSE174" s="6"/>
      <c r="LSF174" s="6"/>
      <c r="LSG174" s="6"/>
      <c r="LSH174" s="6"/>
      <c r="LSI174" s="6"/>
      <c r="LSJ174" s="6"/>
      <c r="LSK174" s="6"/>
      <c r="LSL174" s="6"/>
      <c r="LSM174" s="6"/>
      <c r="LSN174" s="6"/>
      <c r="LSO174" s="6"/>
      <c r="LSP174" s="6"/>
      <c r="LSQ174" s="6"/>
      <c r="LSR174" s="6"/>
      <c r="LSS174" s="6"/>
      <c r="LST174" s="6"/>
      <c r="LSU174" s="6"/>
      <c r="LSV174" s="6"/>
      <c r="LSW174" s="6"/>
      <c r="LSX174" s="6"/>
      <c r="LSY174" s="6"/>
      <c r="LSZ174" s="6"/>
      <c r="LTA174" s="6"/>
      <c r="LTB174" s="6"/>
      <c r="LTC174" s="6"/>
      <c r="LTD174" s="6"/>
      <c r="LTE174" s="6"/>
      <c r="LTF174" s="6"/>
      <c r="LTG174" s="6"/>
      <c r="LTH174" s="6"/>
      <c r="LTI174" s="6"/>
      <c r="LTJ174" s="6"/>
      <c r="LTK174" s="6"/>
      <c r="LTL174" s="6"/>
      <c r="LTM174" s="6"/>
      <c r="LTN174" s="6"/>
      <c r="LTO174" s="6"/>
      <c r="LTP174" s="6"/>
      <c r="LTQ174" s="6"/>
      <c r="LTR174" s="6"/>
      <c r="LTS174" s="6"/>
      <c r="LTT174" s="6"/>
      <c r="LTU174" s="6"/>
      <c r="LTV174" s="6"/>
      <c r="LTW174" s="6"/>
      <c r="LTX174" s="6"/>
      <c r="LTY174" s="6"/>
      <c r="LTZ174" s="6"/>
      <c r="LUA174" s="6"/>
      <c r="LUB174" s="6"/>
      <c r="LUC174" s="6"/>
      <c r="LUD174" s="6"/>
      <c r="LUE174" s="6"/>
      <c r="LUF174" s="6"/>
      <c r="LUG174" s="6"/>
      <c r="LUH174" s="6"/>
      <c r="LUI174" s="6"/>
      <c r="LUJ174" s="6"/>
      <c r="LUK174" s="6"/>
      <c r="LUL174" s="6"/>
      <c r="LUM174" s="6"/>
      <c r="LUN174" s="6"/>
      <c r="LUO174" s="6"/>
      <c r="LUP174" s="6"/>
      <c r="LUQ174" s="6"/>
      <c r="LUR174" s="6"/>
      <c r="LUS174" s="6"/>
      <c r="LUT174" s="6"/>
      <c r="LUU174" s="6"/>
      <c r="LUV174" s="6"/>
      <c r="LUW174" s="6"/>
      <c r="LUX174" s="6"/>
      <c r="LUY174" s="6"/>
      <c r="LUZ174" s="6"/>
      <c r="LVA174" s="6"/>
      <c r="LVB174" s="6"/>
      <c r="LVC174" s="6"/>
      <c r="LVD174" s="6"/>
      <c r="LVE174" s="6"/>
      <c r="LVF174" s="6"/>
      <c r="LVG174" s="6"/>
      <c r="LVH174" s="6"/>
      <c r="LVI174" s="6"/>
      <c r="LVJ174" s="6"/>
      <c r="LVK174" s="6"/>
      <c r="LVL174" s="6"/>
      <c r="LVM174" s="6"/>
      <c r="LVN174" s="6"/>
      <c r="LVO174" s="6"/>
      <c r="LVP174" s="6"/>
      <c r="LVQ174" s="6"/>
      <c r="LVR174" s="6"/>
      <c r="LVS174" s="6"/>
      <c r="LVT174" s="6"/>
      <c r="LVU174" s="6"/>
      <c r="LVV174" s="6"/>
      <c r="LVW174" s="6"/>
      <c r="LVX174" s="6"/>
      <c r="LVY174" s="6"/>
      <c r="LVZ174" s="6"/>
      <c r="LWA174" s="6"/>
      <c r="LWB174" s="6"/>
      <c r="LWC174" s="6"/>
      <c r="LWD174" s="6"/>
      <c r="LWE174" s="6"/>
      <c r="LWF174" s="6"/>
      <c r="LWG174" s="6"/>
      <c r="LWH174" s="6"/>
      <c r="LWI174" s="6"/>
      <c r="LWJ174" s="6"/>
      <c r="LWK174" s="6"/>
      <c r="LWL174" s="6"/>
      <c r="LWM174" s="6"/>
      <c r="LWN174" s="6"/>
      <c r="LWO174" s="6"/>
      <c r="LWP174" s="6"/>
      <c r="LWQ174" s="6"/>
      <c r="LWR174" s="6"/>
      <c r="LWS174" s="6"/>
      <c r="LWT174" s="6"/>
      <c r="LWU174" s="6"/>
      <c r="LWV174" s="6"/>
      <c r="LWW174" s="6"/>
      <c r="LWX174" s="6"/>
      <c r="LWY174" s="6"/>
      <c r="LWZ174" s="6"/>
      <c r="LXA174" s="6"/>
      <c r="LXB174" s="6"/>
      <c r="LXC174" s="6"/>
      <c r="LXD174" s="6"/>
      <c r="LXE174" s="6"/>
      <c r="LXF174" s="6"/>
      <c r="LXG174" s="6"/>
      <c r="LXH174" s="6"/>
      <c r="LXI174" s="6"/>
      <c r="LXJ174" s="6"/>
      <c r="LXK174" s="6"/>
      <c r="LXL174" s="6"/>
      <c r="LXM174" s="6"/>
      <c r="LXN174" s="6"/>
      <c r="LXO174" s="6"/>
      <c r="LXP174" s="6"/>
      <c r="LXQ174" s="6"/>
      <c r="LXR174" s="6"/>
      <c r="LXS174" s="6"/>
      <c r="LXT174" s="6"/>
      <c r="LXU174" s="6"/>
      <c r="LXV174" s="6"/>
      <c r="LXW174" s="6"/>
      <c r="LXX174" s="6"/>
      <c r="LXY174" s="6"/>
      <c r="LXZ174" s="6"/>
      <c r="LYA174" s="6"/>
      <c r="LYB174" s="6"/>
      <c r="LYC174" s="6"/>
      <c r="LYD174" s="6"/>
      <c r="LYE174" s="6"/>
      <c r="LYF174" s="6"/>
      <c r="LYG174" s="6"/>
      <c r="LYH174" s="6"/>
      <c r="LYI174" s="6"/>
      <c r="LYJ174" s="6"/>
      <c r="LYK174" s="6"/>
      <c r="LYL174" s="6"/>
      <c r="LYM174" s="6"/>
      <c r="LYN174" s="6"/>
      <c r="LYO174" s="6"/>
      <c r="LYP174" s="6"/>
      <c r="LYQ174" s="6"/>
      <c r="LYR174" s="6"/>
      <c r="LYS174" s="6"/>
      <c r="LYT174" s="6"/>
      <c r="LYU174" s="6"/>
      <c r="LYV174" s="6"/>
      <c r="LYW174" s="6"/>
      <c r="LYX174" s="6"/>
      <c r="LYY174" s="6"/>
      <c r="LYZ174" s="6"/>
      <c r="LZA174" s="6"/>
      <c r="LZB174" s="6"/>
      <c r="LZC174" s="6"/>
      <c r="LZD174" s="6"/>
      <c r="LZE174" s="6"/>
      <c r="LZF174" s="6"/>
      <c r="LZG174" s="6"/>
      <c r="LZH174" s="6"/>
      <c r="LZI174" s="6"/>
      <c r="LZJ174" s="6"/>
      <c r="LZK174" s="6"/>
      <c r="LZL174" s="6"/>
      <c r="LZM174" s="6"/>
      <c r="LZN174" s="6"/>
      <c r="LZO174" s="6"/>
      <c r="LZP174" s="6"/>
      <c r="LZQ174" s="6"/>
      <c r="LZR174" s="6"/>
      <c r="LZS174" s="6"/>
      <c r="LZT174" s="6"/>
      <c r="LZU174" s="6"/>
      <c r="LZV174" s="6"/>
      <c r="LZW174" s="6"/>
      <c r="LZX174" s="6"/>
      <c r="LZY174" s="6"/>
      <c r="LZZ174" s="6"/>
      <c r="MAA174" s="6"/>
      <c r="MAB174" s="6"/>
      <c r="MAC174" s="6"/>
      <c r="MAD174" s="6"/>
      <c r="MAE174" s="6"/>
      <c r="MAF174" s="6"/>
      <c r="MAG174" s="6"/>
      <c r="MAH174" s="6"/>
      <c r="MAI174" s="6"/>
      <c r="MAJ174" s="6"/>
      <c r="MAK174" s="6"/>
      <c r="MAL174" s="6"/>
      <c r="MAM174" s="6"/>
      <c r="MAN174" s="6"/>
      <c r="MAO174" s="6"/>
      <c r="MAP174" s="6"/>
      <c r="MAQ174" s="6"/>
      <c r="MAR174" s="6"/>
      <c r="MAS174" s="6"/>
      <c r="MAT174" s="6"/>
      <c r="MAU174" s="6"/>
      <c r="MAV174" s="6"/>
      <c r="MAW174" s="6"/>
      <c r="MAX174" s="6"/>
      <c r="MAY174" s="6"/>
      <c r="MAZ174" s="6"/>
      <c r="MBA174" s="6"/>
      <c r="MBB174" s="6"/>
      <c r="MBC174" s="6"/>
      <c r="MBD174" s="6"/>
      <c r="MBE174" s="6"/>
      <c r="MBF174" s="6"/>
      <c r="MBG174" s="6"/>
      <c r="MBH174" s="6"/>
      <c r="MBI174" s="6"/>
      <c r="MBJ174" s="6"/>
      <c r="MBK174" s="6"/>
      <c r="MBL174" s="6"/>
      <c r="MBM174" s="6"/>
      <c r="MBN174" s="6"/>
      <c r="MBO174" s="6"/>
      <c r="MBP174" s="6"/>
      <c r="MBQ174" s="6"/>
      <c r="MBR174" s="6"/>
      <c r="MBS174" s="6"/>
      <c r="MBT174" s="6"/>
      <c r="MBU174" s="6"/>
      <c r="MBV174" s="6"/>
      <c r="MBW174" s="6"/>
      <c r="MBX174" s="6"/>
      <c r="MBY174" s="6"/>
      <c r="MBZ174" s="6"/>
      <c r="MCA174" s="6"/>
      <c r="MCB174" s="6"/>
      <c r="MCC174" s="6"/>
      <c r="MCD174" s="6"/>
      <c r="MCE174" s="6"/>
      <c r="MCF174" s="6"/>
      <c r="MCG174" s="6"/>
      <c r="MCH174" s="6"/>
      <c r="MCI174" s="6"/>
      <c r="MCJ174" s="6"/>
      <c r="MCK174" s="6"/>
      <c r="MCL174" s="6"/>
      <c r="MCM174" s="6"/>
      <c r="MCN174" s="6"/>
      <c r="MCO174" s="6"/>
      <c r="MCP174" s="6"/>
      <c r="MCQ174" s="6"/>
      <c r="MCR174" s="6"/>
      <c r="MCS174" s="6"/>
      <c r="MCT174" s="6"/>
      <c r="MCU174" s="6"/>
      <c r="MCV174" s="6"/>
      <c r="MCW174" s="6"/>
      <c r="MCX174" s="6"/>
      <c r="MCY174" s="6"/>
      <c r="MCZ174" s="6"/>
      <c r="MDA174" s="6"/>
      <c r="MDB174" s="6"/>
      <c r="MDC174" s="6"/>
      <c r="MDD174" s="6"/>
      <c r="MDE174" s="6"/>
      <c r="MDF174" s="6"/>
      <c r="MDG174" s="6"/>
      <c r="MDH174" s="6"/>
      <c r="MDI174" s="6"/>
      <c r="MDJ174" s="6"/>
      <c r="MDK174" s="6"/>
      <c r="MDL174" s="6"/>
      <c r="MDM174" s="6"/>
      <c r="MDN174" s="6"/>
      <c r="MDO174" s="6"/>
      <c r="MDP174" s="6"/>
      <c r="MDQ174" s="6"/>
      <c r="MDR174" s="6"/>
      <c r="MDS174" s="6"/>
      <c r="MDT174" s="6"/>
      <c r="MDU174" s="6"/>
      <c r="MDV174" s="6"/>
      <c r="MDW174" s="6"/>
      <c r="MDX174" s="6"/>
      <c r="MDY174" s="6"/>
      <c r="MDZ174" s="6"/>
      <c r="MEA174" s="6"/>
      <c r="MEB174" s="6"/>
      <c r="MEC174" s="6"/>
      <c r="MED174" s="6"/>
      <c r="MEE174" s="6"/>
      <c r="MEF174" s="6"/>
      <c r="MEG174" s="6"/>
      <c r="MEH174" s="6"/>
      <c r="MEI174" s="6"/>
      <c r="MEJ174" s="6"/>
      <c r="MEK174" s="6"/>
      <c r="MEL174" s="6"/>
      <c r="MEM174" s="6"/>
      <c r="MEN174" s="6"/>
      <c r="MEO174" s="6"/>
      <c r="MEP174" s="6"/>
      <c r="MEQ174" s="6"/>
      <c r="MER174" s="6"/>
      <c r="MES174" s="6"/>
      <c r="MET174" s="6"/>
      <c r="MEU174" s="6"/>
      <c r="MEV174" s="6"/>
      <c r="MEW174" s="6"/>
      <c r="MEX174" s="6"/>
      <c r="MEY174" s="6"/>
      <c r="MEZ174" s="6"/>
      <c r="MFA174" s="6"/>
      <c r="MFB174" s="6"/>
      <c r="MFC174" s="6"/>
      <c r="MFD174" s="6"/>
      <c r="MFE174" s="6"/>
      <c r="MFF174" s="6"/>
      <c r="MFG174" s="6"/>
      <c r="MFH174" s="6"/>
      <c r="MFI174" s="6"/>
      <c r="MFJ174" s="6"/>
      <c r="MFK174" s="6"/>
      <c r="MFL174" s="6"/>
      <c r="MFM174" s="6"/>
      <c r="MFN174" s="6"/>
      <c r="MFO174" s="6"/>
      <c r="MFP174" s="6"/>
      <c r="MFQ174" s="6"/>
      <c r="MFR174" s="6"/>
      <c r="MFS174" s="6"/>
      <c r="MFT174" s="6"/>
      <c r="MFU174" s="6"/>
      <c r="MFV174" s="6"/>
      <c r="MFW174" s="6"/>
      <c r="MFX174" s="6"/>
      <c r="MFY174" s="6"/>
      <c r="MFZ174" s="6"/>
      <c r="MGA174" s="6"/>
      <c r="MGB174" s="6"/>
      <c r="MGC174" s="6"/>
      <c r="MGD174" s="6"/>
      <c r="MGE174" s="6"/>
      <c r="MGF174" s="6"/>
      <c r="MGG174" s="6"/>
      <c r="MGH174" s="6"/>
      <c r="MGI174" s="6"/>
      <c r="MGJ174" s="6"/>
      <c r="MGK174" s="6"/>
      <c r="MGL174" s="6"/>
      <c r="MGM174" s="6"/>
      <c r="MGN174" s="6"/>
      <c r="MGO174" s="6"/>
      <c r="MGP174" s="6"/>
      <c r="MGQ174" s="6"/>
      <c r="MGR174" s="6"/>
      <c r="MGS174" s="6"/>
      <c r="MGT174" s="6"/>
      <c r="MGU174" s="6"/>
      <c r="MGV174" s="6"/>
      <c r="MGW174" s="6"/>
      <c r="MGX174" s="6"/>
      <c r="MGY174" s="6"/>
      <c r="MGZ174" s="6"/>
      <c r="MHA174" s="6"/>
      <c r="MHB174" s="6"/>
      <c r="MHC174" s="6"/>
      <c r="MHD174" s="6"/>
      <c r="MHE174" s="6"/>
      <c r="MHF174" s="6"/>
      <c r="MHG174" s="6"/>
      <c r="MHH174" s="6"/>
      <c r="MHI174" s="6"/>
      <c r="MHJ174" s="6"/>
      <c r="MHK174" s="6"/>
      <c r="MHL174" s="6"/>
      <c r="MHM174" s="6"/>
      <c r="MHN174" s="6"/>
      <c r="MHO174" s="6"/>
      <c r="MHP174" s="6"/>
      <c r="MHQ174" s="6"/>
      <c r="MHR174" s="6"/>
      <c r="MHS174" s="6"/>
      <c r="MHT174" s="6"/>
      <c r="MHU174" s="6"/>
      <c r="MHV174" s="6"/>
      <c r="MHW174" s="6"/>
      <c r="MHX174" s="6"/>
      <c r="MHY174" s="6"/>
      <c r="MHZ174" s="6"/>
      <c r="MIA174" s="6"/>
      <c r="MIB174" s="6"/>
      <c r="MIC174" s="6"/>
      <c r="MID174" s="6"/>
      <c r="MIE174" s="6"/>
      <c r="MIF174" s="6"/>
      <c r="MIG174" s="6"/>
      <c r="MIH174" s="6"/>
      <c r="MII174" s="6"/>
      <c r="MIJ174" s="6"/>
      <c r="MIK174" s="6"/>
      <c r="MIL174" s="6"/>
      <c r="MIM174" s="6"/>
      <c r="MIN174" s="6"/>
      <c r="MIO174" s="6"/>
      <c r="MIP174" s="6"/>
      <c r="MIQ174" s="6"/>
      <c r="MIR174" s="6"/>
      <c r="MIS174" s="6"/>
      <c r="MIT174" s="6"/>
      <c r="MIU174" s="6"/>
      <c r="MIV174" s="6"/>
      <c r="MIW174" s="6"/>
      <c r="MIX174" s="6"/>
      <c r="MIY174" s="6"/>
      <c r="MIZ174" s="6"/>
      <c r="MJA174" s="6"/>
      <c r="MJB174" s="6"/>
      <c r="MJC174" s="6"/>
      <c r="MJD174" s="6"/>
      <c r="MJE174" s="6"/>
      <c r="MJF174" s="6"/>
      <c r="MJG174" s="6"/>
      <c r="MJH174" s="6"/>
      <c r="MJI174" s="6"/>
      <c r="MJJ174" s="6"/>
      <c r="MJK174" s="6"/>
      <c r="MJL174" s="6"/>
      <c r="MJM174" s="6"/>
      <c r="MJN174" s="6"/>
      <c r="MJO174" s="6"/>
      <c r="MJP174" s="6"/>
      <c r="MJQ174" s="6"/>
      <c r="MJR174" s="6"/>
      <c r="MJS174" s="6"/>
      <c r="MJT174" s="6"/>
      <c r="MJU174" s="6"/>
      <c r="MJV174" s="6"/>
      <c r="MJW174" s="6"/>
      <c r="MJX174" s="6"/>
      <c r="MJY174" s="6"/>
      <c r="MJZ174" s="6"/>
      <c r="MKA174" s="6"/>
      <c r="MKB174" s="6"/>
      <c r="MKC174" s="6"/>
      <c r="MKD174" s="6"/>
      <c r="MKE174" s="6"/>
      <c r="MKF174" s="6"/>
      <c r="MKG174" s="6"/>
      <c r="MKH174" s="6"/>
      <c r="MKI174" s="6"/>
      <c r="MKJ174" s="6"/>
      <c r="MKK174" s="6"/>
      <c r="MKL174" s="6"/>
      <c r="MKM174" s="6"/>
      <c r="MKN174" s="6"/>
      <c r="MKO174" s="6"/>
      <c r="MKP174" s="6"/>
      <c r="MKQ174" s="6"/>
      <c r="MKR174" s="6"/>
      <c r="MKS174" s="6"/>
      <c r="MKT174" s="6"/>
      <c r="MKU174" s="6"/>
      <c r="MKV174" s="6"/>
      <c r="MKW174" s="6"/>
      <c r="MKX174" s="6"/>
      <c r="MKY174" s="6"/>
      <c r="MKZ174" s="6"/>
      <c r="MLA174" s="6"/>
      <c r="MLB174" s="6"/>
      <c r="MLC174" s="6"/>
      <c r="MLD174" s="6"/>
      <c r="MLE174" s="6"/>
      <c r="MLF174" s="6"/>
      <c r="MLG174" s="6"/>
      <c r="MLH174" s="6"/>
      <c r="MLI174" s="6"/>
      <c r="MLJ174" s="6"/>
      <c r="MLK174" s="6"/>
      <c r="MLL174" s="6"/>
      <c r="MLM174" s="6"/>
      <c r="MLN174" s="6"/>
      <c r="MLO174" s="6"/>
      <c r="MLP174" s="6"/>
      <c r="MLQ174" s="6"/>
      <c r="MLR174" s="6"/>
      <c r="MLS174" s="6"/>
      <c r="MLT174" s="6"/>
      <c r="MLU174" s="6"/>
      <c r="MLV174" s="6"/>
      <c r="MLW174" s="6"/>
      <c r="MLX174" s="6"/>
      <c r="MLY174" s="6"/>
      <c r="MLZ174" s="6"/>
      <c r="MMA174" s="6"/>
      <c r="MMB174" s="6"/>
      <c r="MMC174" s="6"/>
      <c r="MMD174" s="6"/>
      <c r="MME174" s="6"/>
      <c r="MMF174" s="6"/>
      <c r="MMG174" s="6"/>
      <c r="MMH174" s="6"/>
      <c r="MMI174" s="6"/>
      <c r="MMJ174" s="6"/>
      <c r="MMK174" s="6"/>
      <c r="MML174" s="6"/>
      <c r="MMM174" s="6"/>
      <c r="MMN174" s="6"/>
      <c r="MMO174" s="6"/>
      <c r="MMP174" s="6"/>
      <c r="MMQ174" s="6"/>
      <c r="MMR174" s="6"/>
      <c r="MMS174" s="6"/>
      <c r="MMT174" s="6"/>
      <c r="MMU174" s="6"/>
      <c r="MMV174" s="6"/>
      <c r="MMW174" s="6"/>
      <c r="MMX174" s="6"/>
      <c r="MMY174" s="6"/>
      <c r="MMZ174" s="6"/>
      <c r="MNA174" s="6"/>
      <c r="MNB174" s="6"/>
      <c r="MNC174" s="6"/>
      <c r="MND174" s="6"/>
      <c r="MNE174" s="6"/>
      <c r="MNF174" s="6"/>
      <c r="MNG174" s="6"/>
      <c r="MNH174" s="6"/>
      <c r="MNI174" s="6"/>
      <c r="MNJ174" s="6"/>
      <c r="MNK174" s="6"/>
      <c r="MNL174" s="6"/>
      <c r="MNM174" s="6"/>
      <c r="MNN174" s="6"/>
      <c r="MNO174" s="6"/>
      <c r="MNP174" s="6"/>
      <c r="MNQ174" s="6"/>
      <c r="MNR174" s="6"/>
      <c r="MNS174" s="6"/>
      <c r="MNT174" s="6"/>
      <c r="MNU174" s="6"/>
      <c r="MNV174" s="6"/>
      <c r="MNW174" s="6"/>
      <c r="MNX174" s="6"/>
      <c r="MNY174" s="6"/>
      <c r="MNZ174" s="6"/>
      <c r="MOA174" s="6"/>
      <c r="MOB174" s="6"/>
      <c r="MOC174" s="6"/>
      <c r="MOD174" s="6"/>
      <c r="MOE174" s="6"/>
      <c r="MOF174" s="6"/>
      <c r="MOG174" s="6"/>
      <c r="MOH174" s="6"/>
      <c r="MOI174" s="6"/>
      <c r="MOJ174" s="6"/>
      <c r="MOK174" s="6"/>
      <c r="MOL174" s="6"/>
      <c r="MOM174" s="6"/>
      <c r="MON174" s="6"/>
      <c r="MOO174" s="6"/>
      <c r="MOP174" s="6"/>
      <c r="MOQ174" s="6"/>
      <c r="MOR174" s="6"/>
      <c r="MOS174" s="6"/>
      <c r="MOT174" s="6"/>
      <c r="MOU174" s="6"/>
      <c r="MOV174" s="6"/>
      <c r="MOW174" s="6"/>
      <c r="MOX174" s="6"/>
      <c r="MOY174" s="6"/>
      <c r="MOZ174" s="6"/>
      <c r="MPA174" s="6"/>
      <c r="MPB174" s="6"/>
      <c r="MPC174" s="6"/>
      <c r="MPD174" s="6"/>
      <c r="MPE174" s="6"/>
      <c r="MPF174" s="6"/>
      <c r="MPG174" s="6"/>
      <c r="MPH174" s="6"/>
      <c r="MPI174" s="6"/>
      <c r="MPJ174" s="6"/>
      <c r="MPK174" s="6"/>
      <c r="MPL174" s="6"/>
      <c r="MPM174" s="6"/>
      <c r="MPN174" s="6"/>
      <c r="MPO174" s="6"/>
      <c r="MPP174" s="6"/>
      <c r="MPQ174" s="6"/>
      <c r="MPR174" s="6"/>
      <c r="MPS174" s="6"/>
      <c r="MPT174" s="6"/>
      <c r="MPU174" s="6"/>
      <c r="MPV174" s="6"/>
      <c r="MPW174" s="6"/>
      <c r="MPX174" s="6"/>
      <c r="MPY174" s="6"/>
      <c r="MPZ174" s="6"/>
      <c r="MQA174" s="6"/>
      <c r="MQB174" s="6"/>
      <c r="MQC174" s="6"/>
      <c r="MQD174" s="6"/>
      <c r="MQE174" s="6"/>
      <c r="MQF174" s="6"/>
      <c r="MQG174" s="6"/>
      <c r="MQH174" s="6"/>
      <c r="MQI174" s="6"/>
      <c r="MQJ174" s="6"/>
      <c r="MQK174" s="6"/>
      <c r="MQL174" s="6"/>
      <c r="MQM174" s="6"/>
      <c r="MQN174" s="6"/>
      <c r="MQO174" s="6"/>
      <c r="MQP174" s="6"/>
      <c r="MQQ174" s="6"/>
      <c r="MQR174" s="6"/>
      <c r="MQS174" s="6"/>
      <c r="MQT174" s="6"/>
      <c r="MQU174" s="6"/>
      <c r="MQV174" s="6"/>
      <c r="MQW174" s="6"/>
      <c r="MQX174" s="6"/>
      <c r="MQY174" s="6"/>
      <c r="MQZ174" s="6"/>
      <c r="MRA174" s="6"/>
      <c r="MRB174" s="6"/>
      <c r="MRC174" s="6"/>
      <c r="MRD174" s="6"/>
      <c r="MRE174" s="6"/>
      <c r="MRF174" s="6"/>
      <c r="MRG174" s="6"/>
      <c r="MRH174" s="6"/>
      <c r="MRI174" s="6"/>
      <c r="MRJ174" s="6"/>
      <c r="MRK174" s="6"/>
      <c r="MRL174" s="6"/>
      <c r="MRM174" s="6"/>
      <c r="MRN174" s="6"/>
      <c r="MRO174" s="6"/>
      <c r="MRP174" s="6"/>
      <c r="MRQ174" s="6"/>
      <c r="MRR174" s="6"/>
      <c r="MRS174" s="6"/>
      <c r="MRT174" s="6"/>
      <c r="MRU174" s="6"/>
      <c r="MRV174" s="6"/>
      <c r="MRW174" s="6"/>
      <c r="MRX174" s="6"/>
      <c r="MRY174" s="6"/>
      <c r="MRZ174" s="6"/>
      <c r="MSA174" s="6"/>
      <c r="MSB174" s="6"/>
      <c r="MSC174" s="6"/>
      <c r="MSD174" s="6"/>
      <c r="MSE174" s="6"/>
      <c r="MSF174" s="6"/>
      <c r="MSG174" s="6"/>
      <c r="MSH174" s="6"/>
      <c r="MSI174" s="6"/>
      <c r="MSJ174" s="6"/>
      <c r="MSK174" s="6"/>
      <c r="MSL174" s="6"/>
      <c r="MSM174" s="6"/>
      <c r="MSN174" s="6"/>
      <c r="MSO174" s="6"/>
      <c r="MSP174" s="6"/>
      <c r="MSQ174" s="6"/>
      <c r="MSR174" s="6"/>
      <c r="MSS174" s="6"/>
      <c r="MST174" s="6"/>
      <c r="MSU174" s="6"/>
      <c r="MSV174" s="6"/>
      <c r="MSW174" s="6"/>
      <c r="MSX174" s="6"/>
      <c r="MSY174" s="6"/>
      <c r="MSZ174" s="6"/>
      <c r="MTA174" s="6"/>
      <c r="MTB174" s="6"/>
      <c r="MTC174" s="6"/>
      <c r="MTD174" s="6"/>
      <c r="MTE174" s="6"/>
      <c r="MTF174" s="6"/>
      <c r="MTG174" s="6"/>
      <c r="MTH174" s="6"/>
      <c r="MTI174" s="6"/>
      <c r="MTJ174" s="6"/>
      <c r="MTK174" s="6"/>
      <c r="MTL174" s="6"/>
      <c r="MTM174" s="6"/>
      <c r="MTN174" s="6"/>
      <c r="MTO174" s="6"/>
      <c r="MTP174" s="6"/>
      <c r="MTQ174" s="6"/>
      <c r="MTR174" s="6"/>
      <c r="MTS174" s="6"/>
      <c r="MTT174" s="6"/>
      <c r="MTU174" s="6"/>
      <c r="MTV174" s="6"/>
      <c r="MTW174" s="6"/>
      <c r="MTX174" s="6"/>
      <c r="MTY174" s="6"/>
      <c r="MTZ174" s="6"/>
      <c r="MUA174" s="6"/>
      <c r="MUB174" s="6"/>
      <c r="MUC174" s="6"/>
      <c r="MUD174" s="6"/>
      <c r="MUE174" s="6"/>
      <c r="MUF174" s="6"/>
      <c r="MUG174" s="6"/>
      <c r="MUH174" s="6"/>
      <c r="MUI174" s="6"/>
      <c r="MUJ174" s="6"/>
      <c r="MUK174" s="6"/>
      <c r="MUL174" s="6"/>
      <c r="MUM174" s="6"/>
      <c r="MUN174" s="6"/>
      <c r="MUO174" s="6"/>
      <c r="MUP174" s="6"/>
      <c r="MUQ174" s="6"/>
      <c r="MUR174" s="6"/>
      <c r="MUS174" s="6"/>
      <c r="MUT174" s="6"/>
      <c r="MUU174" s="6"/>
      <c r="MUV174" s="6"/>
      <c r="MUW174" s="6"/>
      <c r="MUX174" s="6"/>
      <c r="MUY174" s="6"/>
      <c r="MUZ174" s="6"/>
      <c r="MVA174" s="6"/>
      <c r="MVB174" s="6"/>
      <c r="MVC174" s="6"/>
      <c r="MVD174" s="6"/>
      <c r="MVE174" s="6"/>
      <c r="MVF174" s="6"/>
      <c r="MVG174" s="6"/>
      <c r="MVH174" s="6"/>
      <c r="MVI174" s="6"/>
      <c r="MVJ174" s="6"/>
      <c r="MVK174" s="6"/>
      <c r="MVL174" s="6"/>
      <c r="MVM174" s="6"/>
      <c r="MVN174" s="6"/>
      <c r="MVO174" s="6"/>
      <c r="MVP174" s="6"/>
      <c r="MVQ174" s="6"/>
      <c r="MVR174" s="6"/>
      <c r="MVS174" s="6"/>
      <c r="MVT174" s="6"/>
      <c r="MVU174" s="6"/>
      <c r="MVV174" s="6"/>
      <c r="MVW174" s="6"/>
      <c r="MVX174" s="6"/>
      <c r="MVY174" s="6"/>
      <c r="MVZ174" s="6"/>
      <c r="MWA174" s="6"/>
      <c r="MWB174" s="6"/>
      <c r="MWC174" s="6"/>
      <c r="MWD174" s="6"/>
      <c r="MWE174" s="6"/>
      <c r="MWF174" s="6"/>
      <c r="MWG174" s="6"/>
      <c r="MWH174" s="6"/>
      <c r="MWI174" s="6"/>
      <c r="MWJ174" s="6"/>
      <c r="MWK174" s="6"/>
      <c r="MWL174" s="6"/>
      <c r="MWM174" s="6"/>
      <c r="MWN174" s="6"/>
      <c r="MWO174" s="6"/>
      <c r="MWP174" s="6"/>
      <c r="MWQ174" s="6"/>
      <c r="MWR174" s="6"/>
      <c r="MWS174" s="6"/>
      <c r="MWT174" s="6"/>
      <c r="MWU174" s="6"/>
      <c r="MWV174" s="6"/>
      <c r="MWW174" s="6"/>
      <c r="MWX174" s="6"/>
      <c r="MWY174" s="6"/>
      <c r="MWZ174" s="6"/>
      <c r="MXA174" s="6"/>
      <c r="MXB174" s="6"/>
      <c r="MXC174" s="6"/>
      <c r="MXD174" s="6"/>
      <c r="MXE174" s="6"/>
      <c r="MXF174" s="6"/>
      <c r="MXG174" s="6"/>
      <c r="MXH174" s="6"/>
      <c r="MXI174" s="6"/>
      <c r="MXJ174" s="6"/>
      <c r="MXK174" s="6"/>
      <c r="MXL174" s="6"/>
      <c r="MXM174" s="6"/>
      <c r="MXN174" s="6"/>
      <c r="MXO174" s="6"/>
      <c r="MXP174" s="6"/>
      <c r="MXQ174" s="6"/>
      <c r="MXR174" s="6"/>
      <c r="MXS174" s="6"/>
      <c r="MXT174" s="6"/>
      <c r="MXU174" s="6"/>
      <c r="MXV174" s="6"/>
      <c r="MXW174" s="6"/>
      <c r="MXX174" s="6"/>
      <c r="MXY174" s="6"/>
      <c r="MXZ174" s="6"/>
      <c r="MYA174" s="6"/>
      <c r="MYB174" s="6"/>
      <c r="MYC174" s="6"/>
      <c r="MYD174" s="6"/>
      <c r="MYE174" s="6"/>
      <c r="MYF174" s="6"/>
      <c r="MYG174" s="6"/>
      <c r="MYH174" s="6"/>
      <c r="MYI174" s="6"/>
      <c r="MYJ174" s="6"/>
      <c r="MYK174" s="6"/>
      <c r="MYL174" s="6"/>
      <c r="MYM174" s="6"/>
      <c r="MYN174" s="6"/>
      <c r="MYO174" s="6"/>
      <c r="MYP174" s="6"/>
      <c r="MYQ174" s="6"/>
      <c r="MYR174" s="6"/>
      <c r="MYS174" s="6"/>
      <c r="MYT174" s="6"/>
      <c r="MYU174" s="6"/>
      <c r="MYV174" s="6"/>
      <c r="MYW174" s="6"/>
      <c r="MYX174" s="6"/>
      <c r="MYY174" s="6"/>
      <c r="MYZ174" s="6"/>
      <c r="MZA174" s="6"/>
      <c r="MZB174" s="6"/>
      <c r="MZC174" s="6"/>
      <c r="MZD174" s="6"/>
      <c r="MZE174" s="6"/>
      <c r="MZF174" s="6"/>
      <c r="MZG174" s="6"/>
      <c r="MZH174" s="6"/>
      <c r="MZI174" s="6"/>
      <c r="MZJ174" s="6"/>
      <c r="MZK174" s="6"/>
      <c r="MZL174" s="6"/>
      <c r="MZM174" s="6"/>
      <c r="MZN174" s="6"/>
      <c r="MZO174" s="6"/>
      <c r="MZP174" s="6"/>
      <c r="MZQ174" s="6"/>
      <c r="MZR174" s="6"/>
      <c r="MZS174" s="6"/>
      <c r="MZT174" s="6"/>
      <c r="MZU174" s="6"/>
      <c r="MZV174" s="6"/>
      <c r="MZW174" s="6"/>
      <c r="MZX174" s="6"/>
      <c r="MZY174" s="6"/>
      <c r="MZZ174" s="6"/>
      <c r="NAA174" s="6"/>
      <c r="NAB174" s="6"/>
      <c r="NAC174" s="6"/>
      <c r="NAD174" s="6"/>
      <c r="NAE174" s="6"/>
      <c r="NAF174" s="6"/>
      <c r="NAG174" s="6"/>
      <c r="NAH174" s="6"/>
      <c r="NAI174" s="6"/>
      <c r="NAJ174" s="6"/>
      <c r="NAK174" s="6"/>
      <c r="NAL174" s="6"/>
      <c r="NAM174" s="6"/>
      <c r="NAN174" s="6"/>
      <c r="NAO174" s="6"/>
      <c r="NAP174" s="6"/>
      <c r="NAQ174" s="6"/>
      <c r="NAR174" s="6"/>
      <c r="NAS174" s="6"/>
      <c r="NAT174" s="6"/>
      <c r="NAU174" s="6"/>
      <c r="NAV174" s="6"/>
      <c r="NAW174" s="6"/>
      <c r="NAX174" s="6"/>
      <c r="NAY174" s="6"/>
      <c r="NAZ174" s="6"/>
      <c r="NBA174" s="6"/>
      <c r="NBB174" s="6"/>
      <c r="NBC174" s="6"/>
      <c r="NBD174" s="6"/>
      <c r="NBE174" s="6"/>
      <c r="NBF174" s="6"/>
      <c r="NBG174" s="6"/>
      <c r="NBH174" s="6"/>
      <c r="NBI174" s="6"/>
      <c r="NBJ174" s="6"/>
      <c r="NBK174" s="6"/>
      <c r="NBL174" s="6"/>
      <c r="NBM174" s="6"/>
      <c r="NBN174" s="6"/>
      <c r="NBO174" s="6"/>
      <c r="NBP174" s="6"/>
      <c r="NBQ174" s="6"/>
      <c r="NBR174" s="6"/>
      <c r="NBS174" s="6"/>
      <c r="NBT174" s="6"/>
      <c r="NBU174" s="6"/>
      <c r="NBV174" s="6"/>
      <c r="NBW174" s="6"/>
      <c r="NBX174" s="6"/>
      <c r="NBY174" s="6"/>
      <c r="NBZ174" s="6"/>
      <c r="NCA174" s="6"/>
      <c r="NCB174" s="6"/>
      <c r="NCC174" s="6"/>
      <c r="NCD174" s="6"/>
      <c r="NCE174" s="6"/>
      <c r="NCF174" s="6"/>
      <c r="NCG174" s="6"/>
      <c r="NCH174" s="6"/>
      <c r="NCI174" s="6"/>
      <c r="NCJ174" s="6"/>
      <c r="NCK174" s="6"/>
      <c r="NCL174" s="6"/>
      <c r="NCM174" s="6"/>
      <c r="NCN174" s="6"/>
      <c r="NCO174" s="6"/>
      <c r="NCP174" s="6"/>
      <c r="NCQ174" s="6"/>
      <c r="NCR174" s="6"/>
      <c r="NCS174" s="6"/>
      <c r="NCT174" s="6"/>
      <c r="NCU174" s="6"/>
      <c r="NCV174" s="6"/>
      <c r="NCW174" s="6"/>
      <c r="NCX174" s="6"/>
      <c r="NCY174" s="6"/>
      <c r="NCZ174" s="6"/>
      <c r="NDA174" s="6"/>
      <c r="NDB174" s="6"/>
      <c r="NDC174" s="6"/>
      <c r="NDD174" s="6"/>
      <c r="NDE174" s="6"/>
      <c r="NDF174" s="6"/>
      <c r="NDG174" s="6"/>
      <c r="NDH174" s="6"/>
      <c r="NDI174" s="6"/>
      <c r="NDJ174" s="6"/>
      <c r="NDK174" s="6"/>
      <c r="NDL174" s="6"/>
      <c r="NDM174" s="6"/>
      <c r="NDN174" s="6"/>
      <c r="NDO174" s="6"/>
      <c r="NDP174" s="6"/>
      <c r="NDQ174" s="6"/>
      <c r="NDR174" s="6"/>
      <c r="NDS174" s="6"/>
      <c r="NDT174" s="6"/>
      <c r="NDU174" s="6"/>
      <c r="NDV174" s="6"/>
      <c r="NDW174" s="6"/>
      <c r="NDX174" s="6"/>
      <c r="NDY174" s="6"/>
      <c r="NDZ174" s="6"/>
      <c r="NEA174" s="6"/>
      <c r="NEB174" s="6"/>
      <c r="NEC174" s="6"/>
      <c r="NED174" s="6"/>
      <c r="NEE174" s="6"/>
      <c r="NEF174" s="6"/>
      <c r="NEG174" s="6"/>
      <c r="NEH174" s="6"/>
      <c r="NEI174" s="6"/>
      <c r="NEJ174" s="6"/>
      <c r="NEK174" s="6"/>
      <c r="NEL174" s="6"/>
      <c r="NEM174" s="6"/>
      <c r="NEN174" s="6"/>
      <c r="NEO174" s="6"/>
      <c r="NEP174" s="6"/>
      <c r="NEQ174" s="6"/>
      <c r="NER174" s="6"/>
      <c r="NES174" s="6"/>
      <c r="NET174" s="6"/>
      <c r="NEU174" s="6"/>
      <c r="NEV174" s="6"/>
      <c r="NEW174" s="6"/>
      <c r="NEX174" s="6"/>
      <c r="NEY174" s="6"/>
      <c r="NEZ174" s="6"/>
      <c r="NFA174" s="6"/>
      <c r="NFB174" s="6"/>
      <c r="NFC174" s="6"/>
      <c r="NFD174" s="6"/>
      <c r="NFE174" s="6"/>
      <c r="NFF174" s="6"/>
      <c r="NFG174" s="6"/>
      <c r="NFH174" s="6"/>
      <c r="NFI174" s="6"/>
      <c r="NFJ174" s="6"/>
      <c r="NFK174" s="6"/>
      <c r="NFL174" s="6"/>
      <c r="NFM174" s="6"/>
      <c r="NFN174" s="6"/>
      <c r="NFO174" s="6"/>
      <c r="NFP174" s="6"/>
      <c r="NFQ174" s="6"/>
      <c r="NFR174" s="6"/>
      <c r="NFS174" s="6"/>
      <c r="NFT174" s="6"/>
      <c r="NFU174" s="6"/>
      <c r="NFV174" s="6"/>
      <c r="NFW174" s="6"/>
      <c r="NFX174" s="6"/>
      <c r="NFY174" s="6"/>
      <c r="NFZ174" s="6"/>
      <c r="NGA174" s="6"/>
      <c r="NGB174" s="6"/>
      <c r="NGC174" s="6"/>
      <c r="NGD174" s="6"/>
      <c r="NGE174" s="6"/>
      <c r="NGF174" s="6"/>
      <c r="NGG174" s="6"/>
      <c r="NGH174" s="6"/>
      <c r="NGI174" s="6"/>
      <c r="NGJ174" s="6"/>
      <c r="NGK174" s="6"/>
      <c r="NGL174" s="6"/>
      <c r="NGM174" s="6"/>
      <c r="NGN174" s="6"/>
      <c r="NGO174" s="6"/>
      <c r="NGP174" s="6"/>
      <c r="NGQ174" s="6"/>
      <c r="NGR174" s="6"/>
      <c r="NGS174" s="6"/>
      <c r="NGT174" s="6"/>
      <c r="NGU174" s="6"/>
      <c r="NGV174" s="6"/>
      <c r="NGW174" s="6"/>
      <c r="NGX174" s="6"/>
      <c r="NGY174" s="6"/>
      <c r="NGZ174" s="6"/>
      <c r="NHA174" s="6"/>
      <c r="NHB174" s="6"/>
      <c r="NHC174" s="6"/>
      <c r="NHD174" s="6"/>
      <c r="NHE174" s="6"/>
      <c r="NHF174" s="6"/>
      <c r="NHG174" s="6"/>
      <c r="NHH174" s="6"/>
      <c r="NHI174" s="6"/>
      <c r="NHJ174" s="6"/>
      <c r="NHK174" s="6"/>
      <c r="NHL174" s="6"/>
      <c r="NHM174" s="6"/>
      <c r="NHN174" s="6"/>
      <c r="NHO174" s="6"/>
      <c r="NHP174" s="6"/>
      <c r="NHQ174" s="6"/>
      <c r="NHR174" s="6"/>
      <c r="NHS174" s="6"/>
      <c r="NHT174" s="6"/>
      <c r="NHU174" s="6"/>
      <c r="NHV174" s="6"/>
      <c r="NHW174" s="6"/>
      <c r="NHX174" s="6"/>
      <c r="NHY174" s="6"/>
      <c r="NHZ174" s="6"/>
      <c r="NIA174" s="6"/>
      <c r="NIB174" s="6"/>
      <c r="NIC174" s="6"/>
      <c r="NID174" s="6"/>
      <c r="NIE174" s="6"/>
      <c r="NIF174" s="6"/>
      <c r="NIG174" s="6"/>
      <c r="NIH174" s="6"/>
      <c r="NII174" s="6"/>
      <c r="NIJ174" s="6"/>
      <c r="NIK174" s="6"/>
      <c r="NIL174" s="6"/>
      <c r="NIM174" s="6"/>
      <c r="NIN174" s="6"/>
      <c r="NIO174" s="6"/>
      <c r="NIP174" s="6"/>
      <c r="NIQ174" s="6"/>
      <c r="NIR174" s="6"/>
      <c r="NIS174" s="6"/>
      <c r="NIT174" s="6"/>
      <c r="NIU174" s="6"/>
      <c r="NIV174" s="6"/>
      <c r="NIW174" s="6"/>
      <c r="NIX174" s="6"/>
      <c r="NIY174" s="6"/>
      <c r="NIZ174" s="6"/>
      <c r="NJA174" s="6"/>
      <c r="NJB174" s="6"/>
      <c r="NJC174" s="6"/>
      <c r="NJD174" s="6"/>
      <c r="NJE174" s="6"/>
      <c r="NJF174" s="6"/>
      <c r="NJG174" s="6"/>
      <c r="NJH174" s="6"/>
      <c r="NJI174" s="6"/>
      <c r="NJJ174" s="6"/>
      <c r="NJK174" s="6"/>
      <c r="NJL174" s="6"/>
      <c r="NJM174" s="6"/>
      <c r="NJN174" s="6"/>
      <c r="NJO174" s="6"/>
      <c r="NJP174" s="6"/>
      <c r="NJQ174" s="6"/>
      <c r="NJR174" s="6"/>
      <c r="NJS174" s="6"/>
      <c r="NJT174" s="6"/>
      <c r="NJU174" s="6"/>
      <c r="NJV174" s="6"/>
      <c r="NJW174" s="6"/>
      <c r="NJX174" s="6"/>
      <c r="NJY174" s="6"/>
      <c r="NJZ174" s="6"/>
      <c r="NKA174" s="6"/>
      <c r="NKB174" s="6"/>
      <c r="NKC174" s="6"/>
      <c r="NKD174" s="6"/>
      <c r="NKE174" s="6"/>
      <c r="NKF174" s="6"/>
      <c r="NKG174" s="6"/>
      <c r="NKH174" s="6"/>
      <c r="NKI174" s="6"/>
      <c r="NKJ174" s="6"/>
      <c r="NKK174" s="6"/>
      <c r="NKL174" s="6"/>
      <c r="NKM174" s="6"/>
      <c r="NKN174" s="6"/>
      <c r="NKO174" s="6"/>
      <c r="NKP174" s="6"/>
      <c r="NKQ174" s="6"/>
      <c r="NKR174" s="6"/>
      <c r="NKS174" s="6"/>
      <c r="NKT174" s="6"/>
      <c r="NKU174" s="6"/>
      <c r="NKV174" s="6"/>
      <c r="NKW174" s="6"/>
      <c r="NKX174" s="6"/>
      <c r="NKY174" s="6"/>
      <c r="NKZ174" s="6"/>
      <c r="NLA174" s="6"/>
      <c r="NLB174" s="6"/>
      <c r="NLC174" s="6"/>
      <c r="NLD174" s="6"/>
      <c r="NLE174" s="6"/>
      <c r="NLF174" s="6"/>
      <c r="NLG174" s="6"/>
      <c r="NLH174" s="6"/>
      <c r="NLI174" s="6"/>
      <c r="NLJ174" s="6"/>
      <c r="NLK174" s="6"/>
      <c r="NLL174" s="6"/>
      <c r="NLM174" s="6"/>
      <c r="NLN174" s="6"/>
      <c r="NLO174" s="6"/>
      <c r="NLP174" s="6"/>
      <c r="NLQ174" s="6"/>
      <c r="NLR174" s="6"/>
      <c r="NLS174" s="6"/>
      <c r="NLT174" s="6"/>
      <c r="NLU174" s="6"/>
      <c r="NLV174" s="6"/>
      <c r="NLW174" s="6"/>
      <c r="NLX174" s="6"/>
      <c r="NLY174" s="6"/>
      <c r="NLZ174" s="6"/>
      <c r="NMA174" s="6"/>
      <c r="NMB174" s="6"/>
      <c r="NMC174" s="6"/>
      <c r="NMD174" s="6"/>
      <c r="NME174" s="6"/>
      <c r="NMF174" s="6"/>
      <c r="NMG174" s="6"/>
      <c r="NMH174" s="6"/>
      <c r="NMI174" s="6"/>
      <c r="NMJ174" s="6"/>
      <c r="NMK174" s="6"/>
      <c r="NML174" s="6"/>
      <c r="NMM174" s="6"/>
      <c r="NMN174" s="6"/>
      <c r="NMO174" s="6"/>
      <c r="NMP174" s="6"/>
      <c r="NMQ174" s="6"/>
      <c r="NMR174" s="6"/>
      <c r="NMS174" s="6"/>
      <c r="NMT174" s="6"/>
      <c r="NMU174" s="6"/>
      <c r="NMV174" s="6"/>
      <c r="NMW174" s="6"/>
      <c r="NMX174" s="6"/>
      <c r="NMY174" s="6"/>
      <c r="NMZ174" s="6"/>
      <c r="NNA174" s="6"/>
      <c r="NNB174" s="6"/>
      <c r="NNC174" s="6"/>
      <c r="NND174" s="6"/>
      <c r="NNE174" s="6"/>
      <c r="NNF174" s="6"/>
      <c r="NNG174" s="6"/>
      <c r="NNH174" s="6"/>
      <c r="NNI174" s="6"/>
      <c r="NNJ174" s="6"/>
      <c r="NNK174" s="6"/>
      <c r="NNL174" s="6"/>
      <c r="NNM174" s="6"/>
      <c r="NNN174" s="6"/>
      <c r="NNO174" s="6"/>
      <c r="NNP174" s="6"/>
      <c r="NNQ174" s="6"/>
      <c r="NNR174" s="6"/>
      <c r="NNS174" s="6"/>
      <c r="NNT174" s="6"/>
      <c r="NNU174" s="6"/>
      <c r="NNV174" s="6"/>
      <c r="NNW174" s="6"/>
      <c r="NNX174" s="6"/>
      <c r="NNY174" s="6"/>
      <c r="NNZ174" s="6"/>
      <c r="NOA174" s="6"/>
      <c r="NOB174" s="6"/>
      <c r="NOC174" s="6"/>
      <c r="NOD174" s="6"/>
      <c r="NOE174" s="6"/>
      <c r="NOF174" s="6"/>
      <c r="NOG174" s="6"/>
      <c r="NOH174" s="6"/>
      <c r="NOI174" s="6"/>
      <c r="NOJ174" s="6"/>
      <c r="NOK174" s="6"/>
      <c r="NOL174" s="6"/>
      <c r="NOM174" s="6"/>
      <c r="NON174" s="6"/>
      <c r="NOO174" s="6"/>
      <c r="NOP174" s="6"/>
      <c r="NOQ174" s="6"/>
      <c r="NOR174" s="6"/>
      <c r="NOS174" s="6"/>
      <c r="NOT174" s="6"/>
      <c r="NOU174" s="6"/>
      <c r="NOV174" s="6"/>
      <c r="NOW174" s="6"/>
      <c r="NOX174" s="6"/>
      <c r="NOY174" s="6"/>
      <c r="NOZ174" s="6"/>
      <c r="NPA174" s="6"/>
      <c r="NPB174" s="6"/>
      <c r="NPC174" s="6"/>
      <c r="NPD174" s="6"/>
      <c r="NPE174" s="6"/>
      <c r="NPF174" s="6"/>
      <c r="NPG174" s="6"/>
      <c r="NPH174" s="6"/>
      <c r="NPI174" s="6"/>
      <c r="NPJ174" s="6"/>
      <c r="NPK174" s="6"/>
      <c r="NPL174" s="6"/>
      <c r="NPM174" s="6"/>
      <c r="NPN174" s="6"/>
      <c r="NPO174" s="6"/>
      <c r="NPP174" s="6"/>
      <c r="NPQ174" s="6"/>
      <c r="NPR174" s="6"/>
      <c r="NPS174" s="6"/>
      <c r="NPT174" s="6"/>
      <c r="NPU174" s="6"/>
      <c r="NPV174" s="6"/>
      <c r="NPW174" s="6"/>
      <c r="NPX174" s="6"/>
      <c r="NPY174" s="6"/>
      <c r="NPZ174" s="6"/>
      <c r="NQA174" s="6"/>
      <c r="NQB174" s="6"/>
      <c r="NQC174" s="6"/>
      <c r="NQD174" s="6"/>
      <c r="NQE174" s="6"/>
      <c r="NQF174" s="6"/>
      <c r="NQG174" s="6"/>
      <c r="NQH174" s="6"/>
      <c r="NQI174" s="6"/>
      <c r="NQJ174" s="6"/>
      <c r="NQK174" s="6"/>
      <c r="NQL174" s="6"/>
      <c r="NQM174" s="6"/>
      <c r="NQN174" s="6"/>
      <c r="NQO174" s="6"/>
      <c r="NQP174" s="6"/>
      <c r="NQQ174" s="6"/>
      <c r="NQR174" s="6"/>
      <c r="NQS174" s="6"/>
      <c r="NQT174" s="6"/>
      <c r="NQU174" s="6"/>
      <c r="NQV174" s="6"/>
      <c r="NQW174" s="6"/>
      <c r="NQX174" s="6"/>
      <c r="NQY174" s="6"/>
      <c r="NQZ174" s="6"/>
      <c r="NRA174" s="6"/>
      <c r="NRB174" s="6"/>
      <c r="NRC174" s="6"/>
      <c r="NRD174" s="6"/>
      <c r="NRE174" s="6"/>
      <c r="NRF174" s="6"/>
      <c r="NRG174" s="6"/>
      <c r="NRH174" s="6"/>
      <c r="NRI174" s="6"/>
      <c r="NRJ174" s="6"/>
      <c r="NRK174" s="6"/>
      <c r="NRL174" s="6"/>
      <c r="NRM174" s="6"/>
      <c r="NRN174" s="6"/>
      <c r="NRO174" s="6"/>
      <c r="NRP174" s="6"/>
      <c r="NRQ174" s="6"/>
      <c r="NRR174" s="6"/>
      <c r="NRS174" s="6"/>
      <c r="NRT174" s="6"/>
      <c r="NRU174" s="6"/>
      <c r="NRV174" s="6"/>
      <c r="NRW174" s="6"/>
      <c r="NRX174" s="6"/>
      <c r="NRY174" s="6"/>
      <c r="NRZ174" s="6"/>
      <c r="NSA174" s="6"/>
      <c r="NSB174" s="6"/>
      <c r="NSC174" s="6"/>
      <c r="NSD174" s="6"/>
      <c r="NSE174" s="6"/>
      <c r="NSF174" s="6"/>
      <c r="NSG174" s="6"/>
      <c r="NSH174" s="6"/>
      <c r="NSI174" s="6"/>
      <c r="NSJ174" s="6"/>
      <c r="NSK174" s="6"/>
      <c r="NSL174" s="6"/>
      <c r="NSM174" s="6"/>
      <c r="NSN174" s="6"/>
      <c r="NSO174" s="6"/>
      <c r="NSP174" s="6"/>
      <c r="NSQ174" s="6"/>
      <c r="NSR174" s="6"/>
      <c r="NSS174" s="6"/>
      <c r="NST174" s="6"/>
      <c r="NSU174" s="6"/>
      <c r="NSV174" s="6"/>
      <c r="NSW174" s="6"/>
      <c r="NSX174" s="6"/>
      <c r="NSY174" s="6"/>
      <c r="NSZ174" s="6"/>
      <c r="NTA174" s="6"/>
      <c r="NTB174" s="6"/>
      <c r="NTC174" s="6"/>
      <c r="NTD174" s="6"/>
      <c r="NTE174" s="6"/>
      <c r="NTF174" s="6"/>
      <c r="NTG174" s="6"/>
      <c r="NTH174" s="6"/>
      <c r="NTI174" s="6"/>
      <c r="NTJ174" s="6"/>
      <c r="NTK174" s="6"/>
      <c r="NTL174" s="6"/>
      <c r="NTM174" s="6"/>
      <c r="NTN174" s="6"/>
      <c r="NTO174" s="6"/>
      <c r="NTP174" s="6"/>
      <c r="NTQ174" s="6"/>
      <c r="NTR174" s="6"/>
      <c r="NTS174" s="6"/>
      <c r="NTT174" s="6"/>
      <c r="NTU174" s="6"/>
      <c r="NTV174" s="6"/>
      <c r="NTW174" s="6"/>
      <c r="NTX174" s="6"/>
      <c r="NTY174" s="6"/>
      <c r="NTZ174" s="6"/>
      <c r="NUA174" s="6"/>
      <c r="NUB174" s="6"/>
      <c r="NUC174" s="6"/>
      <c r="NUD174" s="6"/>
      <c r="NUE174" s="6"/>
      <c r="NUF174" s="6"/>
      <c r="NUG174" s="6"/>
      <c r="NUH174" s="6"/>
      <c r="NUI174" s="6"/>
      <c r="NUJ174" s="6"/>
      <c r="NUK174" s="6"/>
      <c r="NUL174" s="6"/>
      <c r="NUM174" s="6"/>
      <c r="NUN174" s="6"/>
      <c r="NUO174" s="6"/>
      <c r="NUP174" s="6"/>
      <c r="NUQ174" s="6"/>
      <c r="NUR174" s="6"/>
      <c r="NUS174" s="6"/>
      <c r="NUT174" s="6"/>
      <c r="NUU174" s="6"/>
      <c r="NUV174" s="6"/>
      <c r="NUW174" s="6"/>
      <c r="NUX174" s="6"/>
      <c r="NUY174" s="6"/>
      <c r="NUZ174" s="6"/>
      <c r="NVA174" s="6"/>
      <c r="NVB174" s="6"/>
      <c r="NVC174" s="6"/>
      <c r="NVD174" s="6"/>
      <c r="NVE174" s="6"/>
      <c r="NVF174" s="6"/>
      <c r="NVG174" s="6"/>
      <c r="NVH174" s="6"/>
      <c r="NVI174" s="6"/>
      <c r="NVJ174" s="6"/>
      <c r="NVK174" s="6"/>
      <c r="NVL174" s="6"/>
      <c r="NVM174" s="6"/>
      <c r="NVN174" s="6"/>
      <c r="NVO174" s="6"/>
      <c r="NVP174" s="6"/>
      <c r="NVQ174" s="6"/>
      <c r="NVR174" s="6"/>
      <c r="NVS174" s="6"/>
      <c r="NVT174" s="6"/>
      <c r="NVU174" s="6"/>
      <c r="NVV174" s="6"/>
      <c r="NVW174" s="6"/>
      <c r="NVX174" s="6"/>
      <c r="NVY174" s="6"/>
      <c r="NVZ174" s="6"/>
      <c r="NWA174" s="6"/>
      <c r="NWB174" s="6"/>
      <c r="NWC174" s="6"/>
      <c r="NWD174" s="6"/>
      <c r="NWE174" s="6"/>
      <c r="NWF174" s="6"/>
      <c r="NWG174" s="6"/>
      <c r="NWH174" s="6"/>
      <c r="NWI174" s="6"/>
      <c r="NWJ174" s="6"/>
      <c r="NWK174" s="6"/>
      <c r="NWL174" s="6"/>
      <c r="NWM174" s="6"/>
      <c r="NWN174" s="6"/>
      <c r="NWO174" s="6"/>
      <c r="NWP174" s="6"/>
      <c r="NWQ174" s="6"/>
      <c r="NWR174" s="6"/>
      <c r="NWS174" s="6"/>
      <c r="NWT174" s="6"/>
      <c r="NWU174" s="6"/>
      <c r="NWV174" s="6"/>
      <c r="NWW174" s="6"/>
      <c r="NWX174" s="6"/>
      <c r="NWY174" s="6"/>
      <c r="NWZ174" s="6"/>
      <c r="NXA174" s="6"/>
      <c r="NXB174" s="6"/>
      <c r="NXC174" s="6"/>
      <c r="NXD174" s="6"/>
      <c r="NXE174" s="6"/>
      <c r="NXF174" s="6"/>
      <c r="NXG174" s="6"/>
      <c r="NXH174" s="6"/>
      <c r="NXI174" s="6"/>
      <c r="NXJ174" s="6"/>
      <c r="NXK174" s="6"/>
      <c r="NXL174" s="6"/>
      <c r="NXM174" s="6"/>
      <c r="NXN174" s="6"/>
      <c r="NXO174" s="6"/>
      <c r="NXP174" s="6"/>
      <c r="NXQ174" s="6"/>
      <c r="NXR174" s="6"/>
      <c r="NXS174" s="6"/>
      <c r="NXT174" s="6"/>
      <c r="NXU174" s="6"/>
      <c r="NXV174" s="6"/>
      <c r="NXW174" s="6"/>
      <c r="NXX174" s="6"/>
      <c r="NXY174" s="6"/>
      <c r="NXZ174" s="6"/>
      <c r="NYA174" s="6"/>
      <c r="NYB174" s="6"/>
      <c r="NYC174" s="6"/>
      <c r="NYD174" s="6"/>
      <c r="NYE174" s="6"/>
      <c r="NYF174" s="6"/>
      <c r="NYG174" s="6"/>
      <c r="NYH174" s="6"/>
      <c r="NYI174" s="6"/>
      <c r="NYJ174" s="6"/>
      <c r="NYK174" s="6"/>
      <c r="NYL174" s="6"/>
      <c r="NYM174" s="6"/>
      <c r="NYN174" s="6"/>
      <c r="NYO174" s="6"/>
      <c r="NYP174" s="6"/>
      <c r="NYQ174" s="6"/>
      <c r="NYR174" s="6"/>
      <c r="NYS174" s="6"/>
      <c r="NYT174" s="6"/>
      <c r="NYU174" s="6"/>
      <c r="NYV174" s="6"/>
      <c r="NYW174" s="6"/>
      <c r="NYX174" s="6"/>
      <c r="NYY174" s="6"/>
      <c r="NYZ174" s="6"/>
      <c r="NZA174" s="6"/>
      <c r="NZB174" s="6"/>
      <c r="NZC174" s="6"/>
      <c r="NZD174" s="6"/>
      <c r="NZE174" s="6"/>
      <c r="NZF174" s="6"/>
      <c r="NZG174" s="6"/>
      <c r="NZH174" s="6"/>
      <c r="NZI174" s="6"/>
      <c r="NZJ174" s="6"/>
      <c r="NZK174" s="6"/>
      <c r="NZL174" s="6"/>
      <c r="NZM174" s="6"/>
      <c r="NZN174" s="6"/>
      <c r="NZO174" s="6"/>
      <c r="NZP174" s="6"/>
      <c r="NZQ174" s="6"/>
      <c r="NZR174" s="6"/>
      <c r="NZS174" s="6"/>
      <c r="NZT174" s="6"/>
      <c r="NZU174" s="6"/>
      <c r="NZV174" s="6"/>
      <c r="NZW174" s="6"/>
      <c r="NZX174" s="6"/>
      <c r="NZY174" s="6"/>
      <c r="NZZ174" s="6"/>
      <c r="OAA174" s="6"/>
      <c r="OAB174" s="6"/>
      <c r="OAC174" s="6"/>
      <c r="OAD174" s="6"/>
      <c r="OAE174" s="6"/>
      <c r="OAF174" s="6"/>
      <c r="OAG174" s="6"/>
      <c r="OAH174" s="6"/>
      <c r="OAI174" s="6"/>
      <c r="OAJ174" s="6"/>
      <c r="OAK174" s="6"/>
      <c r="OAL174" s="6"/>
      <c r="OAM174" s="6"/>
      <c r="OAN174" s="6"/>
      <c r="OAO174" s="6"/>
      <c r="OAP174" s="6"/>
      <c r="OAQ174" s="6"/>
      <c r="OAR174" s="6"/>
      <c r="OAS174" s="6"/>
      <c r="OAT174" s="6"/>
      <c r="OAU174" s="6"/>
      <c r="OAV174" s="6"/>
      <c r="OAW174" s="6"/>
      <c r="OAX174" s="6"/>
      <c r="OAY174" s="6"/>
      <c r="OAZ174" s="6"/>
      <c r="OBA174" s="6"/>
      <c r="OBB174" s="6"/>
      <c r="OBC174" s="6"/>
      <c r="OBD174" s="6"/>
      <c r="OBE174" s="6"/>
      <c r="OBF174" s="6"/>
      <c r="OBG174" s="6"/>
      <c r="OBH174" s="6"/>
      <c r="OBI174" s="6"/>
      <c r="OBJ174" s="6"/>
      <c r="OBK174" s="6"/>
      <c r="OBL174" s="6"/>
      <c r="OBM174" s="6"/>
      <c r="OBN174" s="6"/>
      <c r="OBO174" s="6"/>
      <c r="OBP174" s="6"/>
      <c r="OBQ174" s="6"/>
      <c r="OBR174" s="6"/>
      <c r="OBS174" s="6"/>
      <c r="OBT174" s="6"/>
      <c r="OBU174" s="6"/>
      <c r="OBV174" s="6"/>
      <c r="OBW174" s="6"/>
      <c r="OBX174" s="6"/>
      <c r="OBY174" s="6"/>
      <c r="OBZ174" s="6"/>
      <c r="OCA174" s="6"/>
      <c r="OCB174" s="6"/>
      <c r="OCC174" s="6"/>
      <c r="OCD174" s="6"/>
      <c r="OCE174" s="6"/>
      <c r="OCF174" s="6"/>
      <c r="OCG174" s="6"/>
      <c r="OCH174" s="6"/>
      <c r="OCI174" s="6"/>
      <c r="OCJ174" s="6"/>
      <c r="OCK174" s="6"/>
      <c r="OCL174" s="6"/>
      <c r="OCM174" s="6"/>
      <c r="OCN174" s="6"/>
      <c r="OCO174" s="6"/>
      <c r="OCP174" s="6"/>
      <c r="OCQ174" s="6"/>
      <c r="OCR174" s="6"/>
      <c r="OCS174" s="6"/>
      <c r="OCT174" s="6"/>
      <c r="OCU174" s="6"/>
      <c r="OCV174" s="6"/>
      <c r="OCW174" s="6"/>
      <c r="OCX174" s="6"/>
      <c r="OCY174" s="6"/>
      <c r="OCZ174" s="6"/>
      <c r="ODA174" s="6"/>
      <c r="ODB174" s="6"/>
      <c r="ODC174" s="6"/>
      <c r="ODD174" s="6"/>
      <c r="ODE174" s="6"/>
      <c r="ODF174" s="6"/>
      <c r="ODG174" s="6"/>
      <c r="ODH174" s="6"/>
      <c r="ODI174" s="6"/>
      <c r="ODJ174" s="6"/>
      <c r="ODK174" s="6"/>
      <c r="ODL174" s="6"/>
      <c r="ODM174" s="6"/>
      <c r="ODN174" s="6"/>
      <c r="ODO174" s="6"/>
      <c r="ODP174" s="6"/>
      <c r="ODQ174" s="6"/>
      <c r="ODR174" s="6"/>
      <c r="ODS174" s="6"/>
      <c r="ODT174" s="6"/>
      <c r="ODU174" s="6"/>
      <c r="ODV174" s="6"/>
      <c r="ODW174" s="6"/>
      <c r="ODX174" s="6"/>
      <c r="ODY174" s="6"/>
      <c r="ODZ174" s="6"/>
      <c r="OEA174" s="6"/>
      <c r="OEB174" s="6"/>
      <c r="OEC174" s="6"/>
      <c r="OED174" s="6"/>
      <c r="OEE174" s="6"/>
      <c r="OEF174" s="6"/>
      <c r="OEG174" s="6"/>
      <c r="OEH174" s="6"/>
      <c r="OEI174" s="6"/>
      <c r="OEJ174" s="6"/>
      <c r="OEK174" s="6"/>
      <c r="OEL174" s="6"/>
      <c r="OEM174" s="6"/>
      <c r="OEN174" s="6"/>
      <c r="OEO174" s="6"/>
      <c r="OEP174" s="6"/>
      <c r="OEQ174" s="6"/>
      <c r="OER174" s="6"/>
      <c r="OES174" s="6"/>
      <c r="OET174" s="6"/>
      <c r="OEU174" s="6"/>
      <c r="OEV174" s="6"/>
      <c r="OEW174" s="6"/>
      <c r="OEX174" s="6"/>
      <c r="OEY174" s="6"/>
      <c r="OEZ174" s="6"/>
      <c r="OFA174" s="6"/>
      <c r="OFB174" s="6"/>
      <c r="OFC174" s="6"/>
      <c r="OFD174" s="6"/>
      <c r="OFE174" s="6"/>
      <c r="OFF174" s="6"/>
      <c r="OFG174" s="6"/>
      <c r="OFH174" s="6"/>
      <c r="OFI174" s="6"/>
      <c r="OFJ174" s="6"/>
      <c r="OFK174" s="6"/>
      <c r="OFL174" s="6"/>
      <c r="OFM174" s="6"/>
      <c r="OFN174" s="6"/>
      <c r="OFO174" s="6"/>
      <c r="OFP174" s="6"/>
      <c r="OFQ174" s="6"/>
      <c r="OFR174" s="6"/>
      <c r="OFS174" s="6"/>
      <c r="OFT174" s="6"/>
      <c r="OFU174" s="6"/>
      <c r="OFV174" s="6"/>
      <c r="OFW174" s="6"/>
      <c r="OFX174" s="6"/>
      <c r="OFY174" s="6"/>
      <c r="OFZ174" s="6"/>
      <c r="OGA174" s="6"/>
      <c r="OGB174" s="6"/>
      <c r="OGC174" s="6"/>
      <c r="OGD174" s="6"/>
      <c r="OGE174" s="6"/>
      <c r="OGF174" s="6"/>
      <c r="OGG174" s="6"/>
      <c r="OGH174" s="6"/>
      <c r="OGI174" s="6"/>
      <c r="OGJ174" s="6"/>
      <c r="OGK174" s="6"/>
      <c r="OGL174" s="6"/>
      <c r="OGM174" s="6"/>
      <c r="OGN174" s="6"/>
      <c r="OGO174" s="6"/>
      <c r="OGP174" s="6"/>
      <c r="OGQ174" s="6"/>
      <c r="OGR174" s="6"/>
      <c r="OGS174" s="6"/>
      <c r="OGT174" s="6"/>
      <c r="OGU174" s="6"/>
      <c r="OGV174" s="6"/>
      <c r="OGW174" s="6"/>
      <c r="OGX174" s="6"/>
      <c r="OGY174" s="6"/>
      <c r="OGZ174" s="6"/>
      <c r="OHA174" s="6"/>
      <c r="OHB174" s="6"/>
      <c r="OHC174" s="6"/>
      <c r="OHD174" s="6"/>
      <c r="OHE174" s="6"/>
      <c r="OHF174" s="6"/>
      <c r="OHG174" s="6"/>
      <c r="OHH174" s="6"/>
      <c r="OHI174" s="6"/>
      <c r="OHJ174" s="6"/>
      <c r="OHK174" s="6"/>
      <c r="OHL174" s="6"/>
      <c r="OHM174" s="6"/>
      <c r="OHN174" s="6"/>
      <c r="OHO174" s="6"/>
      <c r="OHP174" s="6"/>
      <c r="OHQ174" s="6"/>
      <c r="OHR174" s="6"/>
      <c r="OHS174" s="6"/>
      <c r="OHT174" s="6"/>
      <c r="OHU174" s="6"/>
      <c r="OHV174" s="6"/>
      <c r="OHW174" s="6"/>
      <c r="OHX174" s="6"/>
      <c r="OHY174" s="6"/>
      <c r="OHZ174" s="6"/>
      <c r="OIA174" s="6"/>
      <c r="OIB174" s="6"/>
      <c r="OIC174" s="6"/>
      <c r="OID174" s="6"/>
      <c r="OIE174" s="6"/>
      <c r="OIF174" s="6"/>
      <c r="OIG174" s="6"/>
      <c r="OIH174" s="6"/>
      <c r="OII174" s="6"/>
      <c r="OIJ174" s="6"/>
      <c r="OIK174" s="6"/>
      <c r="OIL174" s="6"/>
      <c r="OIM174" s="6"/>
      <c r="OIN174" s="6"/>
      <c r="OIO174" s="6"/>
      <c r="OIP174" s="6"/>
      <c r="OIQ174" s="6"/>
      <c r="OIR174" s="6"/>
      <c r="OIS174" s="6"/>
      <c r="OIT174" s="6"/>
      <c r="OIU174" s="6"/>
      <c r="OIV174" s="6"/>
      <c r="OIW174" s="6"/>
      <c r="OIX174" s="6"/>
      <c r="OIY174" s="6"/>
      <c r="OIZ174" s="6"/>
      <c r="OJA174" s="6"/>
      <c r="OJB174" s="6"/>
      <c r="OJC174" s="6"/>
      <c r="OJD174" s="6"/>
      <c r="OJE174" s="6"/>
      <c r="OJF174" s="6"/>
      <c r="OJG174" s="6"/>
      <c r="OJH174" s="6"/>
      <c r="OJI174" s="6"/>
      <c r="OJJ174" s="6"/>
      <c r="OJK174" s="6"/>
      <c r="OJL174" s="6"/>
      <c r="OJM174" s="6"/>
      <c r="OJN174" s="6"/>
      <c r="OJO174" s="6"/>
      <c r="OJP174" s="6"/>
      <c r="OJQ174" s="6"/>
      <c r="OJR174" s="6"/>
      <c r="OJS174" s="6"/>
      <c r="OJT174" s="6"/>
      <c r="OJU174" s="6"/>
      <c r="OJV174" s="6"/>
      <c r="OJW174" s="6"/>
      <c r="OJX174" s="6"/>
      <c r="OJY174" s="6"/>
      <c r="OJZ174" s="6"/>
      <c r="OKA174" s="6"/>
      <c r="OKB174" s="6"/>
      <c r="OKC174" s="6"/>
      <c r="OKD174" s="6"/>
      <c r="OKE174" s="6"/>
      <c r="OKF174" s="6"/>
      <c r="OKG174" s="6"/>
      <c r="OKH174" s="6"/>
      <c r="OKI174" s="6"/>
      <c r="OKJ174" s="6"/>
      <c r="OKK174" s="6"/>
      <c r="OKL174" s="6"/>
      <c r="OKM174" s="6"/>
      <c r="OKN174" s="6"/>
      <c r="OKO174" s="6"/>
      <c r="OKP174" s="6"/>
      <c r="OKQ174" s="6"/>
      <c r="OKR174" s="6"/>
      <c r="OKS174" s="6"/>
      <c r="OKT174" s="6"/>
      <c r="OKU174" s="6"/>
      <c r="OKV174" s="6"/>
      <c r="OKW174" s="6"/>
      <c r="OKX174" s="6"/>
      <c r="OKY174" s="6"/>
      <c r="OKZ174" s="6"/>
      <c r="OLA174" s="6"/>
      <c r="OLB174" s="6"/>
      <c r="OLC174" s="6"/>
      <c r="OLD174" s="6"/>
      <c r="OLE174" s="6"/>
      <c r="OLF174" s="6"/>
      <c r="OLG174" s="6"/>
      <c r="OLH174" s="6"/>
      <c r="OLI174" s="6"/>
      <c r="OLJ174" s="6"/>
      <c r="OLK174" s="6"/>
      <c r="OLL174" s="6"/>
      <c r="OLM174" s="6"/>
      <c r="OLN174" s="6"/>
      <c r="OLO174" s="6"/>
      <c r="OLP174" s="6"/>
      <c r="OLQ174" s="6"/>
      <c r="OLR174" s="6"/>
      <c r="OLS174" s="6"/>
      <c r="OLT174" s="6"/>
      <c r="OLU174" s="6"/>
      <c r="OLV174" s="6"/>
      <c r="OLW174" s="6"/>
      <c r="OLX174" s="6"/>
      <c r="OLY174" s="6"/>
      <c r="OLZ174" s="6"/>
      <c r="OMA174" s="6"/>
      <c r="OMB174" s="6"/>
      <c r="OMC174" s="6"/>
      <c r="OMD174" s="6"/>
      <c r="OME174" s="6"/>
      <c r="OMF174" s="6"/>
      <c r="OMG174" s="6"/>
      <c r="OMH174" s="6"/>
      <c r="OMI174" s="6"/>
      <c r="OMJ174" s="6"/>
      <c r="OMK174" s="6"/>
      <c r="OML174" s="6"/>
      <c r="OMM174" s="6"/>
      <c r="OMN174" s="6"/>
      <c r="OMO174" s="6"/>
      <c r="OMP174" s="6"/>
      <c r="OMQ174" s="6"/>
      <c r="OMR174" s="6"/>
      <c r="OMS174" s="6"/>
      <c r="OMT174" s="6"/>
      <c r="OMU174" s="6"/>
      <c r="OMV174" s="6"/>
      <c r="OMW174" s="6"/>
      <c r="OMX174" s="6"/>
      <c r="OMY174" s="6"/>
      <c r="OMZ174" s="6"/>
      <c r="ONA174" s="6"/>
      <c r="ONB174" s="6"/>
      <c r="ONC174" s="6"/>
      <c r="OND174" s="6"/>
      <c r="ONE174" s="6"/>
      <c r="ONF174" s="6"/>
      <c r="ONG174" s="6"/>
      <c r="ONH174" s="6"/>
      <c r="ONI174" s="6"/>
      <c r="ONJ174" s="6"/>
      <c r="ONK174" s="6"/>
      <c r="ONL174" s="6"/>
      <c r="ONM174" s="6"/>
      <c r="ONN174" s="6"/>
      <c r="ONO174" s="6"/>
      <c r="ONP174" s="6"/>
      <c r="ONQ174" s="6"/>
      <c r="ONR174" s="6"/>
      <c r="ONS174" s="6"/>
      <c r="ONT174" s="6"/>
      <c r="ONU174" s="6"/>
      <c r="ONV174" s="6"/>
      <c r="ONW174" s="6"/>
      <c r="ONX174" s="6"/>
      <c r="ONY174" s="6"/>
      <c r="ONZ174" s="6"/>
      <c r="OOA174" s="6"/>
      <c r="OOB174" s="6"/>
      <c r="OOC174" s="6"/>
      <c r="OOD174" s="6"/>
      <c r="OOE174" s="6"/>
      <c r="OOF174" s="6"/>
      <c r="OOG174" s="6"/>
      <c r="OOH174" s="6"/>
      <c r="OOI174" s="6"/>
      <c r="OOJ174" s="6"/>
      <c r="OOK174" s="6"/>
      <c r="OOL174" s="6"/>
      <c r="OOM174" s="6"/>
      <c r="OON174" s="6"/>
      <c r="OOO174" s="6"/>
      <c r="OOP174" s="6"/>
      <c r="OOQ174" s="6"/>
      <c r="OOR174" s="6"/>
      <c r="OOS174" s="6"/>
      <c r="OOT174" s="6"/>
      <c r="OOU174" s="6"/>
      <c r="OOV174" s="6"/>
      <c r="OOW174" s="6"/>
      <c r="OOX174" s="6"/>
      <c r="OOY174" s="6"/>
      <c r="OOZ174" s="6"/>
      <c r="OPA174" s="6"/>
      <c r="OPB174" s="6"/>
      <c r="OPC174" s="6"/>
      <c r="OPD174" s="6"/>
      <c r="OPE174" s="6"/>
      <c r="OPF174" s="6"/>
      <c r="OPG174" s="6"/>
      <c r="OPH174" s="6"/>
      <c r="OPI174" s="6"/>
      <c r="OPJ174" s="6"/>
      <c r="OPK174" s="6"/>
      <c r="OPL174" s="6"/>
      <c r="OPM174" s="6"/>
      <c r="OPN174" s="6"/>
      <c r="OPO174" s="6"/>
      <c r="OPP174" s="6"/>
      <c r="OPQ174" s="6"/>
      <c r="OPR174" s="6"/>
      <c r="OPS174" s="6"/>
      <c r="OPT174" s="6"/>
      <c r="OPU174" s="6"/>
      <c r="OPV174" s="6"/>
      <c r="OPW174" s="6"/>
      <c r="OPX174" s="6"/>
      <c r="OPY174" s="6"/>
      <c r="OPZ174" s="6"/>
      <c r="OQA174" s="6"/>
      <c r="OQB174" s="6"/>
      <c r="OQC174" s="6"/>
      <c r="OQD174" s="6"/>
      <c r="OQE174" s="6"/>
      <c r="OQF174" s="6"/>
      <c r="OQG174" s="6"/>
      <c r="OQH174" s="6"/>
      <c r="OQI174" s="6"/>
      <c r="OQJ174" s="6"/>
      <c r="OQK174" s="6"/>
      <c r="OQL174" s="6"/>
      <c r="OQM174" s="6"/>
      <c r="OQN174" s="6"/>
      <c r="OQO174" s="6"/>
      <c r="OQP174" s="6"/>
      <c r="OQQ174" s="6"/>
      <c r="OQR174" s="6"/>
      <c r="OQS174" s="6"/>
      <c r="OQT174" s="6"/>
      <c r="OQU174" s="6"/>
      <c r="OQV174" s="6"/>
      <c r="OQW174" s="6"/>
      <c r="OQX174" s="6"/>
      <c r="OQY174" s="6"/>
      <c r="OQZ174" s="6"/>
      <c r="ORA174" s="6"/>
      <c r="ORB174" s="6"/>
      <c r="ORC174" s="6"/>
      <c r="ORD174" s="6"/>
      <c r="ORE174" s="6"/>
      <c r="ORF174" s="6"/>
      <c r="ORG174" s="6"/>
      <c r="ORH174" s="6"/>
      <c r="ORI174" s="6"/>
      <c r="ORJ174" s="6"/>
      <c r="ORK174" s="6"/>
      <c r="ORL174" s="6"/>
      <c r="ORM174" s="6"/>
      <c r="ORN174" s="6"/>
      <c r="ORO174" s="6"/>
      <c r="ORP174" s="6"/>
      <c r="ORQ174" s="6"/>
      <c r="ORR174" s="6"/>
      <c r="ORS174" s="6"/>
      <c r="ORT174" s="6"/>
      <c r="ORU174" s="6"/>
      <c r="ORV174" s="6"/>
      <c r="ORW174" s="6"/>
      <c r="ORX174" s="6"/>
      <c r="ORY174" s="6"/>
      <c r="ORZ174" s="6"/>
      <c r="OSA174" s="6"/>
      <c r="OSB174" s="6"/>
      <c r="OSC174" s="6"/>
      <c r="OSD174" s="6"/>
      <c r="OSE174" s="6"/>
      <c r="OSF174" s="6"/>
      <c r="OSG174" s="6"/>
      <c r="OSH174" s="6"/>
      <c r="OSI174" s="6"/>
      <c r="OSJ174" s="6"/>
      <c r="OSK174" s="6"/>
      <c r="OSL174" s="6"/>
      <c r="OSM174" s="6"/>
      <c r="OSN174" s="6"/>
      <c r="OSO174" s="6"/>
      <c r="OSP174" s="6"/>
      <c r="OSQ174" s="6"/>
      <c r="OSR174" s="6"/>
      <c r="OSS174" s="6"/>
      <c r="OST174" s="6"/>
      <c r="OSU174" s="6"/>
      <c r="OSV174" s="6"/>
      <c r="OSW174" s="6"/>
      <c r="OSX174" s="6"/>
      <c r="OSY174" s="6"/>
      <c r="OSZ174" s="6"/>
      <c r="OTA174" s="6"/>
      <c r="OTB174" s="6"/>
      <c r="OTC174" s="6"/>
      <c r="OTD174" s="6"/>
      <c r="OTE174" s="6"/>
      <c r="OTF174" s="6"/>
      <c r="OTG174" s="6"/>
      <c r="OTH174" s="6"/>
      <c r="OTI174" s="6"/>
      <c r="OTJ174" s="6"/>
      <c r="OTK174" s="6"/>
      <c r="OTL174" s="6"/>
      <c r="OTM174" s="6"/>
      <c r="OTN174" s="6"/>
      <c r="OTO174" s="6"/>
      <c r="OTP174" s="6"/>
      <c r="OTQ174" s="6"/>
      <c r="OTR174" s="6"/>
      <c r="OTS174" s="6"/>
      <c r="OTT174" s="6"/>
      <c r="OTU174" s="6"/>
      <c r="OTV174" s="6"/>
      <c r="OTW174" s="6"/>
      <c r="OTX174" s="6"/>
      <c r="OTY174" s="6"/>
      <c r="OTZ174" s="6"/>
      <c r="OUA174" s="6"/>
      <c r="OUB174" s="6"/>
      <c r="OUC174" s="6"/>
      <c r="OUD174" s="6"/>
      <c r="OUE174" s="6"/>
      <c r="OUF174" s="6"/>
      <c r="OUG174" s="6"/>
      <c r="OUH174" s="6"/>
      <c r="OUI174" s="6"/>
      <c r="OUJ174" s="6"/>
      <c r="OUK174" s="6"/>
      <c r="OUL174" s="6"/>
      <c r="OUM174" s="6"/>
      <c r="OUN174" s="6"/>
      <c r="OUO174" s="6"/>
      <c r="OUP174" s="6"/>
      <c r="OUQ174" s="6"/>
      <c r="OUR174" s="6"/>
      <c r="OUS174" s="6"/>
      <c r="OUT174" s="6"/>
      <c r="OUU174" s="6"/>
      <c r="OUV174" s="6"/>
      <c r="OUW174" s="6"/>
      <c r="OUX174" s="6"/>
      <c r="OUY174" s="6"/>
      <c r="OUZ174" s="6"/>
      <c r="OVA174" s="6"/>
      <c r="OVB174" s="6"/>
      <c r="OVC174" s="6"/>
      <c r="OVD174" s="6"/>
      <c r="OVE174" s="6"/>
      <c r="OVF174" s="6"/>
      <c r="OVG174" s="6"/>
      <c r="OVH174" s="6"/>
      <c r="OVI174" s="6"/>
      <c r="OVJ174" s="6"/>
      <c r="OVK174" s="6"/>
      <c r="OVL174" s="6"/>
      <c r="OVM174" s="6"/>
      <c r="OVN174" s="6"/>
      <c r="OVO174" s="6"/>
      <c r="OVP174" s="6"/>
      <c r="OVQ174" s="6"/>
      <c r="OVR174" s="6"/>
      <c r="OVS174" s="6"/>
      <c r="OVT174" s="6"/>
      <c r="OVU174" s="6"/>
      <c r="OVV174" s="6"/>
      <c r="OVW174" s="6"/>
      <c r="OVX174" s="6"/>
      <c r="OVY174" s="6"/>
      <c r="OVZ174" s="6"/>
      <c r="OWA174" s="6"/>
      <c r="OWB174" s="6"/>
      <c r="OWC174" s="6"/>
      <c r="OWD174" s="6"/>
      <c r="OWE174" s="6"/>
      <c r="OWF174" s="6"/>
      <c r="OWG174" s="6"/>
      <c r="OWH174" s="6"/>
      <c r="OWI174" s="6"/>
      <c r="OWJ174" s="6"/>
      <c r="OWK174" s="6"/>
      <c r="OWL174" s="6"/>
      <c r="OWM174" s="6"/>
      <c r="OWN174" s="6"/>
      <c r="OWO174" s="6"/>
      <c r="OWP174" s="6"/>
      <c r="OWQ174" s="6"/>
      <c r="OWR174" s="6"/>
      <c r="OWS174" s="6"/>
      <c r="OWT174" s="6"/>
      <c r="OWU174" s="6"/>
      <c r="OWV174" s="6"/>
      <c r="OWW174" s="6"/>
      <c r="OWX174" s="6"/>
      <c r="OWY174" s="6"/>
      <c r="OWZ174" s="6"/>
      <c r="OXA174" s="6"/>
      <c r="OXB174" s="6"/>
      <c r="OXC174" s="6"/>
      <c r="OXD174" s="6"/>
      <c r="OXE174" s="6"/>
      <c r="OXF174" s="6"/>
      <c r="OXG174" s="6"/>
      <c r="OXH174" s="6"/>
      <c r="OXI174" s="6"/>
      <c r="OXJ174" s="6"/>
      <c r="OXK174" s="6"/>
      <c r="OXL174" s="6"/>
      <c r="OXM174" s="6"/>
      <c r="OXN174" s="6"/>
      <c r="OXO174" s="6"/>
      <c r="OXP174" s="6"/>
      <c r="OXQ174" s="6"/>
      <c r="OXR174" s="6"/>
      <c r="OXS174" s="6"/>
      <c r="OXT174" s="6"/>
      <c r="OXU174" s="6"/>
      <c r="OXV174" s="6"/>
      <c r="OXW174" s="6"/>
      <c r="OXX174" s="6"/>
      <c r="OXY174" s="6"/>
      <c r="OXZ174" s="6"/>
      <c r="OYA174" s="6"/>
      <c r="OYB174" s="6"/>
      <c r="OYC174" s="6"/>
      <c r="OYD174" s="6"/>
      <c r="OYE174" s="6"/>
      <c r="OYF174" s="6"/>
      <c r="OYG174" s="6"/>
      <c r="OYH174" s="6"/>
      <c r="OYI174" s="6"/>
      <c r="OYJ174" s="6"/>
      <c r="OYK174" s="6"/>
      <c r="OYL174" s="6"/>
      <c r="OYM174" s="6"/>
      <c r="OYN174" s="6"/>
      <c r="OYO174" s="6"/>
      <c r="OYP174" s="6"/>
      <c r="OYQ174" s="6"/>
      <c r="OYR174" s="6"/>
      <c r="OYS174" s="6"/>
      <c r="OYT174" s="6"/>
      <c r="OYU174" s="6"/>
      <c r="OYV174" s="6"/>
      <c r="OYW174" s="6"/>
      <c r="OYX174" s="6"/>
      <c r="OYY174" s="6"/>
      <c r="OYZ174" s="6"/>
      <c r="OZA174" s="6"/>
      <c r="OZB174" s="6"/>
      <c r="OZC174" s="6"/>
      <c r="OZD174" s="6"/>
      <c r="OZE174" s="6"/>
      <c r="OZF174" s="6"/>
      <c r="OZG174" s="6"/>
      <c r="OZH174" s="6"/>
      <c r="OZI174" s="6"/>
      <c r="OZJ174" s="6"/>
      <c r="OZK174" s="6"/>
      <c r="OZL174" s="6"/>
      <c r="OZM174" s="6"/>
      <c r="OZN174" s="6"/>
      <c r="OZO174" s="6"/>
      <c r="OZP174" s="6"/>
      <c r="OZQ174" s="6"/>
      <c r="OZR174" s="6"/>
      <c r="OZS174" s="6"/>
      <c r="OZT174" s="6"/>
      <c r="OZU174" s="6"/>
      <c r="OZV174" s="6"/>
      <c r="OZW174" s="6"/>
      <c r="OZX174" s="6"/>
      <c r="OZY174" s="6"/>
      <c r="OZZ174" s="6"/>
      <c r="PAA174" s="6"/>
      <c r="PAB174" s="6"/>
      <c r="PAC174" s="6"/>
      <c r="PAD174" s="6"/>
      <c r="PAE174" s="6"/>
      <c r="PAF174" s="6"/>
      <c r="PAG174" s="6"/>
      <c r="PAH174" s="6"/>
      <c r="PAI174" s="6"/>
      <c r="PAJ174" s="6"/>
      <c r="PAK174" s="6"/>
      <c r="PAL174" s="6"/>
      <c r="PAM174" s="6"/>
      <c r="PAN174" s="6"/>
      <c r="PAO174" s="6"/>
      <c r="PAP174" s="6"/>
      <c r="PAQ174" s="6"/>
      <c r="PAR174" s="6"/>
      <c r="PAS174" s="6"/>
      <c r="PAT174" s="6"/>
      <c r="PAU174" s="6"/>
      <c r="PAV174" s="6"/>
      <c r="PAW174" s="6"/>
      <c r="PAX174" s="6"/>
      <c r="PAY174" s="6"/>
      <c r="PAZ174" s="6"/>
      <c r="PBA174" s="6"/>
      <c r="PBB174" s="6"/>
      <c r="PBC174" s="6"/>
      <c r="PBD174" s="6"/>
      <c r="PBE174" s="6"/>
      <c r="PBF174" s="6"/>
      <c r="PBG174" s="6"/>
      <c r="PBH174" s="6"/>
      <c r="PBI174" s="6"/>
      <c r="PBJ174" s="6"/>
      <c r="PBK174" s="6"/>
      <c r="PBL174" s="6"/>
      <c r="PBM174" s="6"/>
      <c r="PBN174" s="6"/>
      <c r="PBO174" s="6"/>
      <c r="PBP174" s="6"/>
      <c r="PBQ174" s="6"/>
      <c r="PBR174" s="6"/>
      <c r="PBS174" s="6"/>
      <c r="PBT174" s="6"/>
      <c r="PBU174" s="6"/>
      <c r="PBV174" s="6"/>
      <c r="PBW174" s="6"/>
      <c r="PBX174" s="6"/>
      <c r="PBY174" s="6"/>
      <c r="PBZ174" s="6"/>
      <c r="PCA174" s="6"/>
      <c r="PCB174" s="6"/>
      <c r="PCC174" s="6"/>
      <c r="PCD174" s="6"/>
      <c r="PCE174" s="6"/>
      <c r="PCF174" s="6"/>
      <c r="PCG174" s="6"/>
      <c r="PCH174" s="6"/>
      <c r="PCI174" s="6"/>
      <c r="PCJ174" s="6"/>
      <c r="PCK174" s="6"/>
      <c r="PCL174" s="6"/>
      <c r="PCM174" s="6"/>
      <c r="PCN174" s="6"/>
      <c r="PCO174" s="6"/>
      <c r="PCP174" s="6"/>
      <c r="PCQ174" s="6"/>
      <c r="PCR174" s="6"/>
      <c r="PCS174" s="6"/>
      <c r="PCT174" s="6"/>
      <c r="PCU174" s="6"/>
      <c r="PCV174" s="6"/>
      <c r="PCW174" s="6"/>
      <c r="PCX174" s="6"/>
      <c r="PCY174" s="6"/>
      <c r="PCZ174" s="6"/>
      <c r="PDA174" s="6"/>
      <c r="PDB174" s="6"/>
      <c r="PDC174" s="6"/>
      <c r="PDD174" s="6"/>
      <c r="PDE174" s="6"/>
      <c r="PDF174" s="6"/>
      <c r="PDG174" s="6"/>
      <c r="PDH174" s="6"/>
      <c r="PDI174" s="6"/>
      <c r="PDJ174" s="6"/>
      <c r="PDK174" s="6"/>
      <c r="PDL174" s="6"/>
      <c r="PDM174" s="6"/>
      <c r="PDN174" s="6"/>
      <c r="PDO174" s="6"/>
      <c r="PDP174" s="6"/>
      <c r="PDQ174" s="6"/>
      <c r="PDR174" s="6"/>
      <c r="PDS174" s="6"/>
      <c r="PDT174" s="6"/>
      <c r="PDU174" s="6"/>
      <c r="PDV174" s="6"/>
      <c r="PDW174" s="6"/>
      <c r="PDX174" s="6"/>
      <c r="PDY174" s="6"/>
      <c r="PDZ174" s="6"/>
      <c r="PEA174" s="6"/>
      <c r="PEB174" s="6"/>
      <c r="PEC174" s="6"/>
      <c r="PED174" s="6"/>
      <c r="PEE174" s="6"/>
      <c r="PEF174" s="6"/>
      <c r="PEG174" s="6"/>
      <c r="PEH174" s="6"/>
      <c r="PEI174" s="6"/>
      <c r="PEJ174" s="6"/>
      <c r="PEK174" s="6"/>
      <c r="PEL174" s="6"/>
      <c r="PEM174" s="6"/>
      <c r="PEN174" s="6"/>
      <c r="PEO174" s="6"/>
      <c r="PEP174" s="6"/>
      <c r="PEQ174" s="6"/>
      <c r="PER174" s="6"/>
      <c r="PES174" s="6"/>
      <c r="PET174" s="6"/>
      <c r="PEU174" s="6"/>
      <c r="PEV174" s="6"/>
      <c r="PEW174" s="6"/>
      <c r="PEX174" s="6"/>
      <c r="PEY174" s="6"/>
      <c r="PEZ174" s="6"/>
      <c r="PFA174" s="6"/>
      <c r="PFB174" s="6"/>
      <c r="PFC174" s="6"/>
      <c r="PFD174" s="6"/>
      <c r="PFE174" s="6"/>
      <c r="PFF174" s="6"/>
      <c r="PFG174" s="6"/>
      <c r="PFH174" s="6"/>
      <c r="PFI174" s="6"/>
      <c r="PFJ174" s="6"/>
      <c r="PFK174" s="6"/>
      <c r="PFL174" s="6"/>
      <c r="PFM174" s="6"/>
      <c r="PFN174" s="6"/>
      <c r="PFO174" s="6"/>
      <c r="PFP174" s="6"/>
      <c r="PFQ174" s="6"/>
      <c r="PFR174" s="6"/>
      <c r="PFS174" s="6"/>
      <c r="PFT174" s="6"/>
      <c r="PFU174" s="6"/>
      <c r="PFV174" s="6"/>
      <c r="PFW174" s="6"/>
      <c r="PFX174" s="6"/>
      <c r="PFY174" s="6"/>
      <c r="PFZ174" s="6"/>
      <c r="PGA174" s="6"/>
      <c r="PGB174" s="6"/>
      <c r="PGC174" s="6"/>
      <c r="PGD174" s="6"/>
      <c r="PGE174" s="6"/>
      <c r="PGF174" s="6"/>
      <c r="PGG174" s="6"/>
      <c r="PGH174" s="6"/>
      <c r="PGI174" s="6"/>
      <c r="PGJ174" s="6"/>
      <c r="PGK174" s="6"/>
      <c r="PGL174" s="6"/>
      <c r="PGM174" s="6"/>
      <c r="PGN174" s="6"/>
      <c r="PGO174" s="6"/>
      <c r="PGP174" s="6"/>
      <c r="PGQ174" s="6"/>
      <c r="PGR174" s="6"/>
      <c r="PGS174" s="6"/>
      <c r="PGT174" s="6"/>
      <c r="PGU174" s="6"/>
      <c r="PGV174" s="6"/>
      <c r="PGW174" s="6"/>
      <c r="PGX174" s="6"/>
      <c r="PGY174" s="6"/>
      <c r="PGZ174" s="6"/>
      <c r="PHA174" s="6"/>
      <c r="PHB174" s="6"/>
      <c r="PHC174" s="6"/>
      <c r="PHD174" s="6"/>
      <c r="PHE174" s="6"/>
      <c r="PHF174" s="6"/>
      <c r="PHG174" s="6"/>
      <c r="PHH174" s="6"/>
      <c r="PHI174" s="6"/>
      <c r="PHJ174" s="6"/>
      <c r="PHK174" s="6"/>
      <c r="PHL174" s="6"/>
      <c r="PHM174" s="6"/>
      <c r="PHN174" s="6"/>
      <c r="PHO174" s="6"/>
      <c r="PHP174" s="6"/>
      <c r="PHQ174" s="6"/>
      <c r="PHR174" s="6"/>
      <c r="PHS174" s="6"/>
      <c r="PHT174" s="6"/>
      <c r="PHU174" s="6"/>
      <c r="PHV174" s="6"/>
      <c r="PHW174" s="6"/>
      <c r="PHX174" s="6"/>
      <c r="PHY174" s="6"/>
      <c r="PHZ174" s="6"/>
      <c r="PIA174" s="6"/>
      <c r="PIB174" s="6"/>
      <c r="PIC174" s="6"/>
      <c r="PID174" s="6"/>
      <c r="PIE174" s="6"/>
      <c r="PIF174" s="6"/>
      <c r="PIG174" s="6"/>
      <c r="PIH174" s="6"/>
      <c r="PII174" s="6"/>
      <c r="PIJ174" s="6"/>
      <c r="PIK174" s="6"/>
      <c r="PIL174" s="6"/>
      <c r="PIM174" s="6"/>
      <c r="PIN174" s="6"/>
      <c r="PIO174" s="6"/>
      <c r="PIP174" s="6"/>
      <c r="PIQ174" s="6"/>
      <c r="PIR174" s="6"/>
      <c r="PIS174" s="6"/>
      <c r="PIT174" s="6"/>
      <c r="PIU174" s="6"/>
      <c r="PIV174" s="6"/>
      <c r="PIW174" s="6"/>
      <c r="PIX174" s="6"/>
      <c r="PIY174" s="6"/>
      <c r="PIZ174" s="6"/>
      <c r="PJA174" s="6"/>
      <c r="PJB174" s="6"/>
      <c r="PJC174" s="6"/>
      <c r="PJD174" s="6"/>
      <c r="PJE174" s="6"/>
      <c r="PJF174" s="6"/>
      <c r="PJG174" s="6"/>
      <c r="PJH174" s="6"/>
      <c r="PJI174" s="6"/>
      <c r="PJJ174" s="6"/>
      <c r="PJK174" s="6"/>
      <c r="PJL174" s="6"/>
      <c r="PJM174" s="6"/>
      <c r="PJN174" s="6"/>
      <c r="PJO174" s="6"/>
      <c r="PJP174" s="6"/>
      <c r="PJQ174" s="6"/>
      <c r="PJR174" s="6"/>
      <c r="PJS174" s="6"/>
      <c r="PJT174" s="6"/>
      <c r="PJU174" s="6"/>
      <c r="PJV174" s="6"/>
      <c r="PJW174" s="6"/>
      <c r="PJX174" s="6"/>
      <c r="PJY174" s="6"/>
      <c r="PJZ174" s="6"/>
      <c r="PKA174" s="6"/>
      <c r="PKB174" s="6"/>
      <c r="PKC174" s="6"/>
      <c r="PKD174" s="6"/>
      <c r="PKE174" s="6"/>
      <c r="PKF174" s="6"/>
      <c r="PKG174" s="6"/>
      <c r="PKH174" s="6"/>
      <c r="PKI174" s="6"/>
      <c r="PKJ174" s="6"/>
      <c r="PKK174" s="6"/>
      <c r="PKL174" s="6"/>
      <c r="PKM174" s="6"/>
      <c r="PKN174" s="6"/>
      <c r="PKO174" s="6"/>
      <c r="PKP174" s="6"/>
      <c r="PKQ174" s="6"/>
      <c r="PKR174" s="6"/>
      <c r="PKS174" s="6"/>
      <c r="PKT174" s="6"/>
      <c r="PKU174" s="6"/>
      <c r="PKV174" s="6"/>
      <c r="PKW174" s="6"/>
      <c r="PKX174" s="6"/>
      <c r="PKY174" s="6"/>
      <c r="PKZ174" s="6"/>
      <c r="PLA174" s="6"/>
      <c r="PLB174" s="6"/>
      <c r="PLC174" s="6"/>
      <c r="PLD174" s="6"/>
      <c r="PLE174" s="6"/>
      <c r="PLF174" s="6"/>
      <c r="PLG174" s="6"/>
      <c r="PLH174" s="6"/>
      <c r="PLI174" s="6"/>
      <c r="PLJ174" s="6"/>
      <c r="PLK174" s="6"/>
      <c r="PLL174" s="6"/>
      <c r="PLM174" s="6"/>
      <c r="PLN174" s="6"/>
      <c r="PLO174" s="6"/>
      <c r="PLP174" s="6"/>
      <c r="PLQ174" s="6"/>
      <c r="PLR174" s="6"/>
      <c r="PLS174" s="6"/>
      <c r="PLT174" s="6"/>
      <c r="PLU174" s="6"/>
      <c r="PLV174" s="6"/>
      <c r="PLW174" s="6"/>
      <c r="PLX174" s="6"/>
      <c r="PLY174" s="6"/>
      <c r="PLZ174" s="6"/>
      <c r="PMA174" s="6"/>
      <c r="PMB174" s="6"/>
      <c r="PMC174" s="6"/>
      <c r="PMD174" s="6"/>
      <c r="PME174" s="6"/>
      <c r="PMF174" s="6"/>
      <c r="PMG174" s="6"/>
      <c r="PMH174" s="6"/>
      <c r="PMI174" s="6"/>
      <c r="PMJ174" s="6"/>
      <c r="PMK174" s="6"/>
      <c r="PML174" s="6"/>
      <c r="PMM174" s="6"/>
      <c r="PMN174" s="6"/>
      <c r="PMO174" s="6"/>
      <c r="PMP174" s="6"/>
      <c r="PMQ174" s="6"/>
      <c r="PMR174" s="6"/>
      <c r="PMS174" s="6"/>
      <c r="PMT174" s="6"/>
      <c r="PMU174" s="6"/>
      <c r="PMV174" s="6"/>
      <c r="PMW174" s="6"/>
      <c r="PMX174" s="6"/>
      <c r="PMY174" s="6"/>
      <c r="PMZ174" s="6"/>
      <c r="PNA174" s="6"/>
      <c r="PNB174" s="6"/>
      <c r="PNC174" s="6"/>
      <c r="PND174" s="6"/>
      <c r="PNE174" s="6"/>
      <c r="PNF174" s="6"/>
      <c r="PNG174" s="6"/>
      <c r="PNH174" s="6"/>
      <c r="PNI174" s="6"/>
      <c r="PNJ174" s="6"/>
      <c r="PNK174" s="6"/>
      <c r="PNL174" s="6"/>
      <c r="PNM174" s="6"/>
      <c r="PNN174" s="6"/>
      <c r="PNO174" s="6"/>
      <c r="PNP174" s="6"/>
      <c r="PNQ174" s="6"/>
      <c r="PNR174" s="6"/>
      <c r="PNS174" s="6"/>
      <c r="PNT174" s="6"/>
      <c r="PNU174" s="6"/>
      <c r="PNV174" s="6"/>
      <c r="PNW174" s="6"/>
      <c r="PNX174" s="6"/>
      <c r="PNY174" s="6"/>
      <c r="PNZ174" s="6"/>
      <c r="POA174" s="6"/>
      <c r="POB174" s="6"/>
      <c r="POC174" s="6"/>
      <c r="POD174" s="6"/>
      <c r="POE174" s="6"/>
      <c r="POF174" s="6"/>
      <c r="POG174" s="6"/>
      <c r="POH174" s="6"/>
      <c r="POI174" s="6"/>
      <c r="POJ174" s="6"/>
      <c r="POK174" s="6"/>
      <c r="POL174" s="6"/>
      <c r="POM174" s="6"/>
      <c r="PON174" s="6"/>
      <c r="POO174" s="6"/>
      <c r="POP174" s="6"/>
      <c r="POQ174" s="6"/>
      <c r="POR174" s="6"/>
      <c r="POS174" s="6"/>
      <c r="POT174" s="6"/>
      <c r="POU174" s="6"/>
      <c r="POV174" s="6"/>
      <c r="POW174" s="6"/>
      <c r="POX174" s="6"/>
      <c r="POY174" s="6"/>
      <c r="POZ174" s="6"/>
      <c r="PPA174" s="6"/>
      <c r="PPB174" s="6"/>
      <c r="PPC174" s="6"/>
      <c r="PPD174" s="6"/>
      <c r="PPE174" s="6"/>
      <c r="PPF174" s="6"/>
      <c r="PPG174" s="6"/>
      <c r="PPH174" s="6"/>
      <c r="PPI174" s="6"/>
      <c r="PPJ174" s="6"/>
      <c r="PPK174" s="6"/>
      <c r="PPL174" s="6"/>
      <c r="PPM174" s="6"/>
      <c r="PPN174" s="6"/>
      <c r="PPO174" s="6"/>
      <c r="PPP174" s="6"/>
      <c r="PPQ174" s="6"/>
      <c r="PPR174" s="6"/>
      <c r="PPS174" s="6"/>
      <c r="PPT174" s="6"/>
      <c r="PPU174" s="6"/>
      <c r="PPV174" s="6"/>
      <c r="PPW174" s="6"/>
      <c r="PPX174" s="6"/>
      <c r="PPY174" s="6"/>
      <c r="PPZ174" s="6"/>
      <c r="PQA174" s="6"/>
      <c r="PQB174" s="6"/>
      <c r="PQC174" s="6"/>
      <c r="PQD174" s="6"/>
      <c r="PQE174" s="6"/>
      <c r="PQF174" s="6"/>
      <c r="PQG174" s="6"/>
      <c r="PQH174" s="6"/>
      <c r="PQI174" s="6"/>
      <c r="PQJ174" s="6"/>
      <c r="PQK174" s="6"/>
      <c r="PQL174" s="6"/>
      <c r="PQM174" s="6"/>
      <c r="PQN174" s="6"/>
      <c r="PQO174" s="6"/>
      <c r="PQP174" s="6"/>
      <c r="PQQ174" s="6"/>
      <c r="PQR174" s="6"/>
      <c r="PQS174" s="6"/>
      <c r="PQT174" s="6"/>
      <c r="PQU174" s="6"/>
      <c r="PQV174" s="6"/>
      <c r="PQW174" s="6"/>
      <c r="PQX174" s="6"/>
      <c r="PQY174" s="6"/>
      <c r="PQZ174" s="6"/>
      <c r="PRA174" s="6"/>
      <c r="PRB174" s="6"/>
      <c r="PRC174" s="6"/>
      <c r="PRD174" s="6"/>
      <c r="PRE174" s="6"/>
      <c r="PRF174" s="6"/>
      <c r="PRG174" s="6"/>
      <c r="PRH174" s="6"/>
      <c r="PRI174" s="6"/>
      <c r="PRJ174" s="6"/>
      <c r="PRK174" s="6"/>
      <c r="PRL174" s="6"/>
      <c r="PRM174" s="6"/>
      <c r="PRN174" s="6"/>
      <c r="PRO174" s="6"/>
      <c r="PRP174" s="6"/>
      <c r="PRQ174" s="6"/>
      <c r="PRR174" s="6"/>
      <c r="PRS174" s="6"/>
      <c r="PRT174" s="6"/>
      <c r="PRU174" s="6"/>
      <c r="PRV174" s="6"/>
      <c r="PRW174" s="6"/>
      <c r="PRX174" s="6"/>
      <c r="PRY174" s="6"/>
      <c r="PRZ174" s="6"/>
      <c r="PSA174" s="6"/>
      <c r="PSB174" s="6"/>
      <c r="PSC174" s="6"/>
      <c r="PSD174" s="6"/>
      <c r="PSE174" s="6"/>
      <c r="PSF174" s="6"/>
      <c r="PSG174" s="6"/>
      <c r="PSH174" s="6"/>
      <c r="PSI174" s="6"/>
      <c r="PSJ174" s="6"/>
      <c r="PSK174" s="6"/>
      <c r="PSL174" s="6"/>
      <c r="PSM174" s="6"/>
      <c r="PSN174" s="6"/>
      <c r="PSO174" s="6"/>
      <c r="PSP174" s="6"/>
      <c r="PSQ174" s="6"/>
      <c r="PSR174" s="6"/>
      <c r="PSS174" s="6"/>
      <c r="PST174" s="6"/>
      <c r="PSU174" s="6"/>
      <c r="PSV174" s="6"/>
      <c r="PSW174" s="6"/>
      <c r="PSX174" s="6"/>
      <c r="PSY174" s="6"/>
      <c r="PSZ174" s="6"/>
      <c r="PTA174" s="6"/>
      <c r="PTB174" s="6"/>
      <c r="PTC174" s="6"/>
      <c r="PTD174" s="6"/>
      <c r="PTE174" s="6"/>
      <c r="PTF174" s="6"/>
      <c r="PTG174" s="6"/>
      <c r="PTH174" s="6"/>
      <c r="PTI174" s="6"/>
      <c r="PTJ174" s="6"/>
      <c r="PTK174" s="6"/>
      <c r="PTL174" s="6"/>
      <c r="PTM174" s="6"/>
      <c r="PTN174" s="6"/>
      <c r="PTO174" s="6"/>
      <c r="PTP174" s="6"/>
      <c r="PTQ174" s="6"/>
      <c r="PTR174" s="6"/>
      <c r="PTS174" s="6"/>
      <c r="PTT174" s="6"/>
      <c r="PTU174" s="6"/>
      <c r="PTV174" s="6"/>
      <c r="PTW174" s="6"/>
      <c r="PTX174" s="6"/>
      <c r="PTY174" s="6"/>
      <c r="PTZ174" s="6"/>
      <c r="PUA174" s="6"/>
      <c r="PUB174" s="6"/>
      <c r="PUC174" s="6"/>
      <c r="PUD174" s="6"/>
      <c r="PUE174" s="6"/>
      <c r="PUF174" s="6"/>
      <c r="PUG174" s="6"/>
      <c r="PUH174" s="6"/>
      <c r="PUI174" s="6"/>
      <c r="PUJ174" s="6"/>
      <c r="PUK174" s="6"/>
      <c r="PUL174" s="6"/>
      <c r="PUM174" s="6"/>
      <c r="PUN174" s="6"/>
      <c r="PUO174" s="6"/>
      <c r="PUP174" s="6"/>
      <c r="PUQ174" s="6"/>
      <c r="PUR174" s="6"/>
      <c r="PUS174" s="6"/>
      <c r="PUT174" s="6"/>
      <c r="PUU174" s="6"/>
      <c r="PUV174" s="6"/>
      <c r="PUW174" s="6"/>
      <c r="PUX174" s="6"/>
      <c r="PUY174" s="6"/>
      <c r="PUZ174" s="6"/>
      <c r="PVA174" s="6"/>
      <c r="PVB174" s="6"/>
      <c r="PVC174" s="6"/>
      <c r="PVD174" s="6"/>
      <c r="PVE174" s="6"/>
      <c r="PVF174" s="6"/>
      <c r="PVG174" s="6"/>
      <c r="PVH174" s="6"/>
      <c r="PVI174" s="6"/>
      <c r="PVJ174" s="6"/>
      <c r="PVK174" s="6"/>
      <c r="PVL174" s="6"/>
      <c r="PVM174" s="6"/>
      <c r="PVN174" s="6"/>
      <c r="PVO174" s="6"/>
      <c r="PVP174" s="6"/>
      <c r="PVQ174" s="6"/>
      <c r="PVR174" s="6"/>
      <c r="PVS174" s="6"/>
      <c r="PVT174" s="6"/>
      <c r="PVU174" s="6"/>
      <c r="PVV174" s="6"/>
      <c r="PVW174" s="6"/>
      <c r="PVX174" s="6"/>
      <c r="PVY174" s="6"/>
      <c r="PVZ174" s="6"/>
      <c r="PWA174" s="6"/>
      <c r="PWB174" s="6"/>
      <c r="PWC174" s="6"/>
      <c r="PWD174" s="6"/>
      <c r="PWE174" s="6"/>
      <c r="PWF174" s="6"/>
      <c r="PWG174" s="6"/>
      <c r="PWH174" s="6"/>
      <c r="PWI174" s="6"/>
      <c r="PWJ174" s="6"/>
      <c r="PWK174" s="6"/>
      <c r="PWL174" s="6"/>
      <c r="PWM174" s="6"/>
      <c r="PWN174" s="6"/>
      <c r="PWO174" s="6"/>
      <c r="PWP174" s="6"/>
      <c r="PWQ174" s="6"/>
      <c r="PWR174" s="6"/>
      <c r="PWS174" s="6"/>
      <c r="PWT174" s="6"/>
      <c r="PWU174" s="6"/>
      <c r="PWV174" s="6"/>
      <c r="PWW174" s="6"/>
      <c r="PWX174" s="6"/>
      <c r="PWY174" s="6"/>
      <c r="PWZ174" s="6"/>
      <c r="PXA174" s="6"/>
      <c r="PXB174" s="6"/>
      <c r="PXC174" s="6"/>
      <c r="PXD174" s="6"/>
      <c r="PXE174" s="6"/>
      <c r="PXF174" s="6"/>
      <c r="PXG174" s="6"/>
      <c r="PXH174" s="6"/>
      <c r="PXI174" s="6"/>
      <c r="PXJ174" s="6"/>
      <c r="PXK174" s="6"/>
      <c r="PXL174" s="6"/>
      <c r="PXM174" s="6"/>
      <c r="PXN174" s="6"/>
      <c r="PXO174" s="6"/>
      <c r="PXP174" s="6"/>
      <c r="PXQ174" s="6"/>
      <c r="PXR174" s="6"/>
      <c r="PXS174" s="6"/>
      <c r="PXT174" s="6"/>
      <c r="PXU174" s="6"/>
      <c r="PXV174" s="6"/>
      <c r="PXW174" s="6"/>
      <c r="PXX174" s="6"/>
      <c r="PXY174" s="6"/>
      <c r="PXZ174" s="6"/>
      <c r="PYA174" s="6"/>
      <c r="PYB174" s="6"/>
      <c r="PYC174" s="6"/>
      <c r="PYD174" s="6"/>
      <c r="PYE174" s="6"/>
      <c r="PYF174" s="6"/>
      <c r="PYG174" s="6"/>
      <c r="PYH174" s="6"/>
      <c r="PYI174" s="6"/>
      <c r="PYJ174" s="6"/>
      <c r="PYK174" s="6"/>
      <c r="PYL174" s="6"/>
      <c r="PYM174" s="6"/>
      <c r="PYN174" s="6"/>
      <c r="PYO174" s="6"/>
      <c r="PYP174" s="6"/>
      <c r="PYQ174" s="6"/>
      <c r="PYR174" s="6"/>
      <c r="PYS174" s="6"/>
      <c r="PYT174" s="6"/>
      <c r="PYU174" s="6"/>
      <c r="PYV174" s="6"/>
      <c r="PYW174" s="6"/>
      <c r="PYX174" s="6"/>
      <c r="PYY174" s="6"/>
      <c r="PYZ174" s="6"/>
      <c r="PZA174" s="6"/>
      <c r="PZB174" s="6"/>
      <c r="PZC174" s="6"/>
      <c r="PZD174" s="6"/>
      <c r="PZE174" s="6"/>
      <c r="PZF174" s="6"/>
      <c r="PZG174" s="6"/>
      <c r="PZH174" s="6"/>
      <c r="PZI174" s="6"/>
      <c r="PZJ174" s="6"/>
      <c r="PZK174" s="6"/>
      <c r="PZL174" s="6"/>
      <c r="PZM174" s="6"/>
      <c r="PZN174" s="6"/>
      <c r="PZO174" s="6"/>
      <c r="PZP174" s="6"/>
      <c r="PZQ174" s="6"/>
      <c r="PZR174" s="6"/>
      <c r="PZS174" s="6"/>
      <c r="PZT174" s="6"/>
      <c r="PZU174" s="6"/>
      <c r="PZV174" s="6"/>
      <c r="PZW174" s="6"/>
      <c r="PZX174" s="6"/>
      <c r="PZY174" s="6"/>
      <c r="PZZ174" s="6"/>
      <c r="QAA174" s="6"/>
      <c r="QAB174" s="6"/>
      <c r="QAC174" s="6"/>
      <c r="QAD174" s="6"/>
      <c r="QAE174" s="6"/>
      <c r="QAF174" s="6"/>
      <c r="QAG174" s="6"/>
      <c r="QAH174" s="6"/>
      <c r="QAI174" s="6"/>
      <c r="QAJ174" s="6"/>
      <c r="QAK174" s="6"/>
      <c r="QAL174" s="6"/>
      <c r="QAM174" s="6"/>
      <c r="QAN174" s="6"/>
      <c r="QAO174" s="6"/>
      <c r="QAP174" s="6"/>
      <c r="QAQ174" s="6"/>
      <c r="QAR174" s="6"/>
      <c r="QAS174" s="6"/>
      <c r="QAT174" s="6"/>
      <c r="QAU174" s="6"/>
      <c r="QAV174" s="6"/>
      <c r="QAW174" s="6"/>
      <c r="QAX174" s="6"/>
      <c r="QAY174" s="6"/>
      <c r="QAZ174" s="6"/>
      <c r="QBA174" s="6"/>
      <c r="QBB174" s="6"/>
      <c r="QBC174" s="6"/>
      <c r="QBD174" s="6"/>
      <c r="QBE174" s="6"/>
      <c r="QBF174" s="6"/>
      <c r="QBG174" s="6"/>
      <c r="QBH174" s="6"/>
      <c r="QBI174" s="6"/>
      <c r="QBJ174" s="6"/>
      <c r="QBK174" s="6"/>
      <c r="QBL174" s="6"/>
      <c r="QBM174" s="6"/>
      <c r="QBN174" s="6"/>
      <c r="QBO174" s="6"/>
      <c r="QBP174" s="6"/>
      <c r="QBQ174" s="6"/>
      <c r="QBR174" s="6"/>
      <c r="QBS174" s="6"/>
      <c r="QBT174" s="6"/>
      <c r="QBU174" s="6"/>
      <c r="QBV174" s="6"/>
      <c r="QBW174" s="6"/>
      <c r="QBX174" s="6"/>
      <c r="QBY174" s="6"/>
      <c r="QBZ174" s="6"/>
      <c r="QCA174" s="6"/>
      <c r="QCB174" s="6"/>
      <c r="QCC174" s="6"/>
      <c r="QCD174" s="6"/>
      <c r="QCE174" s="6"/>
      <c r="QCF174" s="6"/>
      <c r="QCG174" s="6"/>
      <c r="QCH174" s="6"/>
      <c r="QCI174" s="6"/>
      <c r="QCJ174" s="6"/>
      <c r="QCK174" s="6"/>
      <c r="QCL174" s="6"/>
      <c r="QCM174" s="6"/>
      <c r="QCN174" s="6"/>
      <c r="QCO174" s="6"/>
      <c r="QCP174" s="6"/>
      <c r="QCQ174" s="6"/>
      <c r="QCR174" s="6"/>
      <c r="QCS174" s="6"/>
      <c r="QCT174" s="6"/>
      <c r="QCU174" s="6"/>
      <c r="QCV174" s="6"/>
      <c r="QCW174" s="6"/>
      <c r="QCX174" s="6"/>
      <c r="QCY174" s="6"/>
      <c r="QCZ174" s="6"/>
      <c r="QDA174" s="6"/>
      <c r="QDB174" s="6"/>
      <c r="QDC174" s="6"/>
      <c r="QDD174" s="6"/>
      <c r="QDE174" s="6"/>
      <c r="QDF174" s="6"/>
      <c r="QDG174" s="6"/>
      <c r="QDH174" s="6"/>
      <c r="QDI174" s="6"/>
      <c r="QDJ174" s="6"/>
      <c r="QDK174" s="6"/>
      <c r="QDL174" s="6"/>
      <c r="QDM174" s="6"/>
      <c r="QDN174" s="6"/>
      <c r="QDO174" s="6"/>
      <c r="QDP174" s="6"/>
      <c r="QDQ174" s="6"/>
      <c r="QDR174" s="6"/>
      <c r="QDS174" s="6"/>
      <c r="QDT174" s="6"/>
      <c r="QDU174" s="6"/>
      <c r="QDV174" s="6"/>
      <c r="QDW174" s="6"/>
      <c r="QDX174" s="6"/>
      <c r="QDY174" s="6"/>
      <c r="QDZ174" s="6"/>
      <c r="QEA174" s="6"/>
      <c r="QEB174" s="6"/>
      <c r="QEC174" s="6"/>
      <c r="QED174" s="6"/>
      <c r="QEE174" s="6"/>
      <c r="QEF174" s="6"/>
      <c r="QEG174" s="6"/>
      <c r="QEH174" s="6"/>
      <c r="QEI174" s="6"/>
      <c r="QEJ174" s="6"/>
      <c r="QEK174" s="6"/>
      <c r="QEL174" s="6"/>
      <c r="QEM174" s="6"/>
      <c r="QEN174" s="6"/>
      <c r="QEO174" s="6"/>
      <c r="QEP174" s="6"/>
      <c r="QEQ174" s="6"/>
      <c r="QER174" s="6"/>
      <c r="QES174" s="6"/>
      <c r="QET174" s="6"/>
      <c r="QEU174" s="6"/>
      <c r="QEV174" s="6"/>
      <c r="QEW174" s="6"/>
      <c r="QEX174" s="6"/>
      <c r="QEY174" s="6"/>
      <c r="QEZ174" s="6"/>
      <c r="QFA174" s="6"/>
      <c r="QFB174" s="6"/>
      <c r="QFC174" s="6"/>
      <c r="QFD174" s="6"/>
      <c r="QFE174" s="6"/>
      <c r="QFF174" s="6"/>
      <c r="QFG174" s="6"/>
      <c r="QFH174" s="6"/>
      <c r="QFI174" s="6"/>
      <c r="QFJ174" s="6"/>
      <c r="QFK174" s="6"/>
      <c r="QFL174" s="6"/>
      <c r="QFM174" s="6"/>
      <c r="QFN174" s="6"/>
      <c r="QFO174" s="6"/>
      <c r="QFP174" s="6"/>
      <c r="QFQ174" s="6"/>
      <c r="QFR174" s="6"/>
      <c r="QFS174" s="6"/>
      <c r="QFT174" s="6"/>
      <c r="QFU174" s="6"/>
      <c r="QFV174" s="6"/>
      <c r="QFW174" s="6"/>
      <c r="QFX174" s="6"/>
      <c r="QFY174" s="6"/>
      <c r="QFZ174" s="6"/>
      <c r="QGA174" s="6"/>
      <c r="QGB174" s="6"/>
      <c r="QGC174" s="6"/>
      <c r="QGD174" s="6"/>
      <c r="QGE174" s="6"/>
      <c r="QGF174" s="6"/>
      <c r="QGG174" s="6"/>
      <c r="QGH174" s="6"/>
      <c r="QGI174" s="6"/>
      <c r="QGJ174" s="6"/>
      <c r="QGK174" s="6"/>
      <c r="QGL174" s="6"/>
      <c r="QGM174" s="6"/>
      <c r="QGN174" s="6"/>
      <c r="QGO174" s="6"/>
      <c r="QGP174" s="6"/>
      <c r="QGQ174" s="6"/>
      <c r="QGR174" s="6"/>
      <c r="QGS174" s="6"/>
      <c r="QGT174" s="6"/>
      <c r="QGU174" s="6"/>
      <c r="QGV174" s="6"/>
      <c r="QGW174" s="6"/>
      <c r="QGX174" s="6"/>
      <c r="QGY174" s="6"/>
      <c r="QGZ174" s="6"/>
      <c r="QHA174" s="6"/>
      <c r="QHB174" s="6"/>
      <c r="QHC174" s="6"/>
      <c r="QHD174" s="6"/>
      <c r="QHE174" s="6"/>
      <c r="QHF174" s="6"/>
      <c r="QHG174" s="6"/>
      <c r="QHH174" s="6"/>
      <c r="QHI174" s="6"/>
      <c r="QHJ174" s="6"/>
      <c r="QHK174" s="6"/>
      <c r="QHL174" s="6"/>
      <c r="QHM174" s="6"/>
      <c r="QHN174" s="6"/>
      <c r="QHO174" s="6"/>
      <c r="QHP174" s="6"/>
      <c r="QHQ174" s="6"/>
      <c r="QHR174" s="6"/>
      <c r="QHS174" s="6"/>
      <c r="QHT174" s="6"/>
      <c r="QHU174" s="6"/>
      <c r="QHV174" s="6"/>
      <c r="QHW174" s="6"/>
      <c r="QHX174" s="6"/>
      <c r="QHY174" s="6"/>
      <c r="QHZ174" s="6"/>
      <c r="QIA174" s="6"/>
      <c r="QIB174" s="6"/>
      <c r="QIC174" s="6"/>
      <c r="QID174" s="6"/>
      <c r="QIE174" s="6"/>
      <c r="QIF174" s="6"/>
      <c r="QIG174" s="6"/>
      <c r="QIH174" s="6"/>
      <c r="QII174" s="6"/>
      <c r="QIJ174" s="6"/>
      <c r="QIK174" s="6"/>
      <c r="QIL174" s="6"/>
      <c r="QIM174" s="6"/>
      <c r="QIN174" s="6"/>
      <c r="QIO174" s="6"/>
      <c r="QIP174" s="6"/>
      <c r="QIQ174" s="6"/>
      <c r="QIR174" s="6"/>
      <c r="QIS174" s="6"/>
      <c r="QIT174" s="6"/>
      <c r="QIU174" s="6"/>
      <c r="QIV174" s="6"/>
      <c r="QIW174" s="6"/>
      <c r="QIX174" s="6"/>
      <c r="QIY174" s="6"/>
      <c r="QIZ174" s="6"/>
      <c r="QJA174" s="6"/>
      <c r="QJB174" s="6"/>
      <c r="QJC174" s="6"/>
      <c r="QJD174" s="6"/>
      <c r="QJE174" s="6"/>
      <c r="QJF174" s="6"/>
      <c r="QJG174" s="6"/>
      <c r="QJH174" s="6"/>
      <c r="QJI174" s="6"/>
      <c r="QJJ174" s="6"/>
      <c r="QJK174" s="6"/>
      <c r="QJL174" s="6"/>
      <c r="QJM174" s="6"/>
      <c r="QJN174" s="6"/>
      <c r="QJO174" s="6"/>
      <c r="QJP174" s="6"/>
      <c r="QJQ174" s="6"/>
      <c r="QJR174" s="6"/>
      <c r="QJS174" s="6"/>
      <c r="QJT174" s="6"/>
      <c r="QJU174" s="6"/>
      <c r="QJV174" s="6"/>
      <c r="QJW174" s="6"/>
      <c r="QJX174" s="6"/>
      <c r="QJY174" s="6"/>
      <c r="QJZ174" s="6"/>
      <c r="QKA174" s="6"/>
      <c r="QKB174" s="6"/>
      <c r="QKC174" s="6"/>
      <c r="QKD174" s="6"/>
      <c r="QKE174" s="6"/>
      <c r="QKF174" s="6"/>
      <c r="QKG174" s="6"/>
      <c r="QKH174" s="6"/>
      <c r="QKI174" s="6"/>
      <c r="QKJ174" s="6"/>
      <c r="QKK174" s="6"/>
      <c r="QKL174" s="6"/>
      <c r="QKM174" s="6"/>
      <c r="QKN174" s="6"/>
      <c r="QKO174" s="6"/>
      <c r="QKP174" s="6"/>
      <c r="QKQ174" s="6"/>
      <c r="QKR174" s="6"/>
      <c r="QKS174" s="6"/>
      <c r="QKT174" s="6"/>
      <c r="QKU174" s="6"/>
      <c r="QKV174" s="6"/>
      <c r="QKW174" s="6"/>
      <c r="QKX174" s="6"/>
      <c r="QKY174" s="6"/>
      <c r="QKZ174" s="6"/>
      <c r="QLA174" s="6"/>
      <c r="QLB174" s="6"/>
      <c r="QLC174" s="6"/>
      <c r="QLD174" s="6"/>
      <c r="QLE174" s="6"/>
      <c r="QLF174" s="6"/>
      <c r="QLG174" s="6"/>
      <c r="QLH174" s="6"/>
      <c r="QLI174" s="6"/>
      <c r="QLJ174" s="6"/>
      <c r="QLK174" s="6"/>
      <c r="QLL174" s="6"/>
      <c r="QLM174" s="6"/>
      <c r="QLN174" s="6"/>
      <c r="QLO174" s="6"/>
      <c r="QLP174" s="6"/>
      <c r="QLQ174" s="6"/>
      <c r="QLR174" s="6"/>
      <c r="QLS174" s="6"/>
      <c r="QLT174" s="6"/>
      <c r="QLU174" s="6"/>
      <c r="QLV174" s="6"/>
      <c r="QLW174" s="6"/>
      <c r="QLX174" s="6"/>
      <c r="QLY174" s="6"/>
      <c r="QLZ174" s="6"/>
      <c r="QMA174" s="6"/>
      <c r="QMB174" s="6"/>
      <c r="QMC174" s="6"/>
      <c r="QMD174" s="6"/>
      <c r="QME174" s="6"/>
      <c r="QMF174" s="6"/>
      <c r="QMG174" s="6"/>
      <c r="QMH174" s="6"/>
      <c r="QMI174" s="6"/>
      <c r="QMJ174" s="6"/>
      <c r="QMK174" s="6"/>
      <c r="QML174" s="6"/>
      <c r="QMM174" s="6"/>
      <c r="QMN174" s="6"/>
      <c r="QMO174" s="6"/>
      <c r="QMP174" s="6"/>
      <c r="QMQ174" s="6"/>
      <c r="QMR174" s="6"/>
      <c r="QMS174" s="6"/>
      <c r="QMT174" s="6"/>
      <c r="QMU174" s="6"/>
      <c r="QMV174" s="6"/>
      <c r="QMW174" s="6"/>
      <c r="QMX174" s="6"/>
      <c r="QMY174" s="6"/>
      <c r="QMZ174" s="6"/>
      <c r="QNA174" s="6"/>
      <c r="QNB174" s="6"/>
      <c r="QNC174" s="6"/>
      <c r="QND174" s="6"/>
      <c r="QNE174" s="6"/>
      <c r="QNF174" s="6"/>
      <c r="QNG174" s="6"/>
      <c r="QNH174" s="6"/>
      <c r="QNI174" s="6"/>
      <c r="QNJ174" s="6"/>
      <c r="QNK174" s="6"/>
      <c r="QNL174" s="6"/>
      <c r="QNM174" s="6"/>
      <c r="QNN174" s="6"/>
      <c r="QNO174" s="6"/>
      <c r="QNP174" s="6"/>
      <c r="QNQ174" s="6"/>
      <c r="QNR174" s="6"/>
      <c r="QNS174" s="6"/>
      <c r="QNT174" s="6"/>
      <c r="QNU174" s="6"/>
      <c r="QNV174" s="6"/>
      <c r="QNW174" s="6"/>
      <c r="QNX174" s="6"/>
      <c r="QNY174" s="6"/>
      <c r="QNZ174" s="6"/>
      <c r="QOA174" s="6"/>
      <c r="QOB174" s="6"/>
      <c r="QOC174" s="6"/>
      <c r="QOD174" s="6"/>
      <c r="QOE174" s="6"/>
      <c r="QOF174" s="6"/>
      <c r="QOG174" s="6"/>
      <c r="QOH174" s="6"/>
      <c r="QOI174" s="6"/>
      <c r="QOJ174" s="6"/>
      <c r="QOK174" s="6"/>
      <c r="QOL174" s="6"/>
      <c r="QOM174" s="6"/>
      <c r="QON174" s="6"/>
      <c r="QOO174" s="6"/>
      <c r="QOP174" s="6"/>
      <c r="QOQ174" s="6"/>
      <c r="QOR174" s="6"/>
      <c r="QOS174" s="6"/>
      <c r="QOT174" s="6"/>
      <c r="QOU174" s="6"/>
      <c r="QOV174" s="6"/>
      <c r="QOW174" s="6"/>
      <c r="QOX174" s="6"/>
      <c r="QOY174" s="6"/>
      <c r="QOZ174" s="6"/>
      <c r="QPA174" s="6"/>
      <c r="QPB174" s="6"/>
      <c r="QPC174" s="6"/>
      <c r="QPD174" s="6"/>
      <c r="QPE174" s="6"/>
      <c r="QPF174" s="6"/>
      <c r="QPG174" s="6"/>
      <c r="QPH174" s="6"/>
      <c r="QPI174" s="6"/>
      <c r="QPJ174" s="6"/>
      <c r="QPK174" s="6"/>
      <c r="QPL174" s="6"/>
      <c r="QPM174" s="6"/>
      <c r="QPN174" s="6"/>
      <c r="QPO174" s="6"/>
      <c r="QPP174" s="6"/>
      <c r="QPQ174" s="6"/>
      <c r="QPR174" s="6"/>
      <c r="QPS174" s="6"/>
      <c r="QPT174" s="6"/>
      <c r="QPU174" s="6"/>
      <c r="QPV174" s="6"/>
      <c r="QPW174" s="6"/>
      <c r="QPX174" s="6"/>
      <c r="QPY174" s="6"/>
      <c r="QPZ174" s="6"/>
      <c r="QQA174" s="6"/>
      <c r="QQB174" s="6"/>
      <c r="QQC174" s="6"/>
      <c r="QQD174" s="6"/>
      <c r="QQE174" s="6"/>
      <c r="QQF174" s="6"/>
      <c r="QQG174" s="6"/>
      <c r="QQH174" s="6"/>
      <c r="QQI174" s="6"/>
      <c r="QQJ174" s="6"/>
      <c r="QQK174" s="6"/>
      <c r="QQL174" s="6"/>
      <c r="QQM174" s="6"/>
      <c r="QQN174" s="6"/>
      <c r="QQO174" s="6"/>
      <c r="QQP174" s="6"/>
      <c r="QQQ174" s="6"/>
      <c r="QQR174" s="6"/>
      <c r="QQS174" s="6"/>
      <c r="QQT174" s="6"/>
      <c r="QQU174" s="6"/>
      <c r="QQV174" s="6"/>
      <c r="QQW174" s="6"/>
      <c r="QQX174" s="6"/>
      <c r="QQY174" s="6"/>
      <c r="QQZ174" s="6"/>
      <c r="QRA174" s="6"/>
      <c r="QRB174" s="6"/>
      <c r="QRC174" s="6"/>
      <c r="QRD174" s="6"/>
      <c r="QRE174" s="6"/>
      <c r="QRF174" s="6"/>
      <c r="QRG174" s="6"/>
      <c r="QRH174" s="6"/>
      <c r="QRI174" s="6"/>
      <c r="QRJ174" s="6"/>
      <c r="QRK174" s="6"/>
      <c r="QRL174" s="6"/>
      <c r="QRM174" s="6"/>
      <c r="QRN174" s="6"/>
      <c r="QRO174" s="6"/>
      <c r="QRP174" s="6"/>
      <c r="QRQ174" s="6"/>
      <c r="QRR174" s="6"/>
      <c r="QRS174" s="6"/>
      <c r="QRT174" s="6"/>
      <c r="QRU174" s="6"/>
      <c r="QRV174" s="6"/>
      <c r="QRW174" s="6"/>
      <c r="QRX174" s="6"/>
      <c r="QRY174" s="6"/>
      <c r="QRZ174" s="6"/>
      <c r="QSA174" s="6"/>
      <c r="QSB174" s="6"/>
      <c r="QSC174" s="6"/>
      <c r="QSD174" s="6"/>
      <c r="QSE174" s="6"/>
      <c r="QSF174" s="6"/>
      <c r="QSG174" s="6"/>
      <c r="QSH174" s="6"/>
      <c r="QSI174" s="6"/>
      <c r="QSJ174" s="6"/>
      <c r="QSK174" s="6"/>
      <c r="QSL174" s="6"/>
      <c r="QSM174" s="6"/>
      <c r="QSN174" s="6"/>
      <c r="QSO174" s="6"/>
      <c r="QSP174" s="6"/>
      <c r="QSQ174" s="6"/>
      <c r="QSR174" s="6"/>
      <c r="QSS174" s="6"/>
      <c r="QST174" s="6"/>
      <c r="QSU174" s="6"/>
      <c r="QSV174" s="6"/>
      <c r="QSW174" s="6"/>
      <c r="QSX174" s="6"/>
      <c r="QSY174" s="6"/>
      <c r="QSZ174" s="6"/>
      <c r="QTA174" s="6"/>
      <c r="QTB174" s="6"/>
      <c r="QTC174" s="6"/>
      <c r="QTD174" s="6"/>
      <c r="QTE174" s="6"/>
      <c r="QTF174" s="6"/>
      <c r="QTG174" s="6"/>
      <c r="QTH174" s="6"/>
      <c r="QTI174" s="6"/>
      <c r="QTJ174" s="6"/>
      <c r="QTK174" s="6"/>
      <c r="QTL174" s="6"/>
      <c r="QTM174" s="6"/>
      <c r="QTN174" s="6"/>
      <c r="QTO174" s="6"/>
      <c r="QTP174" s="6"/>
      <c r="QTQ174" s="6"/>
      <c r="QTR174" s="6"/>
      <c r="QTS174" s="6"/>
      <c r="QTT174" s="6"/>
      <c r="QTU174" s="6"/>
      <c r="QTV174" s="6"/>
      <c r="QTW174" s="6"/>
      <c r="QTX174" s="6"/>
      <c r="QTY174" s="6"/>
      <c r="QTZ174" s="6"/>
      <c r="QUA174" s="6"/>
      <c r="QUB174" s="6"/>
      <c r="QUC174" s="6"/>
      <c r="QUD174" s="6"/>
      <c r="QUE174" s="6"/>
      <c r="QUF174" s="6"/>
      <c r="QUG174" s="6"/>
      <c r="QUH174" s="6"/>
      <c r="QUI174" s="6"/>
      <c r="QUJ174" s="6"/>
      <c r="QUK174" s="6"/>
      <c r="QUL174" s="6"/>
      <c r="QUM174" s="6"/>
      <c r="QUN174" s="6"/>
      <c r="QUO174" s="6"/>
      <c r="QUP174" s="6"/>
      <c r="QUQ174" s="6"/>
      <c r="QUR174" s="6"/>
      <c r="QUS174" s="6"/>
      <c r="QUT174" s="6"/>
      <c r="QUU174" s="6"/>
      <c r="QUV174" s="6"/>
      <c r="QUW174" s="6"/>
      <c r="QUX174" s="6"/>
      <c r="QUY174" s="6"/>
      <c r="QUZ174" s="6"/>
      <c r="QVA174" s="6"/>
      <c r="QVB174" s="6"/>
      <c r="QVC174" s="6"/>
      <c r="QVD174" s="6"/>
      <c r="QVE174" s="6"/>
      <c r="QVF174" s="6"/>
      <c r="QVG174" s="6"/>
      <c r="QVH174" s="6"/>
      <c r="QVI174" s="6"/>
      <c r="QVJ174" s="6"/>
      <c r="QVK174" s="6"/>
      <c r="QVL174" s="6"/>
      <c r="QVM174" s="6"/>
      <c r="QVN174" s="6"/>
      <c r="QVO174" s="6"/>
      <c r="QVP174" s="6"/>
      <c r="QVQ174" s="6"/>
      <c r="QVR174" s="6"/>
      <c r="QVS174" s="6"/>
      <c r="QVT174" s="6"/>
      <c r="QVU174" s="6"/>
      <c r="QVV174" s="6"/>
      <c r="QVW174" s="6"/>
      <c r="QVX174" s="6"/>
      <c r="QVY174" s="6"/>
      <c r="QVZ174" s="6"/>
      <c r="QWA174" s="6"/>
      <c r="QWB174" s="6"/>
      <c r="QWC174" s="6"/>
      <c r="QWD174" s="6"/>
      <c r="QWE174" s="6"/>
      <c r="QWF174" s="6"/>
      <c r="QWG174" s="6"/>
      <c r="QWH174" s="6"/>
      <c r="QWI174" s="6"/>
      <c r="QWJ174" s="6"/>
      <c r="QWK174" s="6"/>
      <c r="QWL174" s="6"/>
      <c r="QWM174" s="6"/>
      <c r="QWN174" s="6"/>
      <c r="QWO174" s="6"/>
      <c r="QWP174" s="6"/>
      <c r="QWQ174" s="6"/>
      <c r="QWR174" s="6"/>
      <c r="QWS174" s="6"/>
      <c r="QWT174" s="6"/>
      <c r="QWU174" s="6"/>
      <c r="QWV174" s="6"/>
      <c r="QWW174" s="6"/>
      <c r="QWX174" s="6"/>
      <c r="QWY174" s="6"/>
      <c r="QWZ174" s="6"/>
      <c r="QXA174" s="6"/>
      <c r="QXB174" s="6"/>
      <c r="QXC174" s="6"/>
      <c r="QXD174" s="6"/>
      <c r="QXE174" s="6"/>
      <c r="QXF174" s="6"/>
      <c r="QXG174" s="6"/>
      <c r="QXH174" s="6"/>
      <c r="QXI174" s="6"/>
      <c r="QXJ174" s="6"/>
      <c r="QXK174" s="6"/>
      <c r="QXL174" s="6"/>
      <c r="QXM174" s="6"/>
      <c r="QXN174" s="6"/>
      <c r="QXO174" s="6"/>
      <c r="QXP174" s="6"/>
      <c r="QXQ174" s="6"/>
      <c r="QXR174" s="6"/>
      <c r="QXS174" s="6"/>
      <c r="QXT174" s="6"/>
      <c r="QXU174" s="6"/>
      <c r="QXV174" s="6"/>
      <c r="QXW174" s="6"/>
      <c r="QXX174" s="6"/>
      <c r="QXY174" s="6"/>
      <c r="QXZ174" s="6"/>
      <c r="QYA174" s="6"/>
      <c r="QYB174" s="6"/>
      <c r="QYC174" s="6"/>
      <c r="QYD174" s="6"/>
      <c r="QYE174" s="6"/>
      <c r="QYF174" s="6"/>
      <c r="QYG174" s="6"/>
      <c r="QYH174" s="6"/>
      <c r="QYI174" s="6"/>
      <c r="QYJ174" s="6"/>
      <c r="QYK174" s="6"/>
      <c r="QYL174" s="6"/>
      <c r="QYM174" s="6"/>
      <c r="QYN174" s="6"/>
      <c r="QYO174" s="6"/>
      <c r="QYP174" s="6"/>
      <c r="QYQ174" s="6"/>
      <c r="QYR174" s="6"/>
      <c r="QYS174" s="6"/>
      <c r="QYT174" s="6"/>
      <c r="QYU174" s="6"/>
      <c r="QYV174" s="6"/>
      <c r="QYW174" s="6"/>
      <c r="QYX174" s="6"/>
      <c r="QYY174" s="6"/>
      <c r="QYZ174" s="6"/>
      <c r="QZA174" s="6"/>
      <c r="QZB174" s="6"/>
      <c r="QZC174" s="6"/>
      <c r="QZD174" s="6"/>
      <c r="QZE174" s="6"/>
      <c r="QZF174" s="6"/>
      <c r="QZG174" s="6"/>
      <c r="QZH174" s="6"/>
      <c r="QZI174" s="6"/>
      <c r="QZJ174" s="6"/>
      <c r="QZK174" s="6"/>
      <c r="QZL174" s="6"/>
      <c r="QZM174" s="6"/>
      <c r="QZN174" s="6"/>
      <c r="QZO174" s="6"/>
      <c r="QZP174" s="6"/>
      <c r="QZQ174" s="6"/>
      <c r="QZR174" s="6"/>
      <c r="QZS174" s="6"/>
      <c r="QZT174" s="6"/>
      <c r="QZU174" s="6"/>
      <c r="QZV174" s="6"/>
      <c r="QZW174" s="6"/>
      <c r="QZX174" s="6"/>
      <c r="QZY174" s="6"/>
      <c r="QZZ174" s="6"/>
      <c r="RAA174" s="6"/>
      <c r="RAB174" s="6"/>
      <c r="RAC174" s="6"/>
      <c r="RAD174" s="6"/>
      <c r="RAE174" s="6"/>
      <c r="RAF174" s="6"/>
      <c r="RAG174" s="6"/>
      <c r="RAH174" s="6"/>
      <c r="RAI174" s="6"/>
      <c r="RAJ174" s="6"/>
      <c r="RAK174" s="6"/>
      <c r="RAL174" s="6"/>
      <c r="RAM174" s="6"/>
      <c r="RAN174" s="6"/>
      <c r="RAO174" s="6"/>
      <c r="RAP174" s="6"/>
      <c r="RAQ174" s="6"/>
      <c r="RAR174" s="6"/>
      <c r="RAS174" s="6"/>
      <c r="RAT174" s="6"/>
      <c r="RAU174" s="6"/>
      <c r="RAV174" s="6"/>
      <c r="RAW174" s="6"/>
      <c r="RAX174" s="6"/>
      <c r="RAY174" s="6"/>
      <c r="RAZ174" s="6"/>
      <c r="RBA174" s="6"/>
      <c r="RBB174" s="6"/>
      <c r="RBC174" s="6"/>
      <c r="RBD174" s="6"/>
      <c r="RBE174" s="6"/>
      <c r="RBF174" s="6"/>
      <c r="RBG174" s="6"/>
      <c r="RBH174" s="6"/>
      <c r="RBI174" s="6"/>
      <c r="RBJ174" s="6"/>
      <c r="RBK174" s="6"/>
      <c r="RBL174" s="6"/>
      <c r="RBM174" s="6"/>
      <c r="RBN174" s="6"/>
      <c r="RBO174" s="6"/>
      <c r="RBP174" s="6"/>
      <c r="RBQ174" s="6"/>
      <c r="RBR174" s="6"/>
      <c r="RBS174" s="6"/>
      <c r="RBT174" s="6"/>
      <c r="RBU174" s="6"/>
      <c r="RBV174" s="6"/>
      <c r="RBW174" s="6"/>
      <c r="RBX174" s="6"/>
      <c r="RBY174" s="6"/>
      <c r="RBZ174" s="6"/>
      <c r="RCA174" s="6"/>
      <c r="RCB174" s="6"/>
      <c r="RCC174" s="6"/>
      <c r="RCD174" s="6"/>
      <c r="RCE174" s="6"/>
      <c r="RCF174" s="6"/>
      <c r="RCG174" s="6"/>
      <c r="RCH174" s="6"/>
      <c r="RCI174" s="6"/>
      <c r="RCJ174" s="6"/>
      <c r="RCK174" s="6"/>
      <c r="RCL174" s="6"/>
      <c r="RCM174" s="6"/>
      <c r="RCN174" s="6"/>
      <c r="RCO174" s="6"/>
      <c r="RCP174" s="6"/>
      <c r="RCQ174" s="6"/>
      <c r="RCR174" s="6"/>
      <c r="RCS174" s="6"/>
      <c r="RCT174" s="6"/>
      <c r="RCU174" s="6"/>
      <c r="RCV174" s="6"/>
      <c r="RCW174" s="6"/>
      <c r="RCX174" s="6"/>
      <c r="RCY174" s="6"/>
      <c r="RCZ174" s="6"/>
      <c r="RDA174" s="6"/>
      <c r="RDB174" s="6"/>
      <c r="RDC174" s="6"/>
      <c r="RDD174" s="6"/>
      <c r="RDE174" s="6"/>
      <c r="RDF174" s="6"/>
      <c r="RDG174" s="6"/>
      <c r="RDH174" s="6"/>
      <c r="RDI174" s="6"/>
      <c r="RDJ174" s="6"/>
      <c r="RDK174" s="6"/>
      <c r="RDL174" s="6"/>
      <c r="RDM174" s="6"/>
      <c r="RDN174" s="6"/>
      <c r="RDO174" s="6"/>
      <c r="RDP174" s="6"/>
      <c r="RDQ174" s="6"/>
      <c r="RDR174" s="6"/>
      <c r="RDS174" s="6"/>
      <c r="RDT174" s="6"/>
      <c r="RDU174" s="6"/>
      <c r="RDV174" s="6"/>
      <c r="RDW174" s="6"/>
      <c r="RDX174" s="6"/>
      <c r="RDY174" s="6"/>
      <c r="RDZ174" s="6"/>
      <c r="REA174" s="6"/>
      <c r="REB174" s="6"/>
      <c r="REC174" s="6"/>
      <c r="RED174" s="6"/>
      <c r="REE174" s="6"/>
      <c r="REF174" s="6"/>
      <c r="REG174" s="6"/>
      <c r="REH174" s="6"/>
      <c r="REI174" s="6"/>
      <c r="REJ174" s="6"/>
      <c r="REK174" s="6"/>
      <c r="REL174" s="6"/>
      <c r="REM174" s="6"/>
      <c r="REN174" s="6"/>
      <c r="REO174" s="6"/>
      <c r="REP174" s="6"/>
      <c r="REQ174" s="6"/>
      <c r="RER174" s="6"/>
      <c r="RES174" s="6"/>
      <c r="RET174" s="6"/>
      <c r="REU174" s="6"/>
      <c r="REV174" s="6"/>
      <c r="REW174" s="6"/>
      <c r="REX174" s="6"/>
      <c r="REY174" s="6"/>
      <c r="REZ174" s="6"/>
      <c r="RFA174" s="6"/>
      <c r="RFB174" s="6"/>
      <c r="RFC174" s="6"/>
      <c r="RFD174" s="6"/>
      <c r="RFE174" s="6"/>
      <c r="RFF174" s="6"/>
      <c r="RFG174" s="6"/>
      <c r="RFH174" s="6"/>
      <c r="RFI174" s="6"/>
      <c r="RFJ174" s="6"/>
      <c r="RFK174" s="6"/>
      <c r="RFL174" s="6"/>
      <c r="RFM174" s="6"/>
      <c r="RFN174" s="6"/>
      <c r="RFO174" s="6"/>
      <c r="RFP174" s="6"/>
      <c r="RFQ174" s="6"/>
      <c r="RFR174" s="6"/>
      <c r="RFS174" s="6"/>
      <c r="RFT174" s="6"/>
      <c r="RFU174" s="6"/>
      <c r="RFV174" s="6"/>
      <c r="RFW174" s="6"/>
      <c r="RFX174" s="6"/>
      <c r="RFY174" s="6"/>
      <c r="RFZ174" s="6"/>
      <c r="RGA174" s="6"/>
      <c r="RGB174" s="6"/>
      <c r="RGC174" s="6"/>
      <c r="RGD174" s="6"/>
      <c r="RGE174" s="6"/>
      <c r="RGF174" s="6"/>
      <c r="RGG174" s="6"/>
      <c r="RGH174" s="6"/>
      <c r="RGI174" s="6"/>
      <c r="RGJ174" s="6"/>
      <c r="RGK174" s="6"/>
      <c r="RGL174" s="6"/>
      <c r="RGM174" s="6"/>
      <c r="RGN174" s="6"/>
      <c r="RGO174" s="6"/>
      <c r="RGP174" s="6"/>
      <c r="RGQ174" s="6"/>
      <c r="RGR174" s="6"/>
      <c r="RGS174" s="6"/>
      <c r="RGT174" s="6"/>
      <c r="RGU174" s="6"/>
      <c r="RGV174" s="6"/>
      <c r="RGW174" s="6"/>
      <c r="RGX174" s="6"/>
      <c r="RGY174" s="6"/>
      <c r="RGZ174" s="6"/>
      <c r="RHA174" s="6"/>
      <c r="RHB174" s="6"/>
      <c r="RHC174" s="6"/>
      <c r="RHD174" s="6"/>
      <c r="RHE174" s="6"/>
      <c r="RHF174" s="6"/>
      <c r="RHG174" s="6"/>
      <c r="RHH174" s="6"/>
      <c r="RHI174" s="6"/>
      <c r="RHJ174" s="6"/>
      <c r="RHK174" s="6"/>
      <c r="RHL174" s="6"/>
      <c r="RHM174" s="6"/>
      <c r="RHN174" s="6"/>
      <c r="RHO174" s="6"/>
      <c r="RHP174" s="6"/>
      <c r="RHQ174" s="6"/>
      <c r="RHR174" s="6"/>
      <c r="RHS174" s="6"/>
      <c r="RHT174" s="6"/>
      <c r="RHU174" s="6"/>
      <c r="RHV174" s="6"/>
      <c r="RHW174" s="6"/>
      <c r="RHX174" s="6"/>
      <c r="RHY174" s="6"/>
      <c r="RHZ174" s="6"/>
      <c r="RIA174" s="6"/>
      <c r="RIB174" s="6"/>
      <c r="RIC174" s="6"/>
      <c r="RID174" s="6"/>
      <c r="RIE174" s="6"/>
      <c r="RIF174" s="6"/>
      <c r="RIG174" s="6"/>
      <c r="RIH174" s="6"/>
      <c r="RII174" s="6"/>
      <c r="RIJ174" s="6"/>
      <c r="RIK174" s="6"/>
      <c r="RIL174" s="6"/>
      <c r="RIM174" s="6"/>
      <c r="RIN174" s="6"/>
      <c r="RIO174" s="6"/>
      <c r="RIP174" s="6"/>
      <c r="RIQ174" s="6"/>
      <c r="RIR174" s="6"/>
      <c r="RIS174" s="6"/>
      <c r="RIT174" s="6"/>
      <c r="RIU174" s="6"/>
      <c r="RIV174" s="6"/>
      <c r="RIW174" s="6"/>
      <c r="RIX174" s="6"/>
      <c r="RIY174" s="6"/>
      <c r="RIZ174" s="6"/>
      <c r="RJA174" s="6"/>
      <c r="RJB174" s="6"/>
      <c r="RJC174" s="6"/>
      <c r="RJD174" s="6"/>
      <c r="RJE174" s="6"/>
      <c r="RJF174" s="6"/>
      <c r="RJG174" s="6"/>
      <c r="RJH174" s="6"/>
      <c r="RJI174" s="6"/>
      <c r="RJJ174" s="6"/>
      <c r="RJK174" s="6"/>
      <c r="RJL174" s="6"/>
      <c r="RJM174" s="6"/>
      <c r="RJN174" s="6"/>
      <c r="RJO174" s="6"/>
      <c r="RJP174" s="6"/>
      <c r="RJQ174" s="6"/>
      <c r="RJR174" s="6"/>
      <c r="RJS174" s="6"/>
      <c r="RJT174" s="6"/>
      <c r="RJU174" s="6"/>
      <c r="RJV174" s="6"/>
      <c r="RJW174" s="6"/>
      <c r="RJX174" s="6"/>
      <c r="RJY174" s="6"/>
      <c r="RJZ174" s="6"/>
      <c r="RKA174" s="6"/>
      <c r="RKB174" s="6"/>
      <c r="RKC174" s="6"/>
      <c r="RKD174" s="6"/>
      <c r="RKE174" s="6"/>
      <c r="RKF174" s="6"/>
      <c r="RKG174" s="6"/>
      <c r="RKH174" s="6"/>
      <c r="RKI174" s="6"/>
      <c r="RKJ174" s="6"/>
      <c r="RKK174" s="6"/>
      <c r="RKL174" s="6"/>
      <c r="RKM174" s="6"/>
      <c r="RKN174" s="6"/>
      <c r="RKO174" s="6"/>
      <c r="RKP174" s="6"/>
      <c r="RKQ174" s="6"/>
      <c r="RKR174" s="6"/>
      <c r="RKS174" s="6"/>
      <c r="RKT174" s="6"/>
      <c r="RKU174" s="6"/>
      <c r="RKV174" s="6"/>
      <c r="RKW174" s="6"/>
      <c r="RKX174" s="6"/>
      <c r="RKY174" s="6"/>
      <c r="RKZ174" s="6"/>
      <c r="RLA174" s="6"/>
      <c r="RLB174" s="6"/>
      <c r="RLC174" s="6"/>
      <c r="RLD174" s="6"/>
      <c r="RLE174" s="6"/>
      <c r="RLF174" s="6"/>
      <c r="RLG174" s="6"/>
      <c r="RLH174" s="6"/>
      <c r="RLI174" s="6"/>
      <c r="RLJ174" s="6"/>
      <c r="RLK174" s="6"/>
      <c r="RLL174" s="6"/>
      <c r="RLM174" s="6"/>
      <c r="RLN174" s="6"/>
      <c r="RLO174" s="6"/>
      <c r="RLP174" s="6"/>
      <c r="RLQ174" s="6"/>
      <c r="RLR174" s="6"/>
      <c r="RLS174" s="6"/>
      <c r="RLT174" s="6"/>
      <c r="RLU174" s="6"/>
      <c r="RLV174" s="6"/>
      <c r="RLW174" s="6"/>
      <c r="RLX174" s="6"/>
      <c r="RLY174" s="6"/>
      <c r="RLZ174" s="6"/>
      <c r="RMA174" s="6"/>
      <c r="RMB174" s="6"/>
      <c r="RMC174" s="6"/>
      <c r="RMD174" s="6"/>
      <c r="RME174" s="6"/>
      <c r="RMF174" s="6"/>
      <c r="RMG174" s="6"/>
      <c r="RMH174" s="6"/>
      <c r="RMI174" s="6"/>
      <c r="RMJ174" s="6"/>
      <c r="RMK174" s="6"/>
      <c r="RML174" s="6"/>
      <c r="RMM174" s="6"/>
      <c r="RMN174" s="6"/>
      <c r="RMO174" s="6"/>
      <c r="RMP174" s="6"/>
      <c r="RMQ174" s="6"/>
      <c r="RMR174" s="6"/>
      <c r="RMS174" s="6"/>
      <c r="RMT174" s="6"/>
      <c r="RMU174" s="6"/>
      <c r="RMV174" s="6"/>
      <c r="RMW174" s="6"/>
      <c r="RMX174" s="6"/>
      <c r="RMY174" s="6"/>
      <c r="RMZ174" s="6"/>
      <c r="RNA174" s="6"/>
      <c r="RNB174" s="6"/>
      <c r="RNC174" s="6"/>
      <c r="RND174" s="6"/>
      <c r="RNE174" s="6"/>
      <c r="RNF174" s="6"/>
      <c r="RNG174" s="6"/>
      <c r="RNH174" s="6"/>
      <c r="RNI174" s="6"/>
      <c r="RNJ174" s="6"/>
      <c r="RNK174" s="6"/>
      <c r="RNL174" s="6"/>
      <c r="RNM174" s="6"/>
      <c r="RNN174" s="6"/>
      <c r="RNO174" s="6"/>
      <c r="RNP174" s="6"/>
      <c r="RNQ174" s="6"/>
      <c r="RNR174" s="6"/>
      <c r="RNS174" s="6"/>
      <c r="RNT174" s="6"/>
      <c r="RNU174" s="6"/>
      <c r="RNV174" s="6"/>
      <c r="RNW174" s="6"/>
      <c r="RNX174" s="6"/>
      <c r="RNY174" s="6"/>
      <c r="RNZ174" s="6"/>
      <c r="ROA174" s="6"/>
      <c r="ROB174" s="6"/>
      <c r="ROC174" s="6"/>
      <c r="ROD174" s="6"/>
      <c r="ROE174" s="6"/>
      <c r="ROF174" s="6"/>
      <c r="ROG174" s="6"/>
      <c r="ROH174" s="6"/>
      <c r="ROI174" s="6"/>
      <c r="ROJ174" s="6"/>
      <c r="ROK174" s="6"/>
      <c r="ROL174" s="6"/>
      <c r="ROM174" s="6"/>
      <c r="RON174" s="6"/>
      <c r="ROO174" s="6"/>
      <c r="ROP174" s="6"/>
      <c r="ROQ174" s="6"/>
      <c r="ROR174" s="6"/>
      <c r="ROS174" s="6"/>
      <c r="ROT174" s="6"/>
      <c r="ROU174" s="6"/>
      <c r="ROV174" s="6"/>
      <c r="ROW174" s="6"/>
      <c r="ROX174" s="6"/>
      <c r="ROY174" s="6"/>
      <c r="ROZ174" s="6"/>
      <c r="RPA174" s="6"/>
      <c r="RPB174" s="6"/>
      <c r="RPC174" s="6"/>
      <c r="RPD174" s="6"/>
      <c r="RPE174" s="6"/>
      <c r="RPF174" s="6"/>
      <c r="RPG174" s="6"/>
      <c r="RPH174" s="6"/>
      <c r="RPI174" s="6"/>
      <c r="RPJ174" s="6"/>
      <c r="RPK174" s="6"/>
      <c r="RPL174" s="6"/>
      <c r="RPM174" s="6"/>
      <c r="RPN174" s="6"/>
      <c r="RPO174" s="6"/>
      <c r="RPP174" s="6"/>
      <c r="RPQ174" s="6"/>
      <c r="RPR174" s="6"/>
      <c r="RPS174" s="6"/>
      <c r="RPT174" s="6"/>
      <c r="RPU174" s="6"/>
      <c r="RPV174" s="6"/>
      <c r="RPW174" s="6"/>
      <c r="RPX174" s="6"/>
      <c r="RPY174" s="6"/>
      <c r="RPZ174" s="6"/>
      <c r="RQA174" s="6"/>
      <c r="RQB174" s="6"/>
      <c r="RQC174" s="6"/>
      <c r="RQD174" s="6"/>
      <c r="RQE174" s="6"/>
      <c r="RQF174" s="6"/>
      <c r="RQG174" s="6"/>
      <c r="RQH174" s="6"/>
      <c r="RQI174" s="6"/>
      <c r="RQJ174" s="6"/>
      <c r="RQK174" s="6"/>
      <c r="RQL174" s="6"/>
      <c r="RQM174" s="6"/>
      <c r="RQN174" s="6"/>
      <c r="RQO174" s="6"/>
      <c r="RQP174" s="6"/>
      <c r="RQQ174" s="6"/>
      <c r="RQR174" s="6"/>
      <c r="RQS174" s="6"/>
      <c r="RQT174" s="6"/>
      <c r="RQU174" s="6"/>
      <c r="RQV174" s="6"/>
      <c r="RQW174" s="6"/>
      <c r="RQX174" s="6"/>
      <c r="RQY174" s="6"/>
      <c r="RQZ174" s="6"/>
      <c r="RRA174" s="6"/>
      <c r="RRB174" s="6"/>
      <c r="RRC174" s="6"/>
      <c r="RRD174" s="6"/>
      <c r="RRE174" s="6"/>
      <c r="RRF174" s="6"/>
      <c r="RRG174" s="6"/>
      <c r="RRH174" s="6"/>
      <c r="RRI174" s="6"/>
      <c r="RRJ174" s="6"/>
      <c r="RRK174" s="6"/>
      <c r="RRL174" s="6"/>
      <c r="RRM174" s="6"/>
      <c r="RRN174" s="6"/>
      <c r="RRO174" s="6"/>
      <c r="RRP174" s="6"/>
      <c r="RRQ174" s="6"/>
      <c r="RRR174" s="6"/>
      <c r="RRS174" s="6"/>
      <c r="RRT174" s="6"/>
      <c r="RRU174" s="6"/>
      <c r="RRV174" s="6"/>
      <c r="RRW174" s="6"/>
      <c r="RRX174" s="6"/>
      <c r="RRY174" s="6"/>
      <c r="RRZ174" s="6"/>
      <c r="RSA174" s="6"/>
      <c r="RSB174" s="6"/>
      <c r="RSC174" s="6"/>
      <c r="RSD174" s="6"/>
      <c r="RSE174" s="6"/>
      <c r="RSF174" s="6"/>
      <c r="RSG174" s="6"/>
      <c r="RSH174" s="6"/>
      <c r="RSI174" s="6"/>
      <c r="RSJ174" s="6"/>
      <c r="RSK174" s="6"/>
      <c r="RSL174" s="6"/>
      <c r="RSM174" s="6"/>
      <c r="RSN174" s="6"/>
      <c r="RSO174" s="6"/>
      <c r="RSP174" s="6"/>
      <c r="RSQ174" s="6"/>
      <c r="RSR174" s="6"/>
      <c r="RSS174" s="6"/>
      <c r="RST174" s="6"/>
      <c r="RSU174" s="6"/>
      <c r="RSV174" s="6"/>
      <c r="RSW174" s="6"/>
      <c r="RSX174" s="6"/>
      <c r="RSY174" s="6"/>
      <c r="RSZ174" s="6"/>
      <c r="RTA174" s="6"/>
      <c r="RTB174" s="6"/>
      <c r="RTC174" s="6"/>
      <c r="RTD174" s="6"/>
      <c r="RTE174" s="6"/>
      <c r="RTF174" s="6"/>
      <c r="RTG174" s="6"/>
      <c r="RTH174" s="6"/>
      <c r="RTI174" s="6"/>
      <c r="RTJ174" s="6"/>
      <c r="RTK174" s="6"/>
      <c r="RTL174" s="6"/>
      <c r="RTM174" s="6"/>
      <c r="RTN174" s="6"/>
      <c r="RTO174" s="6"/>
      <c r="RTP174" s="6"/>
      <c r="RTQ174" s="6"/>
      <c r="RTR174" s="6"/>
      <c r="RTS174" s="6"/>
      <c r="RTT174" s="6"/>
      <c r="RTU174" s="6"/>
      <c r="RTV174" s="6"/>
      <c r="RTW174" s="6"/>
      <c r="RTX174" s="6"/>
      <c r="RTY174" s="6"/>
      <c r="RTZ174" s="6"/>
      <c r="RUA174" s="6"/>
      <c r="RUB174" s="6"/>
      <c r="RUC174" s="6"/>
      <c r="RUD174" s="6"/>
      <c r="RUE174" s="6"/>
      <c r="RUF174" s="6"/>
      <c r="RUG174" s="6"/>
      <c r="RUH174" s="6"/>
      <c r="RUI174" s="6"/>
      <c r="RUJ174" s="6"/>
      <c r="RUK174" s="6"/>
      <c r="RUL174" s="6"/>
      <c r="RUM174" s="6"/>
      <c r="RUN174" s="6"/>
      <c r="RUO174" s="6"/>
      <c r="RUP174" s="6"/>
      <c r="RUQ174" s="6"/>
      <c r="RUR174" s="6"/>
      <c r="RUS174" s="6"/>
      <c r="RUT174" s="6"/>
      <c r="RUU174" s="6"/>
      <c r="RUV174" s="6"/>
      <c r="RUW174" s="6"/>
      <c r="RUX174" s="6"/>
      <c r="RUY174" s="6"/>
      <c r="RUZ174" s="6"/>
      <c r="RVA174" s="6"/>
      <c r="RVB174" s="6"/>
      <c r="RVC174" s="6"/>
      <c r="RVD174" s="6"/>
      <c r="RVE174" s="6"/>
      <c r="RVF174" s="6"/>
      <c r="RVG174" s="6"/>
      <c r="RVH174" s="6"/>
      <c r="RVI174" s="6"/>
      <c r="RVJ174" s="6"/>
      <c r="RVK174" s="6"/>
      <c r="RVL174" s="6"/>
      <c r="RVM174" s="6"/>
      <c r="RVN174" s="6"/>
      <c r="RVO174" s="6"/>
      <c r="RVP174" s="6"/>
      <c r="RVQ174" s="6"/>
      <c r="RVR174" s="6"/>
      <c r="RVS174" s="6"/>
      <c r="RVT174" s="6"/>
      <c r="RVU174" s="6"/>
      <c r="RVV174" s="6"/>
      <c r="RVW174" s="6"/>
      <c r="RVX174" s="6"/>
      <c r="RVY174" s="6"/>
      <c r="RVZ174" s="6"/>
      <c r="RWA174" s="6"/>
      <c r="RWB174" s="6"/>
      <c r="RWC174" s="6"/>
      <c r="RWD174" s="6"/>
      <c r="RWE174" s="6"/>
      <c r="RWF174" s="6"/>
      <c r="RWG174" s="6"/>
      <c r="RWH174" s="6"/>
      <c r="RWI174" s="6"/>
      <c r="RWJ174" s="6"/>
      <c r="RWK174" s="6"/>
      <c r="RWL174" s="6"/>
      <c r="RWM174" s="6"/>
      <c r="RWN174" s="6"/>
      <c r="RWO174" s="6"/>
      <c r="RWP174" s="6"/>
      <c r="RWQ174" s="6"/>
      <c r="RWR174" s="6"/>
      <c r="RWS174" s="6"/>
      <c r="RWT174" s="6"/>
      <c r="RWU174" s="6"/>
      <c r="RWV174" s="6"/>
      <c r="RWW174" s="6"/>
      <c r="RWX174" s="6"/>
      <c r="RWY174" s="6"/>
      <c r="RWZ174" s="6"/>
      <c r="RXA174" s="6"/>
      <c r="RXB174" s="6"/>
      <c r="RXC174" s="6"/>
      <c r="RXD174" s="6"/>
      <c r="RXE174" s="6"/>
      <c r="RXF174" s="6"/>
      <c r="RXG174" s="6"/>
      <c r="RXH174" s="6"/>
      <c r="RXI174" s="6"/>
      <c r="RXJ174" s="6"/>
      <c r="RXK174" s="6"/>
      <c r="RXL174" s="6"/>
      <c r="RXM174" s="6"/>
      <c r="RXN174" s="6"/>
      <c r="RXO174" s="6"/>
      <c r="RXP174" s="6"/>
      <c r="RXQ174" s="6"/>
      <c r="RXR174" s="6"/>
      <c r="RXS174" s="6"/>
      <c r="RXT174" s="6"/>
      <c r="RXU174" s="6"/>
      <c r="RXV174" s="6"/>
      <c r="RXW174" s="6"/>
      <c r="RXX174" s="6"/>
      <c r="RXY174" s="6"/>
      <c r="RXZ174" s="6"/>
      <c r="RYA174" s="6"/>
      <c r="RYB174" s="6"/>
      <c r="RYC174" s="6"/>
      <c r="RYD174" s="6"/>
      <c r="RYE174" s="6"/>
      <c r="RYF174" s="6"/>
      <c r="RYG174" s="6"/>
      <c r="RYH174" s="6"/>
      <c r="RYI174" s="6"/>
      <c r="RYJ174" s="6"/>
      <c r="RYK174" s="6"/>
      <c r="RYL174" s="6"/>
      <c r="RYM174" s="6"/>
      <c r="RYN174" s="6"/>
      <c r="RYO174" s="6"/>
      <c r="RYP174" s="6"/>
      <c r="RYQ174" s="6"/>
      <c r="RYR174" s="6"/>
      <c r="RYS174" s="6"/>
      <c r="RYT174" s="6"/>
      <c r="RYU174" s="6"/>
      <c r="RYV174" s="6"/>
      <c r="RYW174" s="6"/>
      <c r="RYX174" s="6"/>
      <c r="RYY174" s="6"/>
      <c r="RYZ174" s="6"/>
      <c r="RZA174" s="6"/>
      <c r="RZB174" s="6"/>
      <c r="RZC174" s="6"/>
      <c r="RZD174" s="6"/>
      <c r="RZE174" s="6"/>
      <c r="RZF174" s="6"/>
      <c r="RZG174" s="6"/>
      <c r="RZH174" s="6"/>
      <c r="RZI174" s="6"/>
      <c r="RZJ174" s="6"/>
      <c r="RZK174" s="6"/>
      <c r="RZL174" s="6"/>
      <c r="RZM174" s="6"/>
      <c r="RZN174" s="6"/>
      <c r="RZO174" s="6"/>
      <c r="RZP174" s="6"/>
      <c r="RZQ174" s="6"/>
      <c r="RZR174" s="6"/>
      <c r="RZS174" s="6"/>
      <c r="RZT174" s="6"/>
      <c r="RZU174" s="6"/>
      <c r="RZV174" s="6"/>
      <c r="RZW174" s="6"/>
      <c r="RZX174" s="6"/>
      <c r="RZY174" s="6"/>
      <c r="RZZ174" s="6"/>
      <c r="SAA174" s="6"/>
      <c r="SAB174" s="6"/>
      <c r="SAC174" s="6"/>
      <c r="SAD174" s="6"/>
      <c r="SAE174" s="6"/>
      <c r="SAF174" s="6"/>
      <c r="SAG174" s="6"/>
      <c r="SAH174" s="6"/>
      <c r="SAI174" s="6"/>
      <c r="SAJ174" s="6"/>
      <c r="SAK174" s="6"/>
      <c r="SAL174" s="6"/>
      <c r="SAM174" s="6"/>
      <c r="SAN174" s="6"/>
      <c r="SAO174" s="6"/>
      <c r="SAP174" s="6"/>
      <c r="SAQ174" s="6"/>
      <c r="SAR174" s="6"/>
      <c r="SAS174" s="6"/>
      <c r="SAT174" s="6"/>
      <c r="SAU174" s="6"/>
      <c r="SAV174" s="6"/>
      <c r="SAW174" s="6"/>
      <c r="SAX174" s="6"/>
      <c r="SAY174" s="6"/>
      <c r="SAZ174" s="6"/>
      <c r="SBA174" s="6"/>
      <c r="SBB174" s="6"/>
      <c r="SBC174" s="6"/>
      <c r="SBD174" s="6"/>
      <c r="SBE174" s="6"/>
      <c r="SBF174" s="6"/>
      <c r="SBG174" s="6"/>
      <c r="SBH174" s="6"/>
      <c r="SBI174" s="6"/>
      <c r="SBJ174" s="6"/>
      <c r="SBK174" s="6"/>
      <c r="SBL174" s="6"/>
      <c r="SBM174" s="6"/>
      <c r="SBN174" s="6"/>
      <c r="SBO174" s="6"/>
      <c r="SBP174" s="6"/>
      <c r="SBQ174" s="6"/>
      <c r="SBR174" s="6"/>
      <c r="SBS174" s="6"/>
      <c r="SBT174" s="6"/>
      <c r="SBU174" s="6"/>
      <c r="SBV174" s="6"/>
      <c r="SBW174" s="6"/>
      <c r="SBX174" s="6"/>
      <c r="SBY174" s="6"/>
      <c r="SBZ174" s="6"/>
      <c r="SCA174" s="6"/>
      <c r="SCB174" s="6"/>
      <c r="SCC174" s="6"/>
      <c r="SCD174" s="6"/>
      <c r="SCE174" s="6"/>
      <c r="SCF174" s="6"/>
      <c r="SCG174" s="6"/>
      <c r="SCH174" s="6"/>
      <c r="SCI174" s="6"/>
      <c r="SCJ174" s="6"/>
      <c r="SCK174" s="6"/>
      <c r="SCL174" s="6"/>
      <c r="SCM174" s="6"/>
      <c r="SCN174" s="6"/>
      <c r="SCO174" s="6"/>
      <c r="SCP174" s="6"/>
      <c r="SCQ174" s="6"/>
      <c r="SCR174" s="6"/>
      <c r="SCS174" s="6"/>
      <c r="SCT174" s="6"/>
      <c r="SCU174" s="6"/>
      <c r="SCV174" s="6"/>
      <c r="SCW174" s="6"/>
      <c r="SCX174" s="6"/>
      <c r="SCY174" s="6"/>
      <c r="SCZ174" s="6"/>
      <c r="SDA174" s="6"/>
      <c r="SDB174" s="6"/>
      <c r="SDC174" s="6"/>
      <c r="SDD174" s="6"/>
      <c r="SDE174" s="6"/>
      <c r="SDF174" s="6"/>
      <c r="SDG174" s="6"/>
      <c r="SDH174" s="6"/>
      <c r="SDI174" s="6"/>
      <c r="SDJ174" s="6"/>
      <c r="SDK174" s="6"/>
      <c r="SDL174" s="6"/>
      <c r="SDM174" s="6"/>
      <c r="SDN174" s="6"/>
      <c r="SDO174" s="6"/>
      <c r="SDP174" s="6"/>
      <c r="SDQ174" s="6"/>
      <c r="SDR174" s="6"/>
      <c r="SDS174" s="6"/>
      <c r="SDT174" s="6"/>
      <c r="SDU174" s="6"/>
      <c r="SDV174" s="6"/>
      <c r="SDW174" s="6"/>
      <c r="SDX174" s="6"/>
      <c r="SDY174" s="6"/>
      <c r="SDZ174" s="6"/>
      <c r="SEA174" s="6"/>
      <c r="SEB174" s="6"/>
      <c r="SEC174" s="6"/>
      <c r="SED174" s="6"/>
      <c r="SEE174" s="6"/>
      <c r="SEF174" s="6"/>
      <c r="SEG174" s="6"/>
      <c r="SEH174" s="6"/>
      <c r="SEI174" s="6"/>
      <c r="SEJ174" s="6"/>
      <c r="SEK174" s="6"/>
      <c r="SEL174" s="6"/>
      <c r="SEM174" s="6"/>
      <c r="SEN174" s="6"/>
      <c r="SEO174" s="6"/>
      <c r="SEP174" s="6"/>
      <c r="SEQ174" s="6"/>
      <c r="SER174" s="6"/>
      <c r="SES174" s="6"/>
      <c r="SET174" s="6"/>
      <c r="SEU174" s="6"/>
      <c r="SEV174" s="6"/>
      <c r="SEW174" s="6"/>
      <c r="SEX174" s="6"/>
      <c r="SEY174" s="6"/>
      <c r="SEZ174" s="6"/>
      <c r="SFA174" s="6"/>
      <c r="SFB174" s="6"/>
      <c r="SFC174" s="6"/>
      <c r="SFD174" s="6"/>
      <c r="SFE174" s="6"/>
      <c r="SFF174" s="6"/>
      <c r="SFG174" s="6"/>
      <c r="SFH174" s="6"/>
      <c r="SFI174" s="6"/>
      <c r="SFJ174" s="6"/>
      <c r="SFK174" s="6"/>
      <c r="SFL174" s="6"/>
      <c r="SFM174" s="6"/>
      <c r="SFN174" s="6"/>
      <c r="SFO174" s="6"/>
      <c r="SFP174" s="6"/>
      <c r="SFQ174" s="6"/>
      <c r="SFR174" s="6"/>
      <c r="SFS174" s="6"/>
      <c r="SFT174" s="6"/>
      <c r="SFU174" s="6"/>
      <c r="SFV174" s="6"/>
      <c r="SFW174" s="6"/>
      <c r="SFX174" s="6"/>
      <c r="SFY174" s="6"/>
      <c r="SFZ174" s="6"/>
      <c r="SGA174" s="6"/>
      <c r="SGB174" s="6"/>
      <c r="SGC174" s="6"/>
      <c r="SGD174" s="6"/>
      <c r="SGE174" s="6"/>
      <c r="SGF174" s="6"/>
      <c r="SGG174" s="6"/>
      <c r="SGH174" s="6"/>
      <c r="SGI174" s="6"/>
      <c r="SGJ174" s="6"/>
      <c r="SGK174" s="6"/>
      <c r="SGL174" s="6"/>
      <c r="SGM174" s="6"/>
      <c r="SGN174" s="6"/>
      <c r="SGO174" s="6"/>
      <c r="SGP174" s="6"/>
      <c r="SGQ174" s="6"/>
      <c r="SGR174" s="6"/>
      <c r="SGS174" s="6"/>
      <c r="SGT174" s="6"/>
      <c r="SGU174" s="6"/>
      <c r="SGV174" s="6"/>
      <c r="SGW174" s="6"/>
      <c r="SGX174" s="6"/>
      <c r="SGY174" s="6"/>
      <c r="SGZ174" s="6"/>
      <c r="SHA174" s="6"/>
      <c r="SHB174" s="6"/>
      <c r="SHC174" s="6"/>
      <c r="SHD174" s="6"/>
      <c r="SHE174" s="6"/>
      <c r="SHF174" s="6"/>
      <c r="SHG174" s="6"/>
      <c r="SHH174" s="6"/>
      <c r="SHI174" s="6"/>
      <c r="SHJ174" s="6"/>
      <c r="SHK174" s="6"/>
      <c r="SHL174" s="6"/>
      <c r="SHM174" s="6"/>
      <c r="SHN174" s="6"/>
      <c r="SHO174" s="6"/>
      <c r="SHP174" s="6"/>
      <c r="SHQ174" s="6"/>
      <c r="SHR174" s="6"/>
      <c r="SHS174" s="6"/>
      <c r="SHT174" s="6"/>
      <c r="SHU174" s="6"/>
      <c r="SHV174" s="6"/>
      <c r="SHW174" s="6"/>
      <c r="SHX174" s="6"/>
      <c r="SHY174" s="6"/>
      <c r="SHZ174" s="6"/>
      <c r="SIA174" s="6"/>
      <c r="SIB174" s="6"/>
      <c r="SIC174" s="6"/>
      <c r="SID174" s="6"/>
      <c r="SIE174" s="6"/>
      <c r="SIF174" s="6"/>
      <c r="SIG174" s="6"/>
      <c r="SIH174" s="6"/>
      <c r="SII174" s="6"/>
      <c r="SIJ174" s="6"/>
      <c r="SIK174" s="6"/>
      <c r="SIL174" s="6"/>
      <c r="SIM174" s="6"/>
      <c r="SIN174" s="6"/>
      <c r="SIO174" s="6"/>
      <c r="SIP174" s="6"/>
      <c r="SIQ174" s="6"/>
      <c r="SIR174" s="6"/>
      <c r="SIS174" s="6"/>
      <c r="SIT174" s="6"/>
      <c r="SIU174" s="6"/>
      <c r="SIV174" s="6"/>
      <c r="SIW174" s="6"/>
      <c r="SIX174" s="6"/>
      <c r="SIY174" s="6"/>
      <c r="SIZ174" s="6"/>
      <c r="SJA174" s="6"/>
      <c r="SJB174" s="6"/>
      <c r="SJC174" s="6"/>
      <c r="SJD174" s="6"/>
      <c r="SJE174" s="6"/>
      <c r="SJF174" s="6"/>
      <c r="SJG174" s="6"/>
      <c r="SJH174" s="6"/>
      <c r="SJI174" s="6"/>
      <c r="SJJ174" s="6"/>
      <c r="SJK174" s="6"/>
      <c r="SJL174" s="6"/>
      <c r="SJM174" s="6"/>
      <c r="SJN174" s="6"/>
      <c r="SJO174" s="6"/>
      <c r="SJP174" s="6"/>
      <c r="SJQ174" s="6"/>
      <c r="SJR174" s="6"/>
      <c r="SJS174" s="6"/>
      <c r="SJT174" s="6"/>
      <c r="SJU174" s="6"/>
      <c r="SJV174" s="6"/>
      <c r="SJW174" s="6"/>
      <c r="SJX174" s="6"/>
      <c r="SJY174" s="6"/>
      <c r="SJZ174" s="6"/>
      <c r="SKA174" s="6"/>
      <c r="SKB174" s="6"/>
      <c r="SKC174" s="6"/>
      <c r="SKD174" s="6"/>
      <c r="SKE174" s="6"/>
      <c r="SKF174" s="6"/>
      <c r="SKG174" s="6"/>
      <c r="SKH174" s="6"/>
      <c r="SKI174" s="6"/>
      <c r="SKJ174" s="6"/>
      <c r="SKK174" s="6"/>
      <c r="SKL174" s="6"/>
      <c r="SKM174" s="6"/>
      <c r="SKN174" s="6"/>
      <c r="SKO174" s="6"/>
      <c r="SKP174" s="6"/>
      <c r="SKQ174" s="6"/>
      <c r="SKR174" s="6"/>
      <c r="SKS174" s="6"/>
      <c r="SKT174" s="6"/>
      <c r="SKU174" s="6"/>
      <c r="SKV174" s="6"/>
      <c r="SKW174" s="6"/>
      <c r="SKX174" s="6"/>
      <c r="SKY174" s="6"/>
      <c r="SKZ174" s="6"/>
      <c r="SLA174" s="6"/>
      <c r="SLB174" s="6"/>
      <c r="SLC174" s="6"/>
      <c r="SLD174" s="6"/>
      <c r="SLE174" s="6"/>
      <c r="SLF174" s="6"/>
      <c r="SLG174" s="6"/>
      <c r="SLH174" s="6"/>
      <c r="SLI174" s="6"/>
      <c r="SLJ174" s="6"/>
      <c r="SLK174" s="6"/>
      <c r="SLL174" s="6"/>
      <c r="SLM174" s="6"/>
      <c r="SLN174" s="6"/>
      <c r="SLO174" s="6"/>
      <c r="SLP174" s="6"/>
      <c r="SLQ174" s="6"/>
      <c r="SLR174" s="6"/>
      <c r="SLS174" s="6"/>
      <c r="SLT174" s="6"/>
      <c r="SLU174" s="6"/>
      <c r="SLV174" s="6"/>
      <c r="SLW174" s="6"/>
      <c r="SLX174" s="6"/>
      <c r="SLY174" s="6"/>
      <c r="SLZ174" s="6"/>
      <c r="SMA174" s="6"/>
      <c r="SMB174" s="6"/>
      <c r="SMC174" s="6"/>
      <c r="SMD174" s="6"/>
      <c r="SME174" s="6"/>
      <c r="SMF174" s="6"/>
      <c r="SMG174" s="6"/>
      <c r="SMH174" s="6"/>
      <c r="SMI174" s="6"/>
      <c r="SMJ174" s="6"/>
      <c r="SMK174" s="6"/>
      <c r="SML174" s="6"/>
      <c r="SMM174" s="6"/>
      <c r="SMN174" s="6"/>
      <c r="SMO174" s="6"/>
      <c r="SMP174" s="6"/>
      <c r="SMQ174" s="6"/>
      <c r="SMR174" s="6"/>
      <c r="SMS174" s="6"/>
      <c r="SMT174" s="6"/>
      <c r="SMU174" s="6"/>
      <c r="SMV174" s="6"/>
      <c r="SMW174" s="6"/>
      <c r="SMX174" s="6"/>
      <c r="SMY174" s="6"/>
      <c r="SMZ174" s="6"/>
      <c r="SNA174" s="6"/>
      <c r="SNB174" s="6"/>
      <c r="SNC174" s="6"/>
      <c r="SND174" s="6"/>
      <c r="SNE174" s="6"/>
      <c r="SNF174" s="6"/>
      <c r="SNG174" s="6"/>
      <c r="SNH174" s="6"/>
      <c r="SNI174" s="6"/>
      <c r="SNJ174" s="6"/>
      <c r="SNK174" s="6"/>
      <c r="SNL174" s="6"/>
      <c r="SNM174" s="6"/>
      <c r="SNN174" s="6"/>
      <c r="SNO174" s="6"/>
      <c r="SNP174" s="6"/>
      <c r="SNQ174" s="6"/>
      <c r="SNR174" s="6"/>
      <c r="SNS174" s="6"/>
      <c r="SNT174" s="6"/>
      <c r="SNU174" s="6"/>
      <c r="SNV174" s="6"/>
      <c r="SNW174" s="6"/>
      <c r="SNX174" s="6"/>
      <c r="SNY174" s="6"/>
      <c r="SNZ174" s="6"/>
      <c r="SOA174" s="6"/>
      <c r="SOB174" s="6"/>
      <c r="SOC174" s="6"/>
      <c r="SOD174" s="6"/>
      <c r="SOE174" s="6"/>
      <c r="SOF174" s="6"/>
      <c r="SOG174" s="6"/>
      <c r="SOH174" s="6"/>
      <c r="SOI174" s="6"/>
      <c r="SOJ174" s="6"/>
      <c r="SOK174" s="6"/>
      <c r="SOL174" s="6"/>
      <c r="SOM174" s="6"/>
      <c r="SON174" s="6"/>
      <c r="SOO174" s="6"/>
      <c r="SOP174" s="6"/>
      <c r="SOQ174" s="6"/>
      <c r="SOR174" s="6"/>
      <c r="SOS174" s="6"/>
      <c r="SOT174" s="6"/>
      <c r="SOU174" s="6"/>
      <c r="SOV174" s="6"/>
      <c r="SOW174" s="6"/>
      <c r="SOX174" s="6"/>
      <c r="SOY174" s="6"/>
      <c r="SOZ174" s="6"/>
      <c r="SPA174" s="6"/>
      <c r="SPB174" s="6"/>
      <c r="SPC174" s="6"/>
      <c r="SPD174" s="6"/>
      <c r="SPE174" s="6"/>
      <c r="SPF174" s="6"/>
      <c r="SPG174" s="6"/>
      <c r="SPH174" s="6"/>
      <c r="SPI174" s="6"/>
      <c r="SPJ174" s="6"/>
      <c r="SPK174" s="6"/>
      <c r="SPL174" s="6"/>
      <c r="SPM174" s="6"/>
      <c r="SPN174" s="6"/>
      <c r="SPO174" s="6"/>
      <c r="SPP174" s="6"/>
      <c r="SPQ174" s="6"/>
      <c r="SPR174" s="6"/>
      <c r="SPS174" s="6"/>
      <c r="SPT174" s="6"/>
      <c r="SPU174" s="6"/>
      <c r="SPV174" s="6"/>
      <c r="SPW174" s="6"/>
      <c r="SPX174" s="6"/>
      <c r="SPY174" s="6"/>
      <c r="SPZ174" s="6"/>
      <c r="SQA174" s="6"/>
      <c r="SQB174" s="6"/>
      <c r="SQC174" s="6"/>
      <c r="SQD174" s="6"/>
      <c r="SQE174" s="6"/>
      <c r="SQF174" s="6"/>
      <c r="SQG174" s="6"/>
      <c r="SQH174" s="6"/>
      <c r="SQI174" s="6"/>
      <c r="SQJ174" s="6"/>
      <c r="SQK174" s="6"/>
      <c r="SQL174" s="6"/>
      <c r="SQM174" s="6"/>
      <c r="SQN174" s="6"/>
      <c r="SQO174" s="6"/>
      <c r="SQP174" s="6"/>
      <c r="SQQ174" s="6"/>
      <c r="SQR174" s="6"/>
      <c r="SQS174" s="6"/>
      <c r="SQT174" s="6"/>
      <c r="SQU174" s="6"/>
      <c r="SQV174" s="6"/>
      <c r="SQW174" s="6"/>
      <c r="SQX174" s="6"/>
      <c r="SQY174" s="6"/>
      <c r="SQZ174" s="6"/>
      <c r="SRA174" s="6"/>
      <c r="SRB174" s="6"/>
      <c r="SRC174" s="6"/>
      <c r="SRD174" s="6"/>
      <c r="SRE174" s="6"/>
      <c r="SRF174" s="6"/>
      <c r="SRG174" s="6"/>
      <c r="SRH174" s="6"/>
      <c r="SRI174" s="6"/>
      <c r="SRJ174" s="6"/>
      <c r="SRK174" s="6"/>
      <c r="SRL174" s="6"/>
      <c r="SRM174" s="6"/>
      <c r="SRN174" s="6"/>
      <c r="SRO174" s="6"/>
      <c r="SRP174" s="6"/>
      <c r="SRQ174" s="6"/>
      <c r="SRR174" s="6"/>
      <c r="SRS174" s="6"/>
      <c r="SRT174" s="6"/>
      <c r="SRU174" s="6"/>
      <c r="SRV174" s="6"/>
      <c r="SRW174" s="6"/>
      <c r="SRX174" s="6"/>
      <c r="SRY174" s="6"/>
      <c r="SRZ174" s="6"/>
      <c r="SSA174" s="6"/>
      <c r="SSB174" s="6"/>
      <c r="SSC174" s="6"/>
      <c r="SSD174" s="6"/>
      <c r="SSE174" s="6"/>
      <c r="SSF174" s="6"/>
      <c r="SSG174" s="6"/>
      <c r="SSH174" s="6"/>
      <c r="SSI174" s="6"/>
      <c r="SSJ174" s="6"/>
      <c r="SSK174" s="6"/>
      <c r="SSL174" s="6"/>
      <c r="SSM174" s="6"/>
      <c r="SSN174" s="6"/>
      <c r="SSO174" s="6"/>
      <c r="SSP174" s="6"/>
      <c r="SSQ174" s="6"/>
      <c r="SSR174" s="6"/>
      <c r="SSS174" s="6"/>
      <c r="SST174" s="6"/>
      <c r="SSU174" s="6"/>
      <c r="SSV174" s="6"/>
      <c r="SSW174" s="6"/>
      <c r="SSX174" s="6"/>
      <c r="SSY174" s="6"/>
      <c r="SSZ174" s="6"/>
      <c r="STA174" s="6"/>
      <c r="STB174" s="6"/>
      <c r="STC174" s="6"/>
      <c r="STD174" s="6"/>
      <c r="STE174" s="6"/>
      <c r="STF174" s="6"/>
      <c r="STG174" s="6"/>
      <c r="STH174" s="6"/>
      <c r="STI174" s="6"/>
      <c r="STJ174" s="6"/>
      <c r="STK174" s="6"/>
      <c r="STL174" s="6"/>
      <c r="STM174" s="6"/>
      <c r="STN174" s="6"/>
      <c r="STO174" s="6"/>
      <c r="STP174" s="6"/>
      <c r="STQ174" s="6"/>
      <c r="STR174" s="6"/>
      <c r="STS174" s="6"/>
      <c r="STT174" s="6"/>
      <c r="STU174" s="6"/>
      <c r="STV174" s="6"/>
      <c r="STW174" s="6"/>
      <c r="STX174" s="6"/>
      <c r="STY174" s="6"/>
      <c r="STZ174" s="6"/>
      <c r="SUA174" s="6"/>
      <c r="SUB174" s="6"/>
      <c r="SUC174" s="6"/>
      <c r="SUD174" s="6"/>
      <c r="SUE174" s="6"/>
      <c r="SUF174" s="6"/>
      <c r="SUG174" s="6"/>
      <c r="SUH174" s="6"/>
      <c r="SUI174" s="6"/>
      <c r="SUJ174" s="6"/>
      <c r="SUK174" s="6"/>
      <c r="SUL174" s="6"/>
      <c r="SUM174" s="6"/>
      <c r="SUN174" s="6"/>
      <c r="SUO174" s="6"/>
      <c r="SUP174" s="6"/>
      <c r="SUQ174" s="6"/>
      <c r="SUR174" s="6"/>
      <c r="SUS174" s="6"/>
      <c r="SUT174" s="6"/>
      <c r="SUU174" s="6"/>
      <c r="SUV174" s="6"/>
      <c r="SUW174" s="6"/>
      <c r="SUX174" s="6"/>
      <c r="SUY174" s="6"/>
      <c r="SUZ174" s="6"/>
      <c r="SVA174" s="6"/>
      <c r="SVB174" s="6"/>
      <c r="SVC174" s="6"/>
      <c r="SVD174" s="6"/>
      <c r="SVE174" s="6"/>
      <c r="SVF174" s="6"/>
      <c r="SVG174" s="6"/>
      <c r="SVH174" s="6"/>
      <c r="SVI174" s="6"/>
      <c r="SVJ174" s="6"/>
      <c r="SVK174" s="6"/>
      <c r="SVL174" s="6"/>
      <c r="SVM174" s="6"/>
      <c r="SVN174" s="6"/>
      <c r="SVO174" s="6"/>
      <c r="SVP174" s="6"/>
      <c r="SVQ174" s="6"/>
      <c r="SVR174" s="6"/>
      <c r="SVS174" s="6"/>
      <c r="SVT174" s="6"/>
      <c r="SVU174" s="6"/>
      <c r="SVV174" s="6"/>
      <c r="SVW174" s="6"/>
      <c r="SVX174" s="6"/>
      <c r="SVY174" s="6"/>
      <c r="SVZ174" s="6"/>
      <c r="SWA174" s="6"/>
      <c r="SWB174" s="6"/>
      <c r="SWC174" s="6"/>
      <c r="SWD174" s="6"/>
      <c r="SWE174" s="6"/>
      <c r="SWF174" s="6"/>
      <c r="SWG174" s="6"/>
      <c r="SWH174" s="6"/>
      <c r="SWI174" s="6"/>
      <c r="SWJ174" s="6"/>
      <c r="SWK174" s="6"/>
      <c r="SWL174" s="6"/>
      <c r="SWM174" s="6"/>
      <c r="SWN174" s="6"/>
      <c r="SWO174" s="6"/>
      <c r="SWP174" s="6"/>
      <c r="SWQ174" s="6"/>
      <c r="SWR174" s="6"/>
      <c r="SWS174" s="6"/>
      <c r="SWT174" s="6"/>
      <c r="SWU174" s="6"/>
      <c r="SWV174" s="6"/>
      <c r="SWW174" s="6"/>
      <c r="SWX174" s="6"/>
      <c r="SWY174" s="6"/>
      <c r="SWZ174" s="6"/>
      <c r="SXA174" s="6"/>
      <c r="SXB174" s="6"/>
      <c r="SXC174" s="6"/>
      <c r="SXD174" s="6"/>
      <c r="SXE174" s="6"/>
      <c r="SXF174" s="6"/>
      <c r="SXG174" s="6"/>
      <c r="SXH174" s="6"/>
      <c r="SXI174" s="6"/>
      <c r="SXJ174" s="6"/>
      <c r="SXK174" s="6"/>
      <c r="SXL174" s="6"/>
      <c r="SXM174" s="6"/>
      <c r="SXN174" s="6"/>
      <c r="SXO174" s="6"/>
      <c r="SXP174" s="6"/>
      <c r="SXQ174" s="6"/>
      <c r="SXR174" s="6"/>
      <c r="SXS174" s="6"/>
      <c r="SXT174" s="6"/>
      <c r="SXU174" s="6"/>
      <c r="SXV174" s="6"/>
      <c r="SXW174" s="6"/>
      <c r="SXX174" s="6"/>
      <c r="SXY174" s="6"/>
      <c r="SXZ174" s="6"/>
      <c r="SYA174" s="6"/>
      <c r="SYB174" s="6"/>
      <c r="SYC174" s="6"/>
      <c r="SYD174" s="6"/>
      <c r="SYE174" s="6"/>
      <c r="SYF174" s="6"/>
      <c r="SYG174" s="6"/>
      <c r="SYH174" s="6"/>
      <c r="SYI174" s="6"/>
      <c r="SYJ174" s="6"/>
      <c r="SYK174" s="6"/>
      <c r="SYL174" s="6"/>
      <c r="SYM174" s="6"/>
      <c r="SYN174" s="6"/>
      <c r="SYO174" s="6"/>
      <c r="SYP174" s="6"/>
      <c r="SYQ174" s="6"/>
      <c r="SYR174" s="6"/>
      <c r="SYS174" s="6"/>
      <c r="SYT174" s="6"/>
      <c r="SYU174" s="6"/>
      <c r="SYV174" s="6"/>
      <c r="SYW174" s="6"/>
      <c r="SYX174" s="6"/>
      <c r="SYY174" s="6"/>
      <c r="SYZ174" s="6"/>
      <c r="SZA174" s="6"/>
      <c r="SZB174" s="6"/>
      <c r="SZC174" s="6"/>
      <c r="SZD174" s="6"/>
      <c r="SZE174" s="6"/>
      <c r="SZF174" s="6"/>
      <c r="SZG174" s="6"/>
      <c r="SZH174" s="6"/>
      <c r="SZI174" s="6"/>
      <c r="SZJ174" s="6"/>
      <c r="SZK174" s="6"/>
      <c r="SZL174" s="6"/>
      <c r="SZM174" s="6"/>
      <c r="SZN174" s="6"/>
      <c r="SZO174" s="6"/>
      <c r="SZP174" s="6"/>
      <c r="SZQ174" s="6"/>
      <c r="SZR174" s="6"/>
      <c r="SZS174" s="6"/>
      <c r="SZT174" s="6"/>
      <c r="SZU174" s="6"/>
      <c r="SZV174" s="6"/>
      <c r="SZW174" s="6"/>
      <c r="SZX174" s="6"/>
      <c r="SZY174" s="6"/>
      <c r="SZZ174" s="6"/>
      <c r="TAA174" s="6"/>
      <c r="TAB174" s="6"/>
      <c r="TAC174" s="6"/>
      <c r="TAD174" s="6"/>
      <c r="TAE174" s="6"/>
      <c r="TAF174" s="6"/>
      <c r="TAG174" s="6"/>
      <c r="TAH174" s="6"/>
      <c r="TAI174" s="6"/>
      <c r="TAJ174" s="6"/>
      <c r="TAK174" s="6"/>
      <c r="TAL174" s="6"/>
      <c r="TAM174" s="6"/>
      <c r="TAN174" s="6"/>
      <c r="TAO174" s="6"/>
      <c r="TAP174" s="6"/>
      <c r="TAQ174" s="6"/>
      <c r="TAR174" s="6"/>
      <c r="TAS174" s="6"/>
      <c r="TAT174" s="6"/>
      <c r="TAU174" s="6"/>
      <c r="TAV174" s="6"/>
      <c r="TAW174" s="6"/>
      <c r="TAX174" s="6"/>
      <c r="TAY174" s="6"/>
      <c r="TAZ174" s="6"/>
      <c r="TBA174" s="6"/>
      <c r="TBB174" s="6"/>
      <c r="TBC174" s="6"/>
      <c r="TBD174" s="6"/>
      <c r="TBE174" s="6"/>
      <c r="TBF174" s="6"/>
      <c r="TBG174" s="6"/>
      <c r="TBH174" s="6"/>
      <c r="TBI174" s="6"/>
      <c r="TBJ174" s="6"/>
      <c r="TBK174" s="6"/>
      <c r="TBL174" s="6"/>
      <c r="TBM174" s="6"/>
      <c r="TBN174" s="6"/>
      <c r="TBO174" s="6"/>
      <c r="TBP174" s="6"/>
      <c r="TBQ174" s="6"/>
      <c r="TBR174" s="6"/>
      <c r="TBS174" s="6"/>
      <c r="TBT174" s="6"/>
      <c r="TBU174" s="6"/>
      <c r="TBV174" s="6"/>
      <c r="TBW174" s="6"/>
      <c r="TBX174" s="6"/>
      <c r="TBY174" s="6"/>
      <c r="TBZ174" s="6"/>
      <c r="TCA174" s="6"/>
      <c r="TCB174" s="6"/>
      <c r="TCC174" s="6"/>
      <c r="TCD174" s="6"/>
      <c r="TCE174" s="6"/>
      <c r="TCF174" s="6"/>
      <c r="TCG174" s="6"/>
      <c r="TCH174" s="6"/>
      <c r="TCI174" s="6"/>
      <c r="TCJ174" s="6"/>
      <c r="TCK174" s="6"/>
      <c r="TCL174" s="6"/>
      <c r="TCM174" s="6"/>
      <c r="TCN174" s="6"/>
      <c r="TCO174" s="6"/>
      <c r="TCP174" s="6"/>
      <c r="TCQ174" s="6"/>
      <c r="TCR174" s="6"/>
      <c r="TCS174" s="6"/>
      <c r="TCT174" s="6"/>
      <c r="TCU174" s="6"/>
      <c r="TCV174" s="6"/>
      <c r="TCW174" s="6"/>
      <c r="TCX174" s="6"/>
      <c r="TCY174" s="6"/>
      <c r="TCZ174" s="6"/>
      <c r="TDA174" s="6"/>
      <c r="TDB174" s="6"/>
      <c r="TDC174" s="6"/>
      <c r="TDD174" s="6"/>
      <c r="TDE174" s="6"/>
      <c r="TDF174" s="6"/>
      <c r="TDG174" s="6"/>
      <c r="TDH174" s="6"/>
      <c r="TDI174" s="6"/>
      <c r="TDJ174" s="6"/>
      <c r="TDK174" s="6"/>
      <c r="TDL174" s="6"/>
      <c r="TDM174" s="6"/>
      <c r="TDN174" s="6"/>
      <c r="TDO174" s="6"/>
      <c r="TDP174" s="6"/>
      <c r="TDQ174" s="6"/>
      <c r="TDR174" s="6"/>
      <c r="TDS174" s="6"/>
      <c r="TDT174" s="6"/>
      <c r="TDU174" s="6"/>
      <c r="TDV174" s="6"/>
      <c r="TDW174" s="6"/>
      <c r="TDX174" s="6"/>
      <c r="TDY174" s="6"/>
      <c r="TDZ174" s="6"/>
      <c r="TEA174" s="6"/>
      <c r="TEB174" s="6"/>
      <c r="TEC174" s="6"/>
      <c r="TED174" s="6"/>
      <c r="TEE174" s="6"/>
      <c r="TEF174" s="6"/>
      <c r="TEG174" s="6"/>
      <c r="TEH174" s="6"/>
      <c r="TEI174" s="6"/>
      <c r="TEJ174" s="6"/>
      <c r="TEK174" s="6"/>
      <c r="TEL174" s="6"/>
      <c r="TEM174" s="6"/>
      <c r="TEN174" s="6"/>
      <c r="TEO174" s="6"/>
      <c r="TEP174" s="6"/>
      <c r="TEQ174" s="6"/>
      <c r="TER174" s="6"/>
      <c r="TES174" s="6"/>
      <c r="TET174" s="6"/>
      <c r="TEU174" s="6"/>
      <c r="TEV174" s="6"/>
      <c r="TEW174" s="6"/>
      <c r="TEX174" s="6"/>
      <c r="TEY174" s="6"/>
      <c r="TEZ174" s="6"/>
      <c r="TFA174" s="6"/>
      <c r="TFB174" s="6"/>
      <c r="TFC174" s="6"/>
      <c r="TFD174" s="6"/>
      <c r="TFE174" s="6"/>
      <c r="TFF174" s="6"/>
      <c r="TFG174" s="6"/>
      <c r="TFH174" s="6"/>
      <c r="TFI174" s="6"/>
      <c r="TFJ174" s="6"/>
      <c r="TFK174" s="6"/>
      <c r="TFL174" s="6"/>
      <c r="TFM174" s="6"/>
      <c r="TFN174" s="6"/>
      <c r="TFO174" s="6"/>
      <c r="TFP174" s="6"/>
      <c r="TFQ174" s="6"/>
      <c r="TFR174" s="6"/>
      <c r="TFS174" s="6"/>
      <c r="TFT174" s="6"/>
      <c r="TFU174" s="6"/>
      <c r="TFV174" s="6"/>
      <c r="TFW174" s="6"/>
      <c r="TFX174" s="6"/>
      <c r="TFY174" s="6"/>
      <c r="TFZ174" s="6"/>
      <c r="TGA174" s="6"/>
      <c r="TGB174" s="6"/>
      <c r="TGC174" s="6"/>
      <c r="TGD174" s="6"/>
      <c r="TGE174" s="6"/>
      <c r="TGF174" s="6"/>
      <c r="TGG174" s="6"/>
      <c r="TGH174" s="6"/>
      <c r="TGI174" s="6"/>
      <c r="TGJ174" s="6"/>
      <c r="TGK174" s="6"/>
      <c r="TGL174" s="6"/>
      <c r="TGM174" s="6"/>
      <c r="TGN174" s="6"/>
      <c r="TGO174" s="6"/>
      <c r="TGP174" s="6"/>
      <c r="TGQ174" s="6"/>
      <c r="TGR174" s="6"/>
      <c r="TGS174" s="6"/>
      <c r="TGT174" s="6"/>
      <c r="TGU174" s="6"/>
      <c r="TGV174" s="6"/>
      <c r="TGW174" s="6"/>
      <c r="TGX174" s="6"/>
      <c r="TGY174" s="6"/>
      <c r="TGZ174" s="6"/>
      <c r="THA174" s="6"/>
      <c r="THB174" s="6"/>
      <c r="THC174" s="6"/>
      <c r="THD174" s="6"/>
      <c r="THE174" s="6"/>
      <c r="THF174" s="6"/>
      <c r="THG174" s="6"/>
      <c r="THH174" s="6"/>
      <c r="THI174" s="6"/>
      <c r="THJ174" s="6"/>
      <c r="THK174" s="6"/>
      <c r="THL174" s="6"/>
      <c r="THM174" s="6"/>
      <c r="THN174" s="6"/>
      <c r="THO174" s="6"/>
      <c r="THP174" s="6"/>
      <c r="THQ174" s="6"/>
      <c r="THR174" s="6"/>
      <c r="THS174" s="6"/>
      <c r="THT174" s="6"/>
      <c r="THU174" s="6"/>
      <c r="THV174" s="6"/>
      <c r="THW174" s="6"/>
      <c r="THX174" s="6"/>
      <c r="THY174" s="6"/>
      <c r="THZ174" s="6"/>
      <c r="TIA174" s="6"/>
      <c r="TIB174" s="6"/>
      <c r="TIC174" s="6"/>
      <c r="TID174" s="6"/>
      <c r="TIE174" s="6"/>
      <c r="TIF174" s="6"/>
      <c r="TIG174" s="6"/>
      <c r="TIH174" s="6"/>
      <c r="TII174" s="6"/>
      <c r="TIJ174" s="6"/>
      <c r="TIK174" s="6"/>
      <c r="TIL174" s="6"/>
      <c r="TIM174" s="6"/>
      <c r="TIN174" s="6"/>
      <c r="TIO174" s="6"/>
      <c r="TIP174" s="6"/>
      <c r="TIQ174" s="6"/>
      <c r="TIR174" s="6"/>
      <c r="TIS174" s="6"/>
      <c r="TIT174" s="6"/>
      <c r="TIU174" s="6"/>
      <c r="TIV174" s="6"/>
      <c r="TIW174" s="6"/>
      <c r="TIX174" s="6"/>
      <c r="TIY174" s="6"/>
      <c r="TIZ174" s="6"/>
      <c r="TJA174" s="6"/>
      <c r="TJB174" s="6"/>
      <c r="TJC174" s="6"/>
      <c r="TJD174" s="6"/>
      <c r="TJE174" s="6"/>
      <c r="TJF174" s="6"/>
      <c r="TJG174" s="6"/>
      <c r="TJH174" s="6"/>
      <c r="TJI174" s="6"/>
      <c r="TJJ174" s="6"/>
      <c r="TJK174" s="6"/>
      <c r="TJL174" s="6"/>
      <c r="TJM174" s="6"/>
      <c r="TJN174" s="6"/>
      <c r="TJO174" s="6"/>
      <c r="TJP174" s="6"/>
      <c r="TJQ174" s="6"/>
      <c r="TJR174" s="6"/>
      <c r="TJS174" s="6"/>
      <c r="TJT174" s="6"/>
      <c r="TJU174" s="6"/>
      <c r="TJV174" s="6"/>
      <c r="TJW174" s="6"/>
      <c r="TJX174" s="6"/>
      <c r="TJY174" s="6"/>
      <c r="TJZ174" s="6"/>
      <c r="TKA174" s="6"/>
      <c r="TKB174" s="6"/>
      <c r="TKC174" s="6"/>
      <c r="TKD174" s="6"/>
      <c r="TKE174" s="6"/>
      <c r="TKF174" s="6"/>
      <c r="TKG174" s="6"/>
      <c r="TKH174" s="6"/>
      <c r="TKI174" s="6"/>
      <c r="TKJ174" s="6"/>
      <c r="TKK174" s="6"/>
      <c r="TKL174" s="6"/>
      <c r="TKM174" s="6"/>
      <c r="TKN174" s="6"/>
      <c r="TKO174" s="6"/>
      <c r="TKP174" s="6"/>
      <c r="TKQ174" s="6"/>
      <c r="TKR174" s="6"/>
      <c r="TKS174" s="6"/>
      <c r="TKT174" s="6"/>
      <c r="TKU174" s="6"/>
      <c r="TKV174" s="6"/>
      <c r="TKW174" s="6"/>
      <c r="TKX174" s="6"/>
      <c r="TKY174" s="6"/>
      <c r="TKZ174" s="6"/>
      <c r="TLA174" s="6"/>
      <c r="TLB174" s="6"/>
      <c r="TLC174" s="6"/>
      <c r="TLD174" s="6"/>
      <c r="TLE174" s="6"/>
      <c r="TLF174" s="6"/>
      <c r="TLG174" s="6"/>
      <c r="TLH174" s="6"/>
      <c r="TLI174" s="6"/>
      <c r="TLJ174" s="6"/>
      <c r="TLK174" s="6"/>
      <c r="TLL174" s="6"/>
      <c r="TLM174" s="6"/>
      <c r="TLN174" s="6"/>
      <c r="TLO174" s="6"/>
      <c r="TLP174" s="6"/>
      <c r="TLQ174" s="6"/>
      <c r="TLR174" s="6"/>
      <c r="TLS174" s="6"/>
      <c r="TLT174" s="6"/>
      <c r="TLU174" s="6"/>
      <c r="TLV174" s="6"/>
      <c r="TLW174" s="6"/>
      <c r="TLX174" s="6"/>
      <c r="TLY174" s="6"/>
      <c r="TLZ174" s="6"/>
      <c r="TMA174" s="6"/>
      <c r="TMB174" s="6"/>
      <c r="TMC174" s="6"/>
      <c r="TMD174" s="6"/>
      <c r="TME174" s="6"/>
      <c r="TMF174" s="6"/>
      <c r="TMG174" s="6"/>
      <c r="TMH174" s="6"/>
      <c r="TMI174" s="6"/>
      <c r="TMJ174" s="6"/>
      <c r="TMK174" s="6"/>
      <c r="TML174" s="6"/>
      <c r="TMM174" s="6"/>
      <c r="TMN174" s="6"/>
      <c r="TMO174" s="6"/>
      <c r="TMP174" s="6"/>
      <c r="TMQ174" s="6"/>
      <c r="TMR174" s="6"/>
      <c r="TMS174" s="6"/>
      <c r="TMT174" s="6"/>
      <c r="TMU174" s="6"/>
      <c r="TMV174" s="6"/>
      <c r="TMW174" s="6"/>
      <c r="TMX174" s="6"/>
      <c r="TMY174" s="6"/>
      <c r="TMZ174" s="6"/>
      <c r="TNA174" s="6"/>
      <c r="TNB174" s="6"/>
      <c r="TNC174" s="6"/>
      <c r="TND174" s="6"/>
      <c r="TNE174" s="6"/>
      <c r="TNF174" s="6"/>
      <c r="TNG174" s="6"/>
      <c r="TNH174" s="6"/>
      <c r="TNI174" s="6"/>
      <c r="TNJ174" s="6"/>
      <c r="TNK174" s="6"/>
      <c r="TNL174" s="6"/>
      <c r="TNM174" s="6"/>
      <c r="TNN174" s="6"/>
      <c r="TNO174" s="6"/>
      <c r="TNP174" s="6"/>
      <c r="TNQ174" s="6"/>
      <c r="TNR174" s="6"/>
      <c r="TNS174" s="6"/>
      <c r="TNT174" s="6"/>
      <c r="TNU174" s="6"/>
      <c r="TNV174" s="6"/>
      <c r="TNW174" s="6"/>
      <c r="TNX174" s="6"/>
      <c r="TNY174" s="6"/>
      <c r="TNZ174" s="6"/>
      <c r="TOA174" s="6"/>
      <c r="TOB174" s="6"/>
      <c r="TOC174" s="6"/>
      <c r="TOD174" s="6"/>
      <c r="TOE174" s="6"/>
      <c r="TOF174" s="6"/>
      <c r="TOG174" s="6"/>
      <c r="TOH174" s="6"/>
      <c r="TOI174" s="6"/>
      <c r="TOJ174" s="6"/>
      <c r="TOK174" s="6"/>
      <c r="TOL174" s="6"/>
      <c r="TOM174" s="6"/>
      <c r="TON174" s="6"/>
      <c r="TOO174" s="6"/>
      <c r="TOP174" s="6"/>
      <c r="TOQ174" s="6"/>
      <c r="TOR174" s="6"/>
      <c r="TOS174" s="6"/>
      <c r="TOT174" s="6"/>
      <c r="TOU174" s="6"/>
      <c r="TOV174" s="6"/>
      <c r="TOW174" s="6"/>
      <c r="TOX174" s="6"/>
      <c r="TOY174" s="6"/>
      <c r="TOZ174" s="6"/>
      <c r="TPA174" s="6"/>
      <c r="TPB174" s="6"/>
      <c r="TPC174" s="6"/>
      <c r="TPD174" s="6"/>
      <c r="TPE174" s="6"/>
      <c r="TPF174" s="6"/>
      <c r="TPG174" s="6"/>
      <c r="TPH174" s="6"/>
      <c r="TPI174" s="6"/>
      <c r="TPJ174" s="6"/>
      <c r="TPK174" s="6"/>
      <c r="TPL174" s="6"/>
      <c r="TPM174" s="6"/>
      <c r="TPN174" s="6"/>
      <c r="TPO174" s="6"/>
      <c r="TPP174" s="6"/>
      <c r="TPQ174" s="6"/>
      <c r="TPR174" s="6"/>
      <c r="TPS174" s="6"/>
      <c r="TPT174" s="6"/>
      <c r="TPU174" s="6"/>
      <c r="TPV174" s="6"/>
      <c r="TPW174" s="6"/>
      <c r="TPX174" s="6"/>
      <c r="TPY174" s="6"/>
      <c r="TPZ174" s="6"/>
      <c r="TQA174" s="6"/>
      <c r="TQB174" s="6"/>
      <c r="TQC174" s="6"/>
      <c r="TQD174" s="6"/>
      <c r="TQE174" s="6"/>
      <c r="TQF174" s="6"/>
      <c r="TQG174" s="6"/>
      <c r="TQH174" s="6"/>
      <c r="TQI174" s="6"/>
      <c r="TQJ174" s="6"/>
      <c r="TQK174" s="6"/>
      <c r="TQL174" s="6"/>
      <c r="TQM174" s="6"/>
      <c r="TQN174" s="6"/>
      <c r="TQO174" s="6"/>
      <c r="TQP174" s="6"/>
      <c r="TQQ174" s="6"/>
      <c r="TQR174" s="6"/>
      <c r="TQS174" s="6"/>
      <c r="TQT174" s="6"/>
      <c r="TQU174" s="6"/>
      <c r="TQV174" s="6"/>
      <c r="TQW174" s="6"/>
      <c r="TQX174" s="6"/>
      <c r="TQY174" s="6"/>
      <c r="TQZ174" s="6"/>
      <c r="TRA174" s="6"/>
      <c r="TRB174" s="6"/>
      <c r="TRC174" s="6"/>
      <c r="TRD174" s="6"/>
      <c r="TRE174" s="6"/>
      <c r="TRF174" s="6"/>
      <c r="TRG174" s="6"/>
      <c r="TRH174" s="6"/>
      <c r="TRI174" s="6"/>
      <c r="TRJ174" s="6"/>
      <c r="TRK174" s="6"/>
      <c r="TRL174" s="6"/>
      <c r="TRM174" s="6"/>
      <c r="TRN174" s="6"/>
      <c r="TRO174" s="6"/>
      <c r="TRP174" s="6"/>
      <c r="TRQ174" s="6"/>
      <c r="TRR174" s="6"/>
      <c r="TRS174" s="6"/>
      <c r="TRT174" s="6"/>
      <c r="TRU174" s="6"/>
      <c r="TRV174" s="6"/>
      <c r="TRW174" s="6"/>
      <c r="TRX174" s="6"/>
      <c r="TRY174" s="6"/>
      <c r="TRZ174" s="6"/>
      <c r="TSA174" s="6"/>
      <c r="TSB174" s="6"/>
      <c r="TSC174" s="6"/>
      <c r="TSD174" s="6"/>
      <c r="TSE174" s="6"/>
      <c r="TSF174" s="6"/>
      <c r="TSG174" s="6"/>
      <c r="TSH174" s="6"/>
      <c r="TSI174" s="6"/>
      <c r="TSJ174" s="6"/>
      <c r="TSK174" s="6"/>
      <c r="TSL174" s="6"/>
      <c r="TSM174" s="6"/>
      <c r="TSN174" s="6"/>
      <c r="TSO174" s="6"/>
      <c r="TSP174" s="6"/>
      <c r="TSQ174" s="6"/>
      <c r="TSR174" s="6"/>
      <c r="TSS174" s="6"/>
      <c r="TST174" s="6"/>
      <c r="TSU174" s="6"/>
      <c r="TSV174" s="6"/>
      <c r="TSW174" s="6"/>
      <c r="TSX174" s="6"/>
      <c r="TSY174" s="6"/>
      <c r="TSZ174" s="6"/>
      <c r="TTA174" s="6"/>
      <c r="TTB174" s="6"/>
      <c r="TTC174" s="6"/>
      <c r="TTD174" s="6"/>
      <c r="TTE174" s="6"/>
      <c r="TTF174" s="6"/>
      <c r="TTG174" s="6"/>
      <c r="TTH174" s="6"/>
      <c r="TTI174" s="6"/>
      <c r="TTJ174" s="6"/>
      <c r="TTK174" s="6"/>
      <c r="TTL174" s="6"/>
      <c r="TTM174" s="6"/>
      <c r="TTN174" s="6"/>
      <c r="TTO174" s="6"/>
      <c r="TTP174" s="6"/>
      <c r="TTQ174" s="6"/>
      <c r="TTR174" s="6"/>
      <c r="TTS174" s="6"/>
      <c r="TTT174" s="6"/>
      <c r="TTU174" s="6"/>
      <c r="TTV174" s="6"/>
      <c r="TTW174" s="6"/>
      <c r="TTX174" s="6"/>
      <c r="TTY174" s="6"/>
      <c r="TTZ174" s="6"/>
      <c r="TUA174" s="6"/>
      <c r="TUB174" s="6"/>
      <c r="TUC174" s="6"/>
      <c r="TUD174" s="6"/>
      <c r="TUE174" s="6"/>
      <c r="TUF174" s="6"/>
      <c r="TUG174" s="6"/>
      <c r="TUH174" s="6"/>
      <c r="TUI174" s="6"/>
      <c r="TUJ174" s="6"/>
      <c r="TUK174" s="6"/>
      <c r="TUL174" s="6"/>
      <c r="TUM174" s="6"/>
      <c r="TUN174" s="6"/>
      <c r="TUO174" s="6"/>
      <c r="TUP174" s="6"/>
      <c r="TUQ174" s="6"/>
      <c r="TUR174" s="6"/>
      <c r="TUS174" s="6"/>
      <c r="TUT174" s="6"/>
      <c r="TUU174" s="6"/>
      <c r="TUV174" s="6"/>
      <c r="TUW174" s="6"/>
      <c r="TUX174" s="6"/>
      <c r="TUY174" s="6"/>
      <c r="TUZ174" s="6"/>
      <c r="TVA174" s="6"/>
      <c r="TVB174" s="6"/>
      <c r="TVC174" s="6"/>
      <c r="TVD174" s="6"/>
      <c r="TVE174" s="6"/>
      <c r="TVF174" s="6"/>
      <c r="TVG174" s="6"/>
      <c r="TVH174" s="6"/>
      <c r="TVI174" s="6"/>
      <c r="TVJ174" s="6"/>
      <c r="TVK174" s="6"/>
      <c r="TVL174" s="6"/>
      <c r="TVM174" s="6"/>
      <c r="TVN174" s="6"/>
      <c r="TVO174" s="6"/>
      <c r="TVP174" s="6"/>
      <c r="TVQ174" s="6"/>
      <c r="TVR174" s="6"/>
      <c r="TVS174" s="6"/>
      <c r="TVT174" s="6"/>
      <c r="TVU174" s="6"/>
      <c r="TVV174" s="6"/>
      <c r="TVW174" s="6"/>
      <c r="TVX174" s="6"/>
      <c r="TVY174" s="6"/>
      <c r="TVZ174" s="6"/>
      <c r="TWA174" s="6"/>
      <c r="TWB174" s="6"/>
      <c r="TWC174" s="6"/>
      <c r="TWD174" s="6"/>
      <c r="TWE174" s="6"/>
      <c r="TWF174" s="6"/>
      <c r="TWG174" s="6"/>
      <c r="TWH174" s="6"/>
      <c r="TWI174" s="6"/>
      <c r="TWJ174" s="6"/>
      <c r="TWK174" s="6"/>
      <c r="TWL174" s="6"/>
      <c r="TWM174" s="6"/>
      <c r="TWN174" s="6"/>
      <c r="TWO174" s="6"/>
      <c r="TWP174" s="6"/>
      <c r="TWQ174" s="6"/>
      <c r="TWR174" s="6"/>
      <c r="TWS174" s="6"/>
      <c r="TWT174" s="6"/>
      <c r="TWU174" s="6"/>
      <c r="TWV174" s="6"/>
      <c r="TWW174" s="6"/>
      <c r="TWX174" s="6"/>
      <c r="TWY174" s="6"/>
      <c r="TWZ174" s="6"/>
      <c r="TXA174" s="6"/>
      <c r="TXB174" s="6"/>
      <c r="TXC174" s="6"/>
      <c r="TXD174" s="6"/>
      <c r="TXE174" s="6"/>
      <c r="TXF174" s="6"/>
      <c r="TXG174" s="6"/>
      <c r="TXH174" s="6"/>
      <c r="TXI174" s="6"/>
      <c r="TXJ174" s="6"/>
      <c r="TXK174" s="6"/>
      <c r="TXL174" s="6"/>
      <c r="TXM174" s="6"/>
      <c r="TXN174" s="6"/>
      <c r="TXO174" s="6"/>
      <c r="TXP174" s="6"/>
      <c r="TXQ174" s="6"/>
      <c r="TXR174" s="6"/>
      <c r="TXS174" s="6"/>
      <c r="TXT174" s="6"/>
      <c r="TXU174" s="6"/>
      <c r="TXV174" s="6"/>
      <c r="TXW174" s="6"/>
      <c r="TXX174" s="6"/>
      <c r="TXY174" s="6"/>
      <c r="TXZ174" s="6"/>
      <c r="TYA174" s="6"/>
      <c r="TYB174" s="6"/>
      <c r="TYC174" s="6"/>
      <c r="TYD174" s="6"/>
      <c r="TYE174" s="6"/>
      <c r="TYF174" s="6"/>
      <c r="TYG174" s="6"/>
      <c r="TYH174" s="6"/>
      <c r="TYI174" s="6"/>
      <c r="TYJ174" s="6"/>
      <c r="TYK174" s="6"/>
      <c r="TYL174" s="6"/>
      <c r="TYM174" s="6"/>
      <c r="TYN174" s="6"/>
      <c r="TYO174" s="6"/>
      <c r="TYP174" s="6"/>
      <c r="TYQ174" s="6"/>
      <c r="TYR174" s="6"/>
      <c r="TYS174" s="6"/>
      <c r="TYT174" s="6"/>
      <c r="TYU174" s="6"/>
      <c r="TYV174" s="6"/>
      <c r="TYW174" s="6"/>
      <c r="TYX174" s="6"/>
      <c r="TYY174" s="6"/>
      <c r="TYZ174" s="6"/>
      <c r="TZA174" s="6"/>
      <c r="TZB174" s="6"/>
      <c r="TZC174" s="6"/>
      <c r="TZD174" s="6"/>
      <c r="TZE174" s="6"/>
      <c r="TZF174" s="6"/>
      <c r="TZG174" s="6"/>
      <c r="TZH174" s="6"/>
      <c r="TZI174" s="6"/>
      <c r="TZJ174" s="6"/>
      <c r="TZK174" s="6"/>
      <c r="TZL174" s="6"/>
      <c r="TZM174" s="6"/>
      <c r="TZN174" s="6"/>
      <c r="TZO174" s="6"/>
      <c r="TZP174" s="6"/>
      <c r="TZQ174" s="6"/>
      <c r="TZR174" s="6"/>
      <c r="TZS174" s="6"/>
      <c r="TZT174" s="6"/>
      <c r="TZU174" s="6"/>
      <c r="TZV174" s="6"/>
      <c r="TZW174" s="6"/>
      <c r="TZX174" s="6"/>
      <c r="TZY174" s="6"/>
      <c r="TZZ174" s="6"/>
      <c r="UAA174" s="6"/>
      <c r="UAB174" s="6"/>
      <c r="UAC174" s="6"/>
      <c r="UAD174" s="6"/>
      <c r="UAE174" s="6"/>
      <c r="UAF174" s="6"/>
      <c r="UAG174" s="6"/>
      <c r="UAH174" s="6"/>
      <c r="UAI174" s="6"/>
      <c r="UAJ174" s="6"/>
      <c r="UAK174" s="6"/>
      <c r="UAL174" s="6"/>
      <c r="UAM174" s="6"/>
      <c r="UAN174" s="6"/>
      <c r="UAO174" s="6"/>
      <c r="UAP174" s="6"/>
      <c r="UAQ174" s="6"/>
      <c r="UAR174" s="6"/>
      <c r="UAS174" s="6"/>
      <c r="UAT174" s="6"/>
      <c r="UAU174" s="6"/>
      <c r="UAV174" s="6"/>
      <c r="UAW174" s="6"/>
      <c r="UAX174" s="6"/>
      <c r="UAY174" s="6"/>
      <c r="UAZ174" s="6"/>
      <c r="UBA174" s="6"/>
      <c r="UBB174" s="6"/>
      <c r="UBC174" s="6"/>
      <c r="UBD174" s="6"/>
      <c r="UBE174" s="6"/>
      <c r="UBF174" s="6"/>
      <c r="UBG174" s="6"/>
      <c r="UBH174" s="6"/>
      <c r="UBI174" s="6"/>
      <c r="UBJ174" s="6"/>
      <c r="UBK174" s="6"/>
      <c r="UBL174" s="6"/>
      <c r="UBM174" s="6"/>
      <c r="UBN174" s="6"/>
      <c r="UBO174" s="6"/>
      <c r="UBP174" s="6"/>
      <c r="UBQ174" s="6"/>
      <c r="UBR174" s="6"/>
      <c r="UBS174" s="6"/>
      <c r="UBT174" s="6"/>
      <c r="UBU174" s="6"/>
      <c r="UBV174" s="6"/>
      <c r="UBW174" s="6"/>
      <c r="UBX174" s="6"/>
      <c r="UBY174" s="6"/>
      <c r="UBZ174" s="6"/>
      <c r="UCA174" s="6"/>
      <c r="UCB174" s="6"/>
      <c r="UCC174" s="6"/>
      <c r="UCD174" s="6"/>
      <c r="UCE174" s="6"/>
      <c r="UCF174" s="6"/>
      <c r="UCG174" s="6"/>
      <c r="UCH174" s="6"/>
      <c r="UCI174" s="6"/>
      <c r="UCJ174" s="6"/>
      <c r="UCK174" s="6"/>
      <c r="UCL174" s="6"/>
      <c r="UCM174" s="6"/>
      <c r="UCN174" s="6"/>
      <c r="UCO174" s="6"/>
      <c r="UCP174" s="6"/>
      <c r="UCQ174" s="6"/>
      <c r="UCR174" s="6"/>
      <c r="UCS174" s="6"/>
      <c r="UCT174" s="6"/>
      <c r="UCU174" s="6"/>
      <c r="UCV174" s="6"/>
      <c r="UCW174" s="6"/>
      <c r="UCX174" s="6"/>
      <c r="UCY174" s="6"/>
      <c r="UCZ174" s="6"/>
      <c r="UDA174" s="6"/>
      <c r="UDB174" s="6"/>
      <c r="UDC174" s="6"/>
      <c r="UDD174" s="6"/>
      <c r="UDE174" s="6"/>
      <c r="UDF174" s="6"/>
      <c r="UDG174" s="6"/>
      <c r="UDH174" s="6"/>
      <c r="UDI174" s="6"/>
      <c r="UDJ174" s="6"/>
      <c r="UDK174" s="6"/>
      <c r="UDL174" s="6"/>
      <c r="UDM174" s="6"/>
      <c r="UDN174" s="6"/>
      <c r="UDO174" s="6"/>
      <c r="UDP174" s="6"/>
      <c r="UDQ174" s="6"/>
      <c r="UDR174" s="6"/>
      <c r="UDS174" s="6"/>
      <c r="UDT174" s="6"/>
      <c r="UDU174" s="6"/>
      <c r="UDV174" s="6"/>
      <c r="UDW174" s="6"/>
      <c r="UDX174" s="6"/>
      <c r="UDY174" s="6"/>
      <c r="UDZ174" s="6"/>
      <c r="UEA174" s="6"/>
      <c r="UEB174" s="6"/>
      <c r="UEC174" s="6"/>
      <c r="UED174" s="6"/>
      <c r="UEE174" s="6"/>
      <c r="UEF174" s="6"/>
      <c r="UEG174" s="6"/>
      <c r="UEH174" s="6"/>
      <c r="UEI174" s="6"/>
      <c r="UEJ174" s="6"/>
      <c r="UEK174" s="6"/>
      <c r="UEL174" s="6"/>
      <c r="UEM174" s="6"/>
      <c r="UEN174" s="6"/>
      <c r="UEO174" s="6"/>
      <c r="UEP174" s="6"/>
      <c r="UEQ174" s="6"/>
      <c r="UER174" s="6"/>
      <c r="UES174" s="6"/>
      <c r="UET174" s="6"/>
      <c r="UEU174" s="6"/>
      <c r="UEV174" s="6"/>
      <c r="UEW174" s="6"/>
      <c r="UEX174" s="6"/>
      <c r="UEY174" s="6"/>
      <c r="UEZ174" s="6"/>
      <c r="UFA174" s="6"/>
      <c r="UFB174" s="6"/>
      <c r="UFC174" s="6"/>
      <c r="UFD174" s="6"/>
      <c r="UFE174" s="6"/>
      <c r="UFF174" s="6"/>
      <c r="UFG174" s="6"/>
      <c r="UFH174" s="6"/>
      <c r="UFI174" s="6"/>
      <c r="UFJ174" s="6"/>
      <c r="UFK174" s="6"/>
      <c r="UFL174" s="6"/>
      <c r="UFM174" s="6"/>
      <c r="UFN174" s="6"/>
      <c r="UFO174" s="6"/>
      <c r="UFP174" s="6"/>
      <c r="UFQ174" s="6"/>
      <c r="UFR174" s="6"/>
      <c r="UFS174" s="6"/>
      <c r="UFT174" s="6"/>
      <c r="UFU174" s="6"/>
      <c r="UFV174" s="6"/>
      <c r="UFW174" s="6"/>
      <c r="UFX174" s="6"/>
      <c r="UFY174" s="6"/>
      <c r="UFZ174" s="6"/>
      <c r="UGA174" s="6"/>
      <c r="UGB174" s="6"/>
      <c r="UGC174" s="6"/>
      <c r="UGD174" s="6"/>
      <c r="UGE174" s="6"/>
      <c r="UGF174" s="6"/>
      <c r="UGG174" s="6"/>
      <c r="UGH174" s="6"/>
      <c r="UGI174" s="6"/>
      <c r="UGJ174" s="6"/>
      <c r="UGK174" s="6"/>
      <c r="UGL174" s="6"/>
      <c r="UGM174" s="6"/>
      <c r="UGN174" s="6"/>
      <c r="UGO174" s="6"/>
      <c r="UGP174" s="6"/>
      <c r="UGQ174" s="6"/>
      <c r="UGR174" s="6"/>
      <c r="UGS174" s="6"/>
      <c r="UGT174" s="6"/>
      <c r="UGU174" s="6"/>
      <c r="UGV174" s="6"/>
      <c r="UGW174" s="6"/>
      <c r="UGX174" s="6"/>
      <c r="UGY174" s="6"/>
      <c r="UGZ174" s="6"/>
      <c r="UHA174" s="6"/>
      <c r="UHB174" s="6"/>
      <c r="UHC174" s="6"/>
      <c r="UHD174" s="6"/>
      <c r="UHE174" s="6"/>
      <c r="UHF174" s="6"/>
      <c r="UHG174" s="6"/>
      <c r="UHH174" s="6"/>
      <c r="UHI174" s="6"/>
      <c r="UHJ174" s="6"/>
      <c r="UHK174" s="6"/>
      <c r="UHL174" s="6"/>
      <c r="UHM174" s="6"/>
      <c r="UHN174" s="6"/>
      <c r="UHO174" s="6"/>
      <c r="UHP174" s="6"/>
      <c r="UHQ174" s="6"/>
      <c r="UHR174" s="6"/>
      <c r="UHS174" s="6"/>
      <c r="UHT174" s="6"/>
      <c r="UHU174" s="6"/>
      <c r="UHV174" s="6"/>
      <c r="UHW174" s="6"/>
      <c r="UHX174" s="6"/>
      <c r="UHY174" s="6"/>
      <c r="UHZ174" s="6"/>
      <c r="UIA174" s="6"/>
      <c r="UIB174" s="6"/>
      <c r="UIC174" s="6"/>
      <c r="UID174" s="6"/>
      <c r="UIE174" s="6"/>
      <c r="UIF174" s="6"/>
      <c r="UIG174" s="6"/>
      <c r="UIH174" s="6"/>
      <c r="UII174" s="6"/>
      <c r="UIJ174" s="6"/>
      <c r="UIK174" s="6"/>
      <c r="UIL174" s="6"/>
      <c r="UIM174" s="6"/>
      <c r="UIN174" s="6"/>
      <c r="UIO174" s="6"/>
      <c r="UIP174" s="6"/>
      <c r="UIQ174" s="6"/>
      <c r="UIR174" s="6"/>
      <c r="UIS174" s="6"/>
      <c r="UIT174" s="6"/>
      <c r="UIU174" s="6"/>
      <c r="UIV174" s="6"/>
      <c r="UIW174" s="6"/>
      <c r="UIX174" s="6"/>
      <c r="UIY174" s="6"/>
      <c r="UIZ174" s="6"/>
      <c r="UJA174" s="6"/>
      <c r="UJB174" s="6"/>
      <c r="UJC174" s="6"/>
      <c r="UJD174" s="6"/>
      <c r="UJE174" s="6"/>
      <c r="UJF174" s="6"/>
      <c r="UJG174" s="6"/>
      <c r="UJH174" s="6"/>
      <c r="UJI174" s="6"/>
      <c r="UJJ174" s="6"/>
      <c r="UJK174" s="6"/>
      <c r="UJL174" s="6"/>
      <c r="UJM174" s="6"/>
      <c r="UJN174" s="6"/>
      <c r="UJO174" s="6"/>
      <c r="UJP174" s="6"/>
      <c r="UJQ174" s="6"/>
      <c r="UJR174" s="6"/>
      <c r="UJS174" s="6"/>
      <c r="UJT174" s="6"/>
      <c r="UJU174" s="6"/>
      <c r="UJV174" s="6"/>
      <c r="UJW174" s="6"/>
      <c r="UJX174" s="6"/>
      <c r="UJY174" s="6"/>
      <c r="UJZ174" s="6"/>
      <c r="UKA174" s="6"/>
      <c r="UKB174" s="6"/>
      <c r="UKC174" s="6"/>
      <c r="UKD174" s="6"/>
      <c r="UKE174" s="6"/>
      <c r="UKF174" s="6"/>
      <c r="UKG174" s="6"/>
      <c r="UKH174" s="6"/>
      <c r="UKI174" s="6"/>
      <c r="UKJ174" s="6"/>
      <c r="UKK174" s="6"/>
      <c r="UKL174" s="6"/>
      <c r="UKM174" s="6"/>
      <c r="UKN174" s="6"/>
      <c r="UKO174" s="6"/>
      <c r="UKP174" s="6"/>
      <c r="UKQ174" s="6"/>
      <c r="UKR174" s="6"/>
      <c r="UKS174" s="6"/>
      <c r="UKT174" s="6"/>
      <c r="UKU174" s="6"/>
      <c r="UKV174" s="6"/>
      <c r="UKW174" s="6"/>
      <c r="UKX174" s="6"/>
      <c r="UKY174" s="6"/>
      <c r="UKZ174" s="6"/>
      <c r="ULA174" s="6"/>
      <c r="ULB174" s="6"/>
      <c r="ULC174" s="6"/>
      <c r="ULD174" s="6"/>
      <c r="ULE174" s="6"/>
      <c r="ULF174" s="6"/>
      <c r="ULG174" s="6"/>
      <c r="ULH174" s="6"/>
      <c r="ULI174" s="6"/>
      <c r="ULJ174" s="6"/>
      <c r="ULK174" s="6"/>
      <c r="ULL174" s="6"/>
      <c r="ULM174" s="6"/>
      <c r="ULN174" s="6"/>
      <c r="ULO174" s="6"/>
      <c r="ULP174" s="6"/>
      <c r="ULQ174" s="6"/>
      <c r="ULR174" s="6"/>
      <c r="ULS174" s="6"/>
      <c r="ULT174" s="6"/>
      <c r="ULU174" s="6"/>
      <c r="ULV174" s="6"/>
      <c r="ULW174" s="6"/>
      <c r="ULX174" s="6"/>
      <c r="ULY174" s="6"/>
      <c r="ULZ174" s="6"/>
      <c r="UMA174" s="6"/>
      <c r="UMB174" s="6"/>
      <c r="UMC174" s="6"/>
      <c r="UMD174" s="6"/>
      <c r="UME174" s="6"/>
      <c r="UMF174" s="6"/>
      <c r="UMG174" s="6"/>
      <c r="UMH174" s="6"/>
      <c r="UMI174" s="6"/>
      <c r="UMJ174" s="6"/>
      <c r="UMK174" s="6"/>
      <c r="UML174" s="6"/>
      <c r="UMM174" s="6"/>
      <c r="UMN174" s="6"/>
      <c r="UMO174" s="6"/>
      <c r="UMP174" s="6"/>
      <c r="UMQ174" s="6"/>
      <c r="UMR174" s="6"/>
      <c r="UMS174" s="6"/>
      <c r="UMT174" s="6"/>
      <c r="UMU174" s="6"/>
      <c r="UMV174" s="6"/>
      <c r="UMW174" s="6"/>
      <c r="UMX174" s="6"/>
      <c r="UMY174" s="6"/>
      <c r="UMZ174" s="6"/>
      <c r="UNA174" s="6"/>
      <c r="UNB174" s="6"/>
      <c r="UNC174" s="6"/>
      <c r="UND174" s="6"/>
      <c r="UNE174" s="6"/>
      <c r="UNF174" s="6"/>
      <c r="UNG174" s="6"/>
      <c r="UNH174" s="6"/>
      <c r="UNI174" s="6"/>
      <c r="UNJ174" s="6"/>
      <c r="UNK174" s="6"/>
      <c r="UNL174" s="6"/>
      <c r="UNM174" s="6"/>
      <c r="UNN174" s="6"/>
      <c r="UNO174" s="6"/>
      <c r="UNP174" s="6"/>
      <c r="UNQ174" s="6"/>
      <c r="UNR174" s="6"/>
      <c r="UNS174" s="6"/>
      <c r="UNT174" s="6"/>
      <c r="UNU174" s="6"/>
      <c r="UNV174" s="6"/>
      <c r="UNW174" s="6"/>
      <c r="UNX174" s="6"/>
      <c r="UNY174" s="6"/>
      <c r="UNZ174" s="6"/>
      <c r="UOA174" s="6"/>
      <c r="UOB174" s="6"/>
      <c r="UOC174" s="6"/>
      <c r="UOD174" s="6"/>
      <c r="UOE174" s="6"/>
      <c r="UOF174" s="6"/>
      <c r="UOG174" s="6"/>
      <c r="UOH174" s="6"/>
      <c r="UOI174" s="6"/>
      <c r="UOJ174" s="6"/>
      <c r="UOK174" s="6"/>
      <c r="UOL174" s="6"/>
      <c r="UOM174" s="6"/>
      <c r="UON174" s="6"/>
      <c r="UOO174" s="6"/>
      <c r="UOP174" s="6"/>
      <c r="UOQ174" s="6"/>
      <c r="UOR174" s="6"/>
      <c r="UOS174" s="6"/>
      <c r="UOT174" s="6"/>
      <c r="UOU174" s="6"/>
      <c r="UOV174" s="6"/>
      <c r="UOW174" s="6"/>
      <c r="UOX174" s="6"/>
      <c r="UOY174" s="6"/>
      <c r="UOZ174" s="6"/>
      <c r="UPA174" s="6"/>
      <c r="UPB174" s="6"/>
      <c r="UPC174" s="6"/>
      <c r="UPD174" s="6"/>
      <c r="UPE174" s="6"/>
      <c r="UPF174" s="6"/>
      <c r="UPG174" s="6"/>
      <c r="UPH174" s="6"/>
      <c r="UPI174" s="6"/>
      <c r="UPJ174" s="6"/>
      <c r="UPK174" s="6"/>
      <c r="UPL174" s="6"/>
      <c r="UPM174" s="6"/>
      <c r="UPN174" s="6"/>
      <c r="UPO174" s="6"/>
      <c r="UPP174" s="6"/>
      <c r="UPQ174" s="6"/>
      <c r="UPR174" s="6"/>
      <c r="UPS174" s="6"/>
      <c r="UPT174" s="6"/>
      <c r="UPU174" s="6"/>
      <c r="UPV174" s="6"/>
      <c r="UPW174" s="6"/>
      <c r="UPX174" s="6"/>
      <c r="UPY174" s="6"/>
      <c r="UPZ174" s="6"/>
      <c r="UQA174" s="6"/>
      <c r="UQB174" s="6"/>
      <c r="UQC174" s="6"/>
      <c r="UQD174" s="6"/>
      <c r="UQE174" s="6"/>
      <c r="UQF174" s="6"/>
      <c r="UQG174" s="6"/>
      <c r="UQH174" s="6"/>
      <c r="UQI174" s="6"/>
      <c r="UQJ174" s="6"/>
      <c r="UQK174" s="6"/>
      <c r="UQL174" s="6"/>
      <c r="UQM174" s="6"/>
      <c r="UQN174" s="6"/>
      <c r="UQO174" s="6"/>
      <c r="UQP174" s="6"/>
      <c r="UQQ174" s="6"/>
      <c r="UQR174" s="6"/>
      <c r="UQS174" s="6"/>
      <c r="UQT174" s="6"/>
      <c r="UQU174" s="6"/>
      <c r="UQV174" s="6"/>
      <c r="UQW174" s="6"/>
      <c r="UQX174" s="6"/>
      <c r="UQY174" s="6"/>
      <c r="UQZ174" s="6"/>
      <c r="URA174" s="6"/>
      <c r="URB174" s="6"/>
      <c r="URC174" s="6"/>
      <c r="URD174" s="6"/>
      <c r="URE174" s="6"/>
      <c r="URF174" s="6"/>
      <c r="URG174" s="6"/>
      <c r="URH174" s="6"/>
      <c r="URI174" s="6"/>
      <c r="URJ174" s="6"/>
      <c r="URK174" s="6"/>
      <c r="URL174" s="6"/>
      <c r="URM174" s="6"/>
      <c r="URN174" s="6"/>
      <c r="URO174" s="6"/>
      <c r="URP174" s="6"/>
      <c r="URQ174" s="6"/>
      <c r="URR174" s="6"/>
      <c r="URS174" s="6"/>
      <c r="URT174" s="6"/>
      <c r="URU174" s="6"/>
      <c r="URV174" s="6"/>
      <c r="URW174" s="6"/>
      <c r="URX174" s="6"/>
      <c r="URY174" s="6"/>
      <c r="URZ174" s="6"/>
      <c r="USA174" s="6"/>
      <c r="USB174" s="6"/>
      <c r="USC174" s="6"/>
      <c r="USD174" s="6"/>
      <c r="USE174" s="6"/>
      <c r="USF174" s="6"/>
      <c r="USG174" s="6"/>
      <c r="USH174" s="6"/>
      <c r="USI174" s="6"/>
      <c r="USJ174" s="6"/>
      <c r="USK174" s="6"/>
      <c r="USL174" s="6"/>
      <c r="USM174" s="6"/>
      <c r="USN174" s="6"/>
      <c r="USO174" s="6"/>
      <c r="USP174" s="6"/>
      <c r="USQ174" s="6"/>
      <c r="USR174" s="6"/>
      <c r="USS174" s="6"/>
      <c r="UST174" s="6"/>
      <c r="USU174" s="6"/>
      <c r="USV174" s="6"/>
      <c r="USW174" s="6"/>
      <c r="USX174" s="6"/>
      <c r="USY174" s="6"/>
      <c r="USZ174" s="6"/>
      <c r="UTA174" s="6"/>
      <c r="UTB174" s="6"/>
      <c r="UTC174" s="6"/>
      <c r="UTD174" s="6"/>
      <c r="UTE174" s="6"/>
      <c r="UTF174" s="6"/>
      <c r="UTG174" s="6"/>
      <c r="UTH174" s="6"/>
      <c r="UTI174" s="6"/>
      <c r="UTJ174" s="6"/>
      <c r="UTK174" s="6"/>
      <c r="UTL174" s="6"/>
      <c r="UTM174" s="6"/>
      <c r="UTN174" s="6"/>
      <c r="UTO174" s="6"/>
      <c r="UTP174" s="6"/>
      <c r="UTQ174" s="6"/>
      <c r="UTR174" s="6"/>
      <c r="UTS174" s="6"/>
      <c r="UTT174" s="6"/>
      <c r="UTU174" s="6"/>
      <c r="UTV174" s="6"/>
      <c r="UTW174" s="6"/>
      <c r="UTX174" s="6"/>
      <c r="UTY174" s="6"/>
      <c r="UTZ174" s="6"/>
      <c r="UUA174" s="6"/>
      <c r="UUB174" s="6"/>
      <c r="UUC174" s="6"/>
      <c r="UUD174" s="6"/>
      <c r="UUE174" s="6"/>
      <c r="UUF174" s="6"/>
      <c r="UUG174" s="6"/>
      <c r="UUH174" s="6"/>
      <c r="UUI174" s="6"/>
      <c r="UUJ174" s="6"/>
      <c r="UUK174" s="6"/>
      <c r="UUL174" s="6"/>
      <c r="UUM174" s="6"/>
      <c r="UUN174" s="6"/>
      <c r="UUO174" s="6"/>
      <c r="UUP174" s="6"/>
      <c r="UUQ174" s="6"/>
      <c r="UUR174" s="6"/>
      <c r="UUS174" s="6"/>
      <c r="UUT174" s="6"/>
      <c r="UUU174" s="6"/>
      <c r="UUV174" s="6"/>
      <c r="UUW174" s="6"/>
      <c r="UUX174" s="6"/>
      <c r="UUY174" s="6"/>
      <c r="UUZ174" s="6"/>
      <c r="UVA174" s="6"/>
      <c r="UVB174" s="6"/>
      <c r="UVC174" s="6"/>
      <c r="UVD174" s="6"/>
      <c r="UVE174" s="6"/>
      <c r="UVF174" s="6"/>
      <c r="UVG174" s="6"/>
      <c r="UVH174" s="6"/>
      <c r="UVI174" s="6"/>
      <c r="UVJ174" s="6"/>
      <c r="UVK174" s="6"/>
      <c r="UVL174" s="6"/>
      <c r="UVM174" s="6"/>
      <c r="UVN174" s="6"/>
      <c r="UVO174" s="6"/>
      <c r="UVP174" s="6"/>
      <c r="UVQ174" s="6"/>
      <c r="UVR174" s="6"/>
      <c r="UVS174" s="6"/>
      <c r="UVT174" s="6"/>
      <c r="UVU174" s="6"/>
      <c r="UVV174" s="6"/>
      <c r="UVW174" s="6"/>
      <c r="UVX174" s="6"/>
      <c r="UVY174" s="6"/>
      <c r="UVZ174" s="6"/>
      <c r="UWA174" s="6"/>
      <c r="UWB174" s="6"/>
      <c r="UWC174" s="6"/>
      <c r="UWD174" s="6"/>
      <c r="UWE174" s="6"/>
      <c r="UWF174" s="6"/>
      <c r="UWG174" s="6"/>
      <c r="UWH174" s="6"/>
      <c r="UWI174" s="6"/>
      <c r="UWJ174" s="6"/>
      <c r="UWK174" s="6"/>
      <c r="UWL174" s="6"/>
      <c r="UWM174" s="6"/>
      <c r="UWN174" s="6"/>
      <c r="UWO174" s="6"/>
      <c r="UWP174" s="6"/>
      <c r="UWQ174" s="6"/>
      <c r="UWR174" s="6"/>
      <c r="UWS174" s="6"/>
      <c r="UWT174" s="6"/>
      <c r="UWU174" s="6"/>
      <c r="UWV174" s="6"/>
      <c r="UWW174" s="6"/>
      <c r="UWX174" s="6"/>
      <c r="UWY174" s="6"/>
      <c r="UWZ174" s="6"/>
      <c r="UXA174" s="6"/>
      <c r="UXB174" s="6"/>
      <c r="UXC174" s="6"/>
      <c r="UXD174" s="6"/>
      <c r="UXE174" s="6"/>
      <c r="UXF174" s="6"/>
      <c r="UXG174" s="6"/>
      <c r="UXH174" s="6"/>
      <c r="UXI174" s="6"/>
      <c r="UXJ174" s="6"/>
      <c r="UXK174" s="6"/>
      <c r="UXL174" s="6"/>
      <c r="UXM174" s="6"/>
      <c r="UXN174" s="6"/>
      <c r="UXO174" s="6"/>
      <c r="UXP174" s="6"/>
      <c r="UXQ174" s="6"/>
      <c r="UXR174" s="6"/>
      <c r="UXS174" s="6"/>
      <c r="UXT174" s="6"/>
      <c r="UXU174" s="6"/>
      <c r="UXV174" s="6"/>
      <c r="UXW174" s="6"/>
      <c r="UXX174" s="6"/>
      <c r="UXY174" s="6"/>
      <c r="UXZ174" s="6"/>
      <c r="UYA174" s="6"/>
      <c r="UYB174" s="6"/>
      <c r="UYC174" s="6"/>
      <c r="UYD174" s="6"/>
      <c r="UYE174" s="6"/>
      <c r="UYF174" s="6"/>
      <c r="UYG174" s="6"/>
      <c r="UYH174" s="6"/>
      <c r="UYI174" s="6"/>
      <c r="UYJ174" s="6"/>
      <c r="UYK174" s="6"/>
      <c r="UYL174" s="6"/>
      <c r="UYM174" s="6"/>
      <c r="UYN174" s="6"/>
      <c r="UYO174" s="6"/>
      <c r="UYP174" s="6"/>
      <c r="UYQ174" s="6"/>
      <c r="UYR174" s="6"/>
      <c r="UYS174" s="6"/>
      <c r="UYT174" s="6"/>
      <c r="UYU174" s="6"/>
      <c r="UYV174" s="6"/>
      <c r="UYW174" s="6"/>
      <c r="UYX174" s="6"/>
      <c r="UYY174" s="6"/>
      <c r="UYZ174" s="6"/>
      <c r="UZA174" s="6"/>
      <c r="UZB174" s="6"/>
      <c r="UZC174" s="6"/>
      <c r="UZD174" s="6"/>
      <c r="UZE174" s="6"/>
      <c r="UZF174" s="6"/>
      <c r="UZG174" s="6"/>
      <c r="UZH174" s="6"/>
      <c r="UZI174" s="6"/>
      <c r="UZJ174" s="6"/>
      <c r="UZK174" s="6"/>
      <c r="UZL174" s="6"/>
      <c r="UZM174" s="6"/>
      <c r="UZN174" s="6"/>
      <c r="UZO174" s="6"/>
      <c r="UZP174" s="6"/>
      <c r="UZQ174" s="6"/>
      <c r="UZR174" s="6"/>
      <c r="UZS174" s="6"/>
      <c r="UZT174" s="6"/>
      <c r="UZU174" s="6"/>
      <c r="UZV174" s="6"/>
      <c r="UZW174" s="6"/>
      <c r="UZX174" s="6"/>
      <c r="UZY174" s="6"/>
      <c r="UZZ174" s="6"/>
      <c r="VAA174" s="6"/>
      <c r="VAB174" s="6"/>
      <c r="VAC174" s="6"/>
      <c r="VAD174" s="6"/>
      <c r="VAE174" s="6"/>
      <c r="VAF174" s="6"/>
      <c r="VAG174" s="6"/>
      <c r="VAH174" s="6"/>
      <c r="VAI174" s="6"/>
      <c r="VAJ174" s="6"/>
      <c r="VAK174" s="6"/>
      <c r="VAL174" s="6"/>
      <c r="VAM174" s="6"/>
      <c r="VAN174" s="6"/>
      <c r="VAO174" s="6"/>
      <c r="VAP174" s="6"/>
      <c r="VAQ174" s="6"/>
      <c r="VAR174" s="6"/>
      <c r="VAS174" s="6"/>
      <c r="VAT174" s="6"/>
      <c r="VAU174" s="6"/>
      <c r="VAV174" s="6"/>
      <c r="VAW174" s="6"/>
      <c r="VAX174" s="6"/>
      <c r="VAY174" s="6"/>
      <c r="VAZ174" s="6"/>
      <c r="VBA174" s="6"/>
      <c r="VBB174" s="6"/>
      <c r="VBC174" s="6"/>
      <c r="VBD174" s="6"/>
      <c r="VBE174" s="6"/>
      <c r="VBF174" s="6"/>
      <c r="VBG174" s="6"/>
      <c r="VBH174" s="6"/>
      <c r="VBI174" s="6"/>
      <c r="VBJ174" s="6"/>
      <c r="VBK174" s="6"/>
      <c r="VBL174" s="6"/>
      <c r="VBM174" s="6"/>
      <c r="VBN174" s="6"/>
      <c r="VBO174" s="6"/>
      <c r="VBP174" s="6"/>
      <c r="VBQ174" s="6"/>
      <c r="VBR174" s="6"/>
      <c r="VBS174" s="6"/>
      <c r="VBT174" s="6"/>
      <c r="VBU174" s="6"/>
      <c r="VBV174" s="6"/>
      <c r="VBW174" s="6"/>
      <c r="VBX174" s="6"/>
      <c r="VBY174" s="6"/>
      <c r="VBZ174" s="6"/>
      <c r="VCA174" s="6"/>
      <c r="VCB174" s="6"/>
      <c r="VCC174" s="6"/>
      <c r="VCD174" s="6"/>
      <c r="VCE174" s="6"/>
      <c r="VCF174" s="6"/>
      <c r="VCG174" s="6"/>
      <c r="VCH174" s="6"/>
      <c r="VCI174" s="6"/>
      <c r="VCJ174" s="6"/>
      <c r="VCK174" s="6"/>
      <c r="VCL174" s="6"/>
      <c r="VCM174" s="6"/>
      <c r="VCN174" s="6"/>
      <c r="VCO174" s="6"/>
      <c r="VCP174" s="6"/>
      <c r="VCQ174" s="6"/>
      <c r="VCR174" s="6"/>
      <c r="VCS174" s="6"/>
      <c r="VCT174" s="6"/>
      <c r="VCU174" s="6"/>
      <c r="VCV174" s="6"/>
      <c r="VCW174" s="6"/>
      <c r="VCX174" s="6"/>
      <c r="VCY174" s="6"/>
      <c r="VCZ174" s="6"/>
      <c r="VDA174" s="6"/>
      <c r="VDB174" s="6"/>
      <c r="VDC174" s="6"/>
      <c r="VDD174" s="6"/>
      <c r="VDE174" s="6"/>
      <c r="VDF174" s="6"/>
      <c r="VDG174" s="6"/>
      <c r="VDH174" s="6"/>
      <c r="VDI174" s="6"/>
      <c r="VDJ174" s="6"/>
      <c r="VDK174" s="6"/>
      <c r="VDL174" s="6"/>
      <c r="VDM174" s="6"/>
      <c r="VDN174" s="6"/>
      <c r="VDO174" s="6"/>
      <c r="VDP174" s="6"/>
      <c r="VDQ174" s="6"/>
      <c r="VDR174" s="6"/>
      <c r="VDS174" s="6"/>
      <c r="VDT174" s="6"/>
      <c r="VDU174" s="6"/>
      <c r="VDV174" s="6"/>
      <c r="VDW174" s="6"/>
      <c r="VDX174" s="6"/>
      <c r="VDY174" s="6"/>
      <c r="VDZ174" s="6"/>
      <c r="VEA174" s="6"/>
      <c r="VEB174" s="6"/>
      <c r="VEC174" s="6"/>
      <c r="VED174" s="6"/>
      <c r="VEE174" s="6"/>
      <c r="VEF174" s="6"/>
      <c r="VEG174" s="6"/>
      <c r="VEH174" s="6"/>
      <c r="VEI174" s="6"/>
      <c r="VEJ174" s="6"/>
      <c r="VEK174" s="6"/>
      <c r="VEL174" s="6"/>
      <c r="VEM174" s="6"/>
      <c r="VEN174" s="6"/>
      <c r="VEO174" s="6"/>
      <c r="VEP174" s="6"/>
      <c r="VEQ174" s="6"/>
      <c r="VER174" s="6"/>
      <c r="VES174" s="6"/>
      <c r="VET174" s="6"/>
      <c r="VEU174" s="6"/>
      <c r="VEV174" s="6"/>
      <c r="VEW174" s="6"/>
      <c r="VEX174" s="6"/>
      <c r="VEY174" s="6"/>
      <c r="VEZ174" s="6"/>
      <c r="VFA174" s="6"/>
      <c r="VFB174" s="6"/>
      <c r="VFC174" s="6"/>
      <c r="VFD174" s="6"/>
      <c r="VFE174" s="6"/>
      <c r="VFF174" s="6"/>
      <c r="VFG174" s="6"/>
      <c r="VFH174" s="6"/>
      <c r="VFI174" s="6"/>
      <c r="VFJ174" s="6"/>
      <c r="VFK174" s="6"/>
      <c r="VFL174" s="6"/>
      <c r="VFM174" s="6"/>
      <c r="VFN174" s="6"/>
      <c r="VFO174" s="6"/>
      <c r="VFP174" s="6"/>
      <c r="VFQ174" s="6"/>
      <c r="VFR174" s="6"/>
      <c r="VFS174" s="6"/>
      <c r="VFT174" s="6"/>
      <c r="VFU174" s="6"/>
      <c r="VFV174" s="6"/>
      <c r="VFW174" s="6"/>
      <c r="VFX174" s="6"/>
      <c r="VFY174" s="6"/>
      <c r="VFZ174" s="6"/>
      <c r="VGA174" s="6"/>
      <c r="VGB174" s="6"/>
      <c r="VGC174" s="6"/>
      <c r="VGD174" s="6"/>
      <c r="VGE174" s="6"/>
      <c r="VGF174" s="6"/>
      <c r="VGG174" s="6"/>
      <c r="VGH174" s="6"/>
      <c r="VGI174" s="6"/>
      <c r="VGJ174" s="6"/>
      <c r="VGK174" s="6"/>
      <c r="VGL174" s="6"/>
      <c r="VGM174" s="6"/>
      <c r="VGN174" s="6"/>
      <c r="VGO174" s="6"/>
      <c r="VGP174" s="6"/>
      <c r="VGQ174" s="6"/>
      <c r="VGR174" s="6"/>
      <c r="VGS174" s="6"/>
      <c r="VGT174" s="6"/>
      <c r="VGU174" s="6"/>
      <c r="VGV174" s="6"/>
      <c r="VGW174" s="6"/>
      <c r="VGX174" s="6"/>
      <c r="VGY174" s="6"/>
      <c r="VGZ174" s="6"/>
      <c r="VHA174" s="6"/>
      <c r="VHB174" s="6"/>
      <c r="VHC174" s="6"/>
      <c r="VHD174" s="6"/>
      <c r="VHE174" s="6"/>
      <c r="VHF174" s="6"/>
      <c r="VHG174" s="6"/>
      <c r="VHH174" s="6"/>
      <c r="VHI174" s="6"/>
      <c r="VHJ174" s="6"/>
      <c r="VHK174" s="6"/>
      <c r="VHL174" s="6"/>
      <c r="VHM174" s="6"/>
      <c r="VHN174" s="6"/>
      <c r="VHO174" s="6"/>
      <c r="VHP174" s="6"/>
      <c r="VHQ174" s="6"/>
      <c r="VHR174" s="6"/>
      <c r="VHS174" s="6"/>
      <c r="VHT174" s="6"/>
      <c r="VHU174" s="6"/>
      <c r="VHV174" s="6"/>
      <c r="VHW174" s="6"/>
      <c r="VHX174" s="6"/>
      <c r="VHY174" s="6"/>
      <c r="VHZ174" s="6"/>
      <c r="VIA174" s="6"/>
      <c r="VIB174" s="6"/>
      <c r="VIC174" s="6"/>
      <c r="VID174" s="6"/>
      <c r="VIE174" s="6"/>
      <c r="VIF174" s="6"/>
      <c r="VIG174" s="6"/>
      <c r="VIH174" s="6"/>
      <c r="VII174" s="6"/>
      <c r="VIJ174" s="6"/>
      <c r="VIK174" s="6"/>
      <c r="VIL174" s="6"/>
      <c r="VIM174" s="6"/>
      <c r="VIN174" s="6"/>
      <c r="VIO174" s="6"/>
      <c r="VIP174" s="6"/>
      <c r="VIQ174" s="6"/>
      <c r="VIR174" s="6"/>
      <c r="VIS174" s="6"/>
      <c r="VIT174" s="6"/>
      <c r="VIU174" s="6"/>
      <c r="VIV174" s="6"/>
      <c r="VIW174" s="6"/>
      <c r="VIX174" s="6"/>
      <c r="VIY174" s="6"/>
      <c r="VIZ174" s="6"/>
      <c r="VJA174" s="6"/>
      <c r="VJB174" s="6"/>
      <c r="VJC174" s="6"/>
      <c r="VJD174" s="6"/>
      <c r="VJE174" s="6"/>
      <c r="VJF174" s="6"/>
      <c r="VJG174" s="6"/>
      <c r="VJH174" s="6"/>
      <c r="VJI174" s="6"/>
      <c r="VJJ174" s="6"/>
      <c r="VJK174" s="6"/>
      <c r="VJL174" s="6"/>
      <c r="VJM174" s="6"/>
      <c r="VJN174" s="6"/>
      <c r="VJO174" s="6"/>
      <c r="VJP174" s="6"/>
      <c r="VJQ174" s="6"/>
      <c r="VJR174" s="6"/>
      <c r="VJS174" s="6"/>
      <c r="VJT174" s="6"/>
      <c r="VJU174" s="6"/>
      <c r="VJV174" s="6"/>
      <c r="VJW174" s="6"/>
      <c r="VJX174" s="6"/>
      <c r="VJY174" s="6"/>
      <c r="VJZ174" s="6"/>
      <c r="VKA174" s="6"/>
      <c r="VKB174" s="6"/>
      <c r="VKC174" s="6"/>
      <c r="VKD174" s="6"/>
      <c r="VKE174" s="6"/>
      <c r="VKF174" s="6"/>
      <c r="VKG174" s="6"/>
      <c r="VKH174" s="6"/>
      <c r="VKI174" s="6"/>
      <c r="VKJ174" s="6"/>
      <c r="VKK174" s="6"/>
      <c r="VKL174" s="6"/>
      <c r="VKM174" s="6"/>
      <c r="VKN174" s="6"/>
      <c r="VKO174" s="6"/>
      <c r="VKP174" s="6"/>
      <c r="VKQ174" s="6"/>
      <c r="VKR174" s="6"/>
      <c r="VKS174" s="6"/>
      <c r="VKT174" s="6"/>
      <c r="VKU174" s="6"/>
      <c r="VKV174" s="6"/>
      <c r="VKW174" s="6"/>
      <c r="VKX174" s="6"/>
      <c r="VKY174" s="6"/>
      <c r="VKZ174" s="6"/>
      <c r="VLA174" s="6"/>
      <c r="VLB174" s="6"/>
      <c r="VLC174" s="6"/>
      <c r="VLD174" s="6"/>
      <c r="VLE174" s="6"/>
      <c r="VLF174" s="6"/>
      <c r="VLG174" s="6"/>
      <c r="VLH174" s="6"/>
      <c r="VLI174" s="6"/>
      <c r="VLJ174" s="6"/>
      <c r="VLK174" s="6"/>
      <c r="VLL174" s="6"/>
      <c r="VLM174" s="6"/>
      <c r="VLN174" s="6"/>
      <c r="VLO174" s="6"/>
      <c r="VLP174" s="6"/>
      <c r="VLQ174" s="6"/>
      <c r="VLR174" s="6"/>
      <c r="VLS174" s="6"/>
      <c r="VLT174" s="6"/>
      <c r="VLU174" s="6"/>
      <c r="VLV174" s="6"/>
      <c r="VLW174" s="6"/>
      <c r="VLX174" s="6"/>
      <c r="VLY174" s="6"/>
      <c r="VLZ174" s="6"/>
      <c r="VMA174" s="6"/>
      <c r="VMB174" s="6"/>
      <c r="VMC174" s="6"/>
      <c r="VMD174" s="6"/>
      <c r="VME174" s="6"/>
      <c r="VMF174" s="6"/>
      <c r="VMG174" s="6"/>
      <c r="VMH174" s="6"/>
      <c r="VMI174" s="6"/>
      <c r="VMJ174" s="6"/>
      <c r="VMK174" s="6"/>
      <c r="VML174" s="6"/>
      <c r="VMM174" s="6"/>
      <c r="VMN174" s="6"/>
      <c r="VMO174" s="6"/>
      <c r="VMP174" s="6"/>
      <c r="VMQ174" s="6"/>
      <c r="VMR174" s="6"/>
      <c r="VMS174" s="6"/>
      <c r="VMT174" s="6"/>
      <c r="VMU174" s="6"/>
      <c r="VMV174" s="6"/>
      <c r="VMW174" s="6"/>
      <c r="VMX174" s="6"/>
      <c r="VMY174" s="6"/>
      <c r="VMZ174" s="6"/>
      <c r="VNA174" s="6"/>
      <c r="VNB174" s="6"/>
      <c r="VNC174" s="6"/>
      <c r="VND174" s="6"/>
      <c r="VNE174" s="6"/>
      <c r="VNF174" s="6"/>
      <c r="VNG174" s="6"/>
      <c r="VNH174" s="6"/>
      <c r="VNI174" s="6"/>
      <c r="VNJ174" s="6"/>
      <c r="VNK174" s="6"/>
      <c r="VNL174" s="6"/>
      <c r="VNM174" s="6"/>
      <c r="VNN174" s="6"/>
      <c r="VNO174" s="6"/>
      <c r="VNP174" s="6"/>
      <c r="VNQ174" s="6"/>
      <c r="VNR174" s="6"/>
      <c r="VNS174" s="6"/>
      <c r="VNT174" s="6"/>
      <c r="VNU174" s="6"/>
      <c r="VNV174" s="6"/>
      <c r="VNW174" s="6"/>
      <c r="VNX174" s="6"/>
      <c r="VNY174" s="6"/>
      <c r="VNZ174" s="6"/>
      <c r="VOA174" s="6"/>
      <c r="VOB174" s="6"/>
      <c r="VOC174" s="6"/>
      <c r="VOD174" s="6"/>
      <c r="VOE174" s="6"/>
      <c r="VOF174" s="6"/>
      <c r="VOG174" s="6"/>
      <c r="VOH174" s="6"/>
      <c r="VOI174" s="6"/>
      <c r="VOJ174" s="6"/>
      <c r="VOK174" s="6"/>
      <c r="VOL174" s="6"/>
      <c r="VOM174" s="6"/>
      <c r="VON174" s="6"/>
      <c r="VOO174" s="6"/>
      <c r="VOP174" s="6"/>
      <c r="VOQ174" s="6"/>
      <c r="VOR174" s="6"/>
      <c r="VOS174" s="6"/>
      <c r="VOT174" s="6"/>
      <c r="VOU174" s="6"/>
      <c r="VOV174" s="6"/>
      <c r="VOW174" s="6"/>
      <c r="VOX174" s="6"/>
      <c r="VOY174" s="6"/>
      <c r="VOZ174" s="6"/>
      <c r="VPA174" s="6"/>
      <c r="VPB174" s="6"/>
      <c r="VPC174" s="6"/>
      <c r="VPD174" s="6"/>
      <c r="VPE174" s="6"/>
      <c r="VPF174" s="6"/>
      <c r="VPG174" s="6"/>
      <c r="VPH174" s="6"/>
      <c r="VPI174" s="6"/>
      <c r="VPJ174" s="6"/>
      <c r="VPK174" s="6"/>
      <c r="VPL174" s="6"/>
      <c r="VPM174" s="6"/>
      <c r="VPN174" s="6"/>
      <c r="VPO174" s="6"/>
      <c r="VPP174" s="6"/>
      <c r="VPQ174" s="6"/>
      <c r="VPR174" s="6"/>
      <c r="VPS174" s="6"/>
      <c r="VPT174" s="6"/>
      <c r="VPU174" s="6"/>
      <c r="VPV174" s="6"/>
      <c r="VPW174" s="6"/>
      <c r="VPX174" s="6"/>
      <c r="VPY174" s="6"/>
      <c r="VPZ174" s="6"/>
      <c r="VQA174" s="6"/>
      <c r="VQB174" s="6"/>
      <c r="VQC174" s="6"/>
      <c r="VQD174" s="6"/>
      <c r="VQE174" s="6"/>
      <c r="VQF174" s="6"/>
      <c r="VQG174" s="6"/>
      <c r="VQH174" s="6"/>
      <c r="VQI174" s="6"/>
      <c r="VQJ174" s="6"/>
      <c r="VQK174" s="6"/>
      <c r="VQL174" s="6"/>
      <c r="VQM174" s="6"/>
      <c r="VQN174" s="6"/>
      <c r="VQO174" s="6"/>
      <c r="VQP174" s="6"/>
      <c r="VQQ174" s="6"/>
      <c r="VQR174" s="6"/>
      <c r="VQS174" s="6"/>
      <c r="VQT174" s="6"/>
      <c r="VQU174" s="6"/>
      <c r="VQV174" s="6"/>
      <c r="VQW174" s="6"/>
      <c r="VQX174" s="6"/>
      <c r="VQY174" s="6"/>
      <c r="VQZ174" s="6"/>
      <c r="VRA174" s="6"/>
      <c r="VRB174" s="6"/>
      <c r="VRC174" s="6"/>
      <c r="VRD174" s="6"/>
      <c r="VRE174" s="6"/>
      <c r="VRF174" s="6"/>
      <c r="VRG174" s="6"/>
      <c r="VRH174" s="6"/>
      <c r="VRI174" s="6"/>
      <c r="VRJ174" s="6"/>
      <c r="VRK174" s="6"/>
      <c r="VRL174" s="6"/>
      <c r="VRM174" s="6"/>
      <c r="VRN174" s="6"/>
      <c r="VRO174" s="6"/>
      <c r="VRP174" s="6"/>
      <c r="VRQ174" s="6"/>
      <c r="VRR174" s="6"/>
      <c r="VRS174" s="6"/>
      <c r="VRT174" s="6"/>
      <c r="VRU174" s="6"/>
      <c r="VRV174" s="6"/>
      <c r="VRW174" s="6"/>
      <c r="VRX174" s="6"/>
      <c r="VRY174" s="6"/>
      <c r="VRZ174" s="6"/>
      <c r="VSA174" s="6"/>
      <c r="VSB174" s="6"/>
      <c r="VSC174" s="6"/>
      <c r="VSD174" s="6"/>
      <c r="VSE174" s="6"/>
      <c r="VSF174" s="6"/>
      <c r="VSG174" s="6"/>
      <c r="VSH174" s="6"/>
      <c r="VSI174" s="6"/>
      <c r="VSJ174" s="6"/>
      <c r="VSK174" s="6"/>
      <c r="VSL174" s="6"/>
      <c r="VSM174" s="6"/>
      <c r="VSN174" s="6"/>
      <c r="VSO174" s="6"/>
      <c r="VSP174" s="6"/>
      <c r="VSQ174" s="6"/>
      <c r="VSR174" s="6"/>
      <c r="VSS174" s="6"/>
      <c r="VST174" s="6"/>
      <c r="VSU174" s="6"/>
      <c r="VSV174" s="6"/>
      <c r="VSW174" s="6"/>
      <c r="VSX174" s="6"/>
      <c r="VSY174" s="6"/>
      <c r="VSZ174" s="6"/>
      <c r="VTA174" s="6"/>
      <c r="VTB174" s="6"/>
      <c r="VTC174" s="6"/>
      <c r="VTD174" s="6"/>
      <c r="VTE174" s="6"/>
      <c r="VTF174" s="6"/>
      <c r="VTG174" s="6"/>
      <c r="VTH174" s="6"/>
      <c r="VTI174" s="6"/>
      <c r="VTJ174" s="6"/>
      <c r="VTK174" s="6"/>
      <c r="VTL174" s="6"/>
      <c r="VTM174" s="6"/>
      <c r="VTN174" s="6"/>
      <c r="VTO174" s="6"/>
      <c r="VTP174" s="6"/>
      <c r="VTQ174" s="6"/>
      <c r="VTR174" s="6"/>
      <c r="VTS174" s="6"/>
      <c r="VTT174" s="6"/>
      <c r="VTU174" s="6"/>
      <c r="VTV174" s="6"/>
      <c r="VTW174" s="6"/>
      <c r="VTX174" s="6"/>
      <c r="VTY174" s="6"/>
      <c r="VTZ174" s="6"/>
      <c r="VUA174" s="6"/>
      <c r="VUB174" s="6"/>
      <c r="VUC174" s="6"/>
      <c r="VUD174" s="6"/>
      <c r="VUE174" s="6"/>
      <c r="VUF174" s="6"/>
      <c r="VUG174" s="6"/>
      <c r="VUH174" s="6"/>
      <c r="VUI174" s="6"/>
      <c r="VUJ174" s="6"/>
      <c r="VUK174" s="6"/>
      <c r="VUL174" s="6"/>
      <c r="VUM174" s="6"/>
      <c r="VUN174" s="6"/>
      <c r="VUO174" s="6"/>
      <c r="VUP174" s="6"/>
      <c r="VUQ174" s="6"/>
      <c r="VUR174" s="6"/>
      <c r="VUS174" s="6"/>
      <c r="VUT174" s="6"/>
      <c r="VUU174" s="6"/>
      <c r="VUV174" s="6"/>
      <c r="VUW174" s="6"/>
      <c r="VUX174" s="6"/>
      <c r="VUY174" s="6"/>
      <c r="VUZ174" s="6"/>
      <c r="VVA174" s="6"/>
      <c r="VVB174" s="6"/>
      <c r="VVC174" s="6"/>
      <c r="VVD174" s="6"/>
      <c r="VVE174" s="6"/>
      <c r="VVF174" s="6"/>
      <c r="VVG174" s="6"/>
      <c r="VVH174" s="6"/>
      <c r="VVI174" s="6"/>
      <c r="VVJ174" s="6"/>
      <c r="VVK174" s="6"/>
      <c r="VVL174" s="6"/>
      <c r="VVM174" s="6"/>
      <c r="VVN174" s="6"/>
      <c r="VVO174" s="6"/>
      <c r="VVP174" s="6"/>
      <c r="VVQ174" s="6"/>
      <c r="VVR174" s="6"/>
      <c r="VVS174" s="6"/>
      <c r="VVT174" s="6"/>
      <c r="VVU174" s="6"/>
      <c r="VVV174" s="6"/>
      <c r="VVW174" s="6"/>
      <c r="VVX174" s="6"/>
      <c r="VVY174" s="6"/>
      <c r="VVZ174" s="6"/>
      <c r="VWA174" s="6"/>
      <c r="VWB174" s="6"/>
      <c r="VWC174" s="6"/>
      <c r="VWD174" s="6"/>
      <c r="VWE174" s="6"/>
      <c r="VWF174" s="6"/>
      <c r="VWG174" s="6"/>
      <c r="VWH174" s="6"/>
      <c r="VWI174" s="6"/>
      <c r="VWJ174" s="6"/>
      <c r="VWK174" s="6"/>
      <c r="VWL174" s="6"/>
      <c r="VWM174" s="6"/>
      <c r="VWN174" s="6"/>
      <c r="VWO174" s="6"/>
      <c r="VWP174" s="6"/>
      <c r="VWQ174" s="6"/>
      <c r="VWR174" s="6"/>
      <c r="VWS174" s="6"/>
      <c r="VWT174" s="6"/>
      <c r="VWU174" s="6"/>
      <c r="VWV174" s="6"/>
      <c r="VWW174" s="6"/>
      <c r="VWX174" s="6"/>
      <c r="VWY174" s="6"/>
      <c r="VWZ174" s="6"/>
      <c r="VXA174" s="6"/>
      <c r="VXB174" s="6"/>
      <c r="VXC174" s="6"/>
      <c r="VXD174" s="6"/>
      <c r="VXE174" s="6"/>
      <c r="VXF174" s="6"/>
      <c r="VXG174" s="6"/>
      <c r="VXH174" s="6"/>
      <c r="VXI174" s="6"/>
      <c r="VXJ174" s="6"/>
      <c r="VXK174" s="6"/>
      <c r="VXL174" s="6"/>
      <c r="VXM174" s="6"/>
      <c r="VXN174" s="6"/>
      <c r="VXO174" s="6"/>
      <c r="VXP174" s="6"/>
      <c r="VXQ174" s="6"/>
      <c r="VXR174" s="6"/>
      <c r="VXS174" s="6"/>
      <c r="VXT174" s="6"/>
      <c r="VXU174" s="6"/>
      <c r="VXV174" s="6"/>
      <c r="VXW174" s="6"/>
      <c r="VXX174" s="6"/>
      <c r="VXY174" s="6"/>
      <c r="VXZ174" s="6"/>
      <c r="VYA174" s="6"/>
      <c r="VYB174" s="6"/>
      <c r="VYC174" s="6"/>
      <c r="VYD174" s="6"/>
      <c r="VYE174" s="6"/>
      <c r="VYF174" s="6"/>
      <c r="VYG174" s="6"/>
      <c r="VYH174" s="6"/>
      <c r="VYI174" s="6"/>
      <c r="VYJ174" s="6"/>
      <c r="VYK174" s="6"/>
      <c r="VYL174" s="6"/>
      <c r="VYM174" s="6"/>
      <c r="VYN174" s="6"/>
      <c r="VYO174" s="6"/>
      <c r="VYP174" s="6"/>
      <c r="VYQ174" s="6"/>
      <c r="VYR174" s="6"/>
      <c r="VYS174" s="6"/>
      <c r="VYT174" s="6"/>
      <c r="VYU174" s="6"/>
      <c r="VYV174" s="6"/>
      <c r="VYW174" s="6"/>
      <c r="VYX174" s="6"/>
      <c r="VYY174" s="6"/>
      <c r="VYZ174" s="6"/>
      <c r="VZA174" s="6"/>
      <c r="VZB174" s="6"/>
      <c r="VZC174" s="6"/>
      <c r="VZD174" s="6"/>
      <c r="VZE174" s="6"/>
      <c r="VZF174" s="6"/>
      <c r="VZG174" s="6"/>
      <c r="VZH174" s="6"/>
      <c r="VZI174" s="6"/>
      <c r="VZJ174" s="6"/>
      <c r="VZK174" s="6"/>
      <c r="VZL174" s="6"/>
      <c r="VZM174" s="6"/>
      <c r="VZN174" s="6"/>
      <c r="VZO174" s="6"/>
      <c r="VZP174" s="6"/>
      <c r="VZQ174" s="6"/>
      <c r="VZR174" s="6"/>
      <c r="VZS174" s="6"/>
      <c r="VZT174" s="6"/>
      <c r="VZU174" s="6"/>
      <c r="VZV174" s="6"/>
      <c r="VZW174" s="6"/>
      <c r="VZX174" s="6"/>
      <c r="VZY174" s="6"/>
      <c r="VZZ174" s="6"/>
      <c r="WAA174" s="6"/>
      <c r="WAB174" s="6"/>
      <c r="WAC174" s="6"/>
      <c r="WAD174" s="6"/>
      <c r="WAE174" s="6"/>
      <c r="WAF174" s="6"/>
      <c r="WAG174" s="6"/>
      <c r="WAH174" s="6"/>
      <c r="WAI174" s="6"/>
      <c r="WAJ174" s="6"/>
      <c r="WAK174" s="6"/>
      <c r="WAL174" s="6"/>
      <c r="WAM174" s="6"/>
      <c r="WAN174" s="6"/>
      <c r="WAO174" s="6"/>
      <c r="WAP174" s="6"/>
      <c r="WAQ174" s="6"/>
      <c r="WAR174" s="6"/>
      <c r="WAS174" s="6"/>
      <c r="WAT174" s="6"/>
      <c r="WAU174" s="6"/>
      <c r="WAV174" s="6"/>
      <c r="WAW174" s="6"/>
      <c r="WAX174" s="6"/>
      <c r="WAY174" s="6"/>
      <c r="WAZ174" s="6"/>
      <c r="WBA174" s="6"/>
      <c r="WBB174" s="6"/>
      <c r="WBC174" s="6"/>
      <c r="WBD174" s="6"/>
      <c r="WBE174" s="6"/>
      <c r="WBF174" s="6"/>
      <c r="WBG174" s="6"/>
      <c r="WBH174" s="6"/>
      <c r="WBI174" s="6"/>
      <c r="WBJ174" s="6"/>
      <c r="WBK174" s="6"/>
      <c r="WBL174" s="6"/>
      <c r="WBM174" s="6"/>
      <c r="WBN174" s="6"/>
      <c r="WBO174" s="6"/>
      <c r="WBP174" s="6"/>
      <c r="WBQ174" s="6"/>
      <c r="WBR174" s="6"/>
      <c r="WBS174" s="6"/>
      <c r="WBT174" s="6"/>
      <c r="WBU174" s="6"/>
      <c r="WBV174" s="6"/>
      <c r="WBW174" s="6"/>
      <c r="WBX174" s="6"/>
      <c r="WBY174" s="6"/>
      <c r="WBZ174" s="6"/>
      <c r="WCA174" s="6"/>
      <c r="WCB174" s="6"/>
      <c r="WCC174" s="6"/>
      <c r="WCD174" s="6"/>
      <c r="WCE174" s="6"/>
      <c r="WCF174" s="6"/>
      <c r="WCG174" s="6"/>
      <c r="WCH174" s="6"/>
      <c r="WCI174" s="6"/>
      <c r="WCJ174" s="6"/>
      <c r="WCK174" s="6"/>
      <c r="WCL174" s="6"/>
      <c r="WCM174" s="6"/>
      <c r="WCN174" s="6"/>
      <c r="WCO174" s="6"/>
      <c r="WCP174" s="6"/>
      <c r="WCQ174" s="6"/>
      <c r="WCR174" s="6"/>
      <c r="WCS174" s="6"/>
      <c r="WCT174" s="6"/>
      <c r="WCU174" s="6"/>
      <c r="WCV174" s="6"/>
      <c r="WCW174" s="6"/>
      <c r="WCX174" s="6"/>
      <c r="WCY174" s="6"/>
      <c r="WCZ174" s="6"/>
      <c r="WDA174" s="6"/>
      <c r="WDB174" s="6"/>
      <c r="WDC174" s="6"/>
      <c r="WDD174" s="6"/>
      <c r="WDE174" s="6"/>
      <c r="WDF174" s="6"/>
      <c r="WDG174" s="6"/>
      <c r="WDH174" s="6"/>
      <c r="WDI174" s="6"/>
      <c r="WDJ174" s="6"/>
      <c r="WDK174" s="6"/>
      <c r="WDL174" s="6"/>
      <c r="WDM174" s="6"/>
      <c r="WDN174" s="6"/>
      <c r="WDO174" s="6"/>
      <c r="WDP174" s="6"/>
      <c r="WDQ174" s="6"/>
      <c r="WDR174" s="6"/>
      <c r="WDS174" s="6"/>
      <c r="WDT174" s="6"/>
      <c r="WDU174" s="6"/>
      <c r="WDV174" s="6"/>
      <c r="WDW174" s="6"/>
      <c r="WDX174" s="6"/>
      <c r="WDY174" s="6"/>
      <c r="WDZ174" s="6"/>
      <c r="WEA174" s="6"/>
      <c r="WEB174" s="6"/>
      <c r="WEC174" s="6"/>
      <c r="WED174" s="6"/>
      <c r="WEE174" s="6"/>
      <c r="WEF174" s="6"/>
      <c r="WEG174" s="6"/>
      <c r="WEH174" s="6"/>
      <c r="WEI174" s="6"/>
      <c r="WEJ174" s="6"/>
      <c r="WEK174" s="6"/>
      <c r="WEL174" s="6"/>
      <c r="WEM174" s="6"/>
      <c r="WEN174" s="6"/>
      <c r="WEO174" s="6"/>
      <c r="WEP174" s="6"/>
      <c r="WEQ174" s="6"/>
      <c r="WER174" s="6"/>
      <c r="WES174" s="6"/>
      <c r="WET174" s="6"/>
      <c r="WEU174" s="6"/>
      <c r="WEV174" s="6"/>
      <c r="WEW174" s="6"/>
      <c r="WEX174" s="6"/>
      <c r="WEY174" s="6"/>
      <c r="WEZ174" s="6"/>
      <c r="WFA174" s="6"/>
      <c r="WFB174" s="6"/>
      <c r="WFC174" s="6"/>
      <c r="WFD174" s="6"/>
      <c r="WFE174" s="6"/>
      <c r="WFF174" s="6"/>
      <c r="WFG174" s="6"/>
      <c r="WFH174" s="6"/>
      <c r="WFI174" s="6"/>
      <c r="WFJ174" s="6"/>
      <c r="WFK174" s="6"/>
      <c r="WFL174" s="6"/>
      <c r="WFM174" s="6"/>
      <c r="WFN174" s="6"/>
      <c r="WFO174" s="6"/>
      <c r="WFP174" s="6"/>
      <c r="WFQ174" s="6"/>
      <c r="WFR174" s="6"/>
      <c r="WFS174" s="6"/>
      <c r="WFT174" s="6"/>
      <c r="WFU174" s="6"/>
      <c r="WFV174" s="6"/>
      <c r="WFW174" s="6"/>
      <c r="WFX174" s="6"/>
      <c r="WFY174" s="6"/>
      <c r="WFZ174" s="6"/>
      <c r="WGA174" s="6"/>
      <c r="WGB174" s="6"/>
      <c r="WGC174" s="6"/>
      <c r="WGD174" s="6"/>
      <c r="WGE174" s="6"/>
      <c r="WGF174" s="6"/>
      <c r="WGG174" s="6"/>
      <c r="WGH174" s="6"/>
      <c r="WGI174" s="6"/>
      <c r="WGJ174" s="6"/>
      <c r="WGK174" s="6"/>
      <c r="WGL174" s="6"/>
      <c r="WGM174" s="6"/>
      <c r="WGN174" s="6"/>
      <c r="WGO174" s="6"/>
      <c r="WGP174" s="6"/>
      <c r="WGQ174" s="6"/>
      <c r="WGR174" s="6"/>
      <c r="WGS174" s="6"/>
      <c r="WGT174" s="6"/>
      <c r="WGU174" s="6"/>
      <c r="WGV174" s="6"/>
      <c r="WGW174" s="6"/>
      <c r="WGX174" s="6"/>
      <c r="WGY174" s="6"/>
      <c r="WGZ174" s="6"/>
      <c r="WHA174" s="6"/>
      <c r="WHB174" s="6"/>
      <c r="WHC174" s="6"/>
      <c r="WHD174" s="6"/>
      <c r="WHE174" s="6"/>
      <c r="WHF174" s="6"/>
      <c r="WHG174" s="6"/>
      <c r="WHH174" s="6"/>
      <c r="WHI174" s="6"/>
      <c r="WHJ174" s="6"/>
      <c r="WHK174" s="6"/>
      <c r="WHL174" s="6"/>
      <c r="WHM174" s="6"/>
      <c r="WHN174" s="6"/>
      <c r="WHO174" s="6"/>
      <c r="WHP174" s="6"/>
      <c r="WHQ174" s="6"/>
      <c r="WHR174" s="6"/>
      <c r="WHS174" s="6"/>
      <c r="WHT174" s="6"/>
      <c r="WHU174" s="6"/>
      <c r="WHV174" s="6"/>
      <c r="WHW174" s="6"/>
      <c r="WHX174" s="6"/>
      <c r="WHY174" s="6"/>
      <c r="WHZ174" s="6"/>
      <c r="WIA174" s="6"/>
      <c r="WIB174" s="6"/>
      <c r="WIC174" s="6"/>
      <c r="WID174" s="6"/>
      <c r="WIE174" s="6"/>
      <c r="WIF174" s="6"/>
      <c r="WIG174" s="6"/>
      <c r="WIH174" s="6"/>
      <c r="WII174" s="6"/>
      <c r="WIJ174" s="6"/>
      <c r="WIK174" s="6"/>
      <c r="WIL174" s="6"/>
      <c r="WIM174" s="6"/>
      <c r="WIN174" s="6"/>
      <c r="WIO174" s="6"/>
      <c r="WIP174" s="6"/>
      <c r="WIQ174" s="6"/>
      <c r="WIR174" s="6"/>
      <c r="WIS174" s="6"/>
      <c r="WIT174" s="6"/>
      <c r="WIU174" s="6"/>
      <c r="WIV174" s="6"/>
      <c r="WIW174" s="6"/>
      <c r="WIX174" s="6"/>
      <c r="WIY174" s="6"/>
      <c r="WIZ174" s="6"/>
      <c r="WJA174" s="6"/>
      <c r="WJB174" s="6"/>
      <c r="WJC174" s="6"/>
      <c r="WJD174" s="6"/>
      <c r="WJE174" s="6"/>
      <c r="WJF174" s="6"/>
      <c r="WJG174" s="6"/>
      <c r="WJH174" s="6"/>
      <c r="WJI174" s="6"/>
      <c r="WJJ174" s="6"/>
      <c r="WJK174" s="6"/>
      <c r="WJL174" s="6"/>
      <c r="WJM174" s="6"/>
      <c r="WJN174" s="6"/>
      <c r="WJO174" s="6"/>
      <c r="WJP174" s="6"/>
      <c r="WJQ174" s="6"/>
      <c r="WJR174" s="6"/>
      <c r="WJS174" s="6"/>
      <c r="WJT174" s="6"/>
      <c r="WJU174" s="6"/>
      <c r="WJV174" s="6"/>
      <c r="WJW174" s="6"/>
      <c r="WJX174" s="6"/>
      <c r="WJY174" s="6"/>
      <c r="WJZ174" s="6"/>
      <c r="WKA174" s="6"/>
      <c r="WKB174" s="6"/>
      <c r="WKC174" s="6"/>
      <c r="WKD174" s="6"/>
      <c r="WKE174" s="6"/>
      <c r="WKF174" s="6"/>
      <c r="WKG174" s="6"/>
      <c r="WKH174" s="6"/>
      <c r="WKI174" s="6"/>
      <c r="WKJ174" s="6"/>
      <c r="WKK174" s="6"/>
      <c r="WKL174" s="6"/>
      <c r="WKM174" s="6"/>
      <c r="WKN174" s="6"/>
      <c r="WKO174" s="6"/>
      <c r="WKP174" s="6"/>
      <c r="WKQ174" s="6"/>
      <c r="WKR174" s="6"/>
      <c r="WKS174" s="6"/>
      <c r="WKT174" s="6"/>
      <c r="WKU174" s="6"/>
      <c r="WKV174" s="6"/>
      <c r="WKW174" s="6"/>
      <c r="WKX174" s="6"/>
      <c r="WKY174" s="6"/>
      <c r="WKZ174" s="6"/>
      <c r="WLA174" s="6"/>
      <c r="WLB174" s="6"/>
      <c r="WLC174" s="6"/>
      <c r="WLD174" s="6"/>
      <c r="WLE174" s="6"/>
      <c r="WLF174" s="6"/>
      <c r="WLG174" s="6"/>
      <c r="WLH174" s="6"/>
      <c r="WLI174" s="6"/>
      <c r="WLJ174" s="6"/>
      <c r="WLK174" s="6"/>
      <c r="WLL174" s="6"/>
      <c r="WLM174" s="6"/>
      <c r="WLN174" s="6"/>
      <c r="WLO174" s="6"/>
      <c r="WLP174" s="6"/>
      <c r="WLQ174" s="6"/>
      <c r="WLR174" s="6"/>
      <c r="WLS174" s="6"/>
      <c r="WLT174" s="6"/>
      <c r="WLU174" s="6"/>
      <c r="WLV174" s="6"/>
      <c r="WLW174" s="6"/>
      <c r="WLX174" s="6"/>
      <c r="WLY174" s="6"/>
      <c r="WLZ174" s="6"/>
      <c r="WMA174" s="6"/>
      <c r="WMB174" s="6"/>
      <c r="WMC174" s="6"/>
      <c r="WMD174" s="6"/>
      <c r="WME174" s="6"/>
      <c r="WMF174" s="6"/>
      <c r="WMG174" s="6"/>
      <c r="WMH174" s="6"/>
      <c r="WMI174" s="6"/>
      <c r="WMJ174" s="6"/>
      <c r="WMK174" s="6"/>
      <c r="WML174" s="6"/>
      <c r="WMM174" s="6"/>
      <c r="WMN174" s="6"/>
      <c r="WMO174" s="6"/>
      <c r="WMP174" s="6"/>
      <c r="WMQ174" s="6"/>
      <c r="WMR174" s="6"/>
      <c r="WMS174" s="6"/>
      <c r="WMT174" s="6"/>
      <c r="WMU174" s="6"/>
      <c r="WMV174" s="6"/>
      <c r="WMW174" s="6"/>
      <c r="WMX174" s="6"/>
      <c r="WMY174" s="6"/>
      <c r="WMZ174" s="6"/>
      <c r="WNA174" s="6"/>
      <c r="WNB174" s="6"/>
      <c r="WNC174" s="6"/>
      <c r="WND174" s="6"/>
      <c r="WNE174" s="6"/>
      <c r="WNF174" s="6"/>
      <c r="WNG174" s="6"/>
      <c r="WNH174" s="6"/>
      <c r="WNI174" s="6"/>
      <c r="WNJ174" s="6"/>
      <c r="WNK174" s="6"/>
      <c r="WNL174" s="6"/>
      <c r="WNM174" s="6"/>
      <c r="WNN174" s="6"/>
      <c r="WNO174" s="6"/>
      <c r="WNP174" s="6"/>
      <c r="WNQ174" s="6"/>
      <c r="WNR174" s="6"/>
      <c r="WNS174" s="6"/>
      <c r="WNT174" s="6"/>
      <c r="WNU174" s="6"/>
      <c r="WNV174" s="6"/>
      <c r="WNW174" s="6"/>
      <c r="WNX174" s="6"/>
      <c r="WNY174" s="6"/>
      <c r="WNZ174" s="6"/>
      <c r="WOA174" s="6"/>
      <c r="WOB174" s="6"/>
      <c r="WOC174" s="6"/>
      <c r="WOD174" s="6"/>
      <c r="WOE174" s="6"/>
      <c r="WOF174" s="6"/>
      <c r="WOG174" s="6"/>
      <c r="WOH174" s="6"/>
      <c r="WOI174" s="6"/>
      <c r="WOJ174" s="6"/>
      <c r="WOK174" s="6"/>
      <c r="WOL174" s="6"/>
      <c r="WOM174" s="6"/>
      <c r="WON174" s="6"/>
      <c r="WOO174" s="6"/>
      <c r="WOP174" s="6"/>
      <c r="WOQ174" s="6"/>
      <c r="WOR174" s="6"/>
      <c r="WOS174" s="6"/>
      <c r="WOT174" s="6"/>
      <c r="WOU174" s="6"/>
      <c r="WOV174" s="6"/>
      <c r="WOW174" s="6"/>
      <c r="WOX174" s="6"/>
      <c r="WOY174" s="6"/>
      <c r="WOZ174" s="6"/>
      <c r="WPA174" s="6"/>
      <c r="WPB174" s="6"/>
      <c r="WPC174" s="6"/>
      <c r="WPD174" s="6"/>
      <c r="WPE174" s="6"/>
      <c r="WPF174" s="6"/>
      <c r="WPG174" s="6"/>
      <c r="WPH174" s="6"/>
      <c r="WPI174" s="6"/>
      <c r="WPJ174" s="6"/>
      <c r="WPK174" s="6"/>
      <c r="WPL174" s="6"/>
      <c r="WPM174" s="6"/>
      <c r="WPN174" s="6"/>
      <c r="WPO174" s="6"/>
      <c r="WPP174" s="6"/>
      <c r="WPQ174" s="6"/>
      <c r="WPR174" s="6"/>
      <c r="WPS174" s="6"/>
      <c r="WPT174" s="6"/>
      <c r="WPU174" s="6"/>
      <c r="WPV174" s="6"/>
      <c r="WPW174" s="6"/>
      <c r="WPX174" s="6"/>
      <c r="WPY174" s="6"/>
      <c r="WPZ174" s="6"/>
      <c r="WQA174" s="6"/>
      <c r="WQB174" s="6"/>
      <c r="WQC174" s="6"/>
      <c r="WQD174" s="6"/>
      <c r="WQE174" s="6"/>
      <c r="WQF174" s="6"/>
      <c r="WQG174" s="6"/>
      <c r="WQH174" s="6"/>
      <c r="WQI174" s="6"/>
      <c r="WQJ174" s="6"/>
      <c r="WQK174" s="6"/>
      <c r="WQL174" s="6"/>
      <c r="WQM174" s="6"/>
      <c r="WQN174" s="6"/>
      <c r="WQO174" s="6"/>
      <c r="WQP174" s="6"/>
      <c r="WQQ174" s="6"/>
      <c r="WQR174" s="6"/>
      <c r="WQS174" s="6"/>
      <c r="WQT174" s="6"/>
      <c r="WQU174" s="6"/>
      <c r="WQV174" s="6"/>
      <c r="WQW174" s="6"/>
      <c r="WQX174" s="6"/>
      <c r="WQY174" s="6"/>
      <c r="WQZ174" s="6"/>
      <c r="WRA174" s="6"/>
      <c r="WRB174" s="6"/>
      <c r="WRC174" s="6"/>
      <c r="WRD174" s="6"/>
      <c r="WRE174" s="6"/>
      <c r="WRF174" s="6"/>
      <c r="WRG174" s="6"/>
      <c r="WRH174" s="6"/>
      <c r="WRI174" s="6"/>
      <c r="WRJ174" s="6"/>
      <c r="WRK174" s="6"/>
      <c r="WRL174" s="6"/>
      <c r="WRM174" s="6"/>
      <c r="WRN174" s="6"/>
      <c r="WRO174" s="6"/>
      <c r="WRP174" s="6"/>
      <c r="WRQ174" s="6"/>
      <c r="WRR174" s="6"/>
      <c r="WRS174" s="6"/>
      <c r="WRT174" s="6"/>
      <c r="WRU174" s="6"/>
      <c r="WRV174" s="6"/>
      <c r="WRW174" s="6"/>
      <c r="WRX174" s="6"/>
      <c r="WRY174" s="6"/>
      <c r="WRZ174" s="6"/>
      <c r="WSA174" s="6"/>
      <c r="WSB174" s="6"/>
      <c r="WSC174" s="6"/>
      <c r="WSD174" s="6"/>
      <c r="WSE174" s="6"/>
      <c r="WSF174" s="6"/>
      <c r="WSG174" s="6"/>
      <c r="WSH174" s="6"/>
      <c r="WSI174" s="6"/>
      <c r="WSJ174" s="6"/>
      <c r="WSK174" s="6"/>
      <c r="WSL174" s="6"/>
      <c r="WSM174" s="6"/>
      <c r="WSN174" s="6"/>
      <c r="WSO174" s="6"/>
      <c r="WSP174" s="6"/>
      <c r="WSQ174" s="6"/>
      <c r="WSR174" s="6"/>
      <c r="WSS174" s="6"/>
      <c r="WST174" s="6"/>
      <c r="WSU174" s="6"/>
      <c r="WSV174" s="6"/>
      <c r="WSW174" s="6"/>
      <c r="WSX174" s="6"/>
      <c r="WSY174" s="6"/>
      <c r="WSZ174" s="6"/>
      <c r="WTA174" s="6"/>
      <c r="WTB174" s="6"/>
      <c r="WTC174" s="6"/>
      <c r="WTD174" s="6"/>
      <c r="WTE174" s="6"/>
      <c r="WTF174" s="6"/>
      <c r="WTG174" s="6"/>
      <c r="WTH174" s="6"/>
      <c r="WTI174" s="6"/>
      <c r="WTJ174" s="6"/>
      <c r="WTK174" s="6"/>
      <c r="WTL174" s="6"/>
      <c r="WTM174" s="6"/>
      <c r="WTN174" s="6"/>
      <c r="WTO174" s="6"/>
      <c r="WTP174" s="6"/>
      <c r="WTQ174" s="6"/>
      <c r="WTR174" s="6"/>
      <c r="WTS174" s="6"/>
      <c r="WTT174" s="6"/>
      <c r="WTU174" s="6"/>
      <c r="WTV174" s="6"/>
      <c r="WTW174" s="6"/>
      <c r="WTX174" s="6"/>
      <c r="WTY174" s="6"/>
      <c r="WTZ174" s="6"/>
      <c r="WUA174" s="6"/>
      <c r="WUB174" s="6"/>
      <c r="WUC174" s="6"/>
      <c r="WUD174" s="6"/>
      <c r="WUE174" s="6"/>
      <c r="WUF174" s="6"/>
      <c r="WUG174" s="6"/>
      <c r="WUH174" s="6"/>
      <c r="WUI174" s="6"/>
      <c r="WUJ174" s="6"/>
      <c r="WUK174" s="6"/>
      <c r="WUL174" s="6"/>
      <c r="WUM174" s="6"/>
      <c r="WUN174" s="6"/>
      <c r="WUO174" s="6"/>
      <c r="WUP174" s="6"/>
      <c r="WUQ174" s="6"/>
      <c r="WUR174" s="6"/>
      <c r="WUS174" s="6"/>
      <c r="WUT174" s="6"/>
      <c r="WUU174" s="6"/>
      <c r="WUV174" s="6"/>
      <c r="WUW174" s="6"/>
      <c r="WUX174" s="6"/>
      <c r="WUY174" s="6"/>
      <c r="WUZ174" s="6"/>
      <c r="WVA174" s="6"/>
      <c r="WVB174" s="6"/>
      <c r="WVC174" s="6"/>
      <c r="WVD174" s="6"/>
      <c r="WVE174" s="6"/>
      <c r="WVF174" s="6"/>
      <c r="WVG174" s="6"/>
      <c r="WVH174" s="6"/>
      <c r="WVI174" s="6"/>
      <c r="WVJ174" s="6"/>
      <c r="WVK174" s="6"/>
      <c r="WVL174" s="6"/>
      <c r="WVM174" s="6"/>
      <c r="WVN174" s="6"/>
      <c r="WVO174" s="6"/>
      <c r="WVP174" s="6"/>
      <c r="WVQ174" s="6"/>
      <c r="WVR174" s="6"/>
      <c r="WVS174" s="6"/>
      <c r="WVT174" s="6"/>
      <c r="WVU174" s="6"/>
      <c r="WVV174" s="6"/>
      <c r="WVW174" s="6"/>
      <c r="WVX174" s="6"/>
      <c r="WVY174" s="6"/>
      <c r="WVZ174" s="6"/>
      <c r="WWA174" s="6"/>
      <c r="WWB174" s="6"/>
      <c r="WWC174" s="6"/>
      <c r="WWD174" s="6"/>
      <c r="WWE174" s="6"/>
      <c r="WWF174" s="6"/>
      <c r="WWG174" s="6"/>
      <c r="WWH174" s="6"/>
      <c r="WWI174" s="6"/>
      <c r="WWJ174" s="6"/>
      <c r="WWK174" s="6"/>
      <c r="WWL174" s="6"/>
      <c r="WWM174" s="6"/>
      <c r="WWN174" s="6"/>
      <c r="WWO174" s="6"/>
      <c r="WWP174" s="6"/>
      <c r="WWQ174" s="6"/>
      <c r="WWR174" s="6"/>
      <c r="WWS174" s="6"/>
      <c r="WWT174" s="6"/>
      <c r="WWU174" s="6"/>
      <c r="WWV174" s="6"/>
      <c r="WWW174" s="6"/>
      <c r="WWX174" s="6"/>
      <c r="WWY174" s="6"/>
      <c r="WWZ174" s="6"/>
      <c r="WXA174" s="6"/>
      <c r="WXB174" s="6"/>
      <c r="WXC174" s="6"/>
      <c r="WXD174" s="6"/>
      <c r="WXE174" s="6"/>
      <c r="WXF174" s="6"/>
      <c r="WXG174" s="6"/>
      <c r="WXH174" s="6"/>
      <c r="WXI174" s="6"/>
      <c r="WXJ174" s="6"/>
      <c r="WXK174" s="6"/>
      <c r="WXL174" s="6"/>
      <c r="WXM174" s="6"/>
      <c r="WXN174" s="6"/>
      <c r="WXO174" s="6"/>
      <c r="WXP174" s="6"/>
      <c r="WXQ174" s="6"/>
      <c r="WXR174" s="6"/>
      <c r="WXS174" s="6"/>
      <c r="WXT174" s="6"/>
      <c r="WXU174" s="6"/>
      <c r="WXV174" s="6"/>
      <c r="WXW174" s="6"/>
      <c r="WXX174" s="6"/>
      <c r="WXY174" s="6"/>
      <c r="WXZ174" s="6"/>
      <c r="WYA174" s="6"/>
      <c r="WYB174" s="6"/>
      <c r="WYC174" s="6"/>
      <c r="WYD174" s="6"/>
      <c r="WYE174" s="6"/>
      <c r="WYF174" s="6"/>
      <c r="WYG174" s="6"/>
      <c r="WYH174" s="6"/>
      <c r="WYI174" s="6"/>
      <c r="WYJ174" s="6"/>
      <c r="WYK174" s="6"/>
      <c r="WYL174" s="6"/>
      <c r="WYM174" s="6"/>
      <c r="WYN174" s="6"/>
      <c r="WYO174" s="6"/>
      <c r="WYP174" s="6"/>
      <c r="WYQ174" s="6"/>
      <c r="WYR174" s="6"/>
      <c r="WYS174" s="6"/>
      <c r="WYT174" s="6"/>
      <c r="WYU174" s="6"/>
      <c r="WYV174" s="6"/>
      <c r="WYW174" s="6"/>
      <c r="WYX174" s="6"/>
      <c r="WYY174" s="6"/>
      <c r="WYZ174" s="6"/>
      <c r="WZA174" s="6"/>
      <c r="WZB174" s="6"/>
      <c r="WZC174" s="6"/>
      <c r="WZD174" s="6"/>
      <c r="WZE174" s="6"/>
      <c r="WZF174" s="6"/>
      <c r="WZG174" s="6"/>
      <c r="WZH174" s="6"/>
      <c r="WZI174" s="6"/>
      <c r="WZJ174" s="6"/>
      <c r="WZK174" s="6"/>
      <c r="WZL174" s="6"/>
      <c r="WZM174" s="6"/>
      <c r="WZN174" s="6"/>
      <c r="WZO174" s="6"/>
      <c r="WZP174" s="6"/>
      <c r="WZQ174" s="6"/>
      <c r="WZR174" s="6"/>
      <c r="WZS174" s="6"/>
      <c r="WZT174" s="6"/>
      <c r="WZU174" s="6"/>
      <c r="WZV174" s="6"/>
      <c r="WZW174" s="6"/>
      <c r="WZX174" s="6"/>
      <c r="WZY174" s="6"/>
      <c r="WZZ174" s="6"/>
      <c r="XAA174" s="6"/>
      <c r="XAB174" s="6"/>
      <c r="XAC174" s="6"/>
      <c r="XAD174" s="6"/>
      <c r="XAE174" s="6"/>
      <c r="XAF174" s="6"/>
      <c r="XAG174" s="6"/>
      <c r="XAH174" s="6"/>
      <c r="XAI174" s="6"/>
      <c r="XAJ174" s="6"/>
      <c r="XAK174" s="6"/>
      <c r="XAL174" s="6"/>
      <c r="XAM174" s="6"/>
      <c r="XAN174" s="6"/>
      <c r="XAO174" s="6"/>
      <c r="XAP174" s="6"/>
      <c r="XAQ174" s="6"/>
      <c r="XAR174" s="6"/>
      <c r="XAS174" s="6"/>
      <c r="XAT174" s="6"/>
      <c r="XAU174" s="6"/>
      <c r="XAV174" s="6"/>
      <c r="XAW174" s="6"/>
      <c r="XAX174" s="6"/>
      <c r="XAY174" s="6"/>
      <c r="XAZ174" s="6"/>
      <c r="XBA174" s="6"/>
      <c r="XBB174" s="6"/>
      <c r="XBC174" s="6"/>
      <c r="XBD174" s="6"/>
      <c r="XBE174" s="6"/>
      <c r="XBF174" s="6"/>
      <c r="XBG174" s="6"/>
      <c r="XBH174" s="6"/>
      <c r="XBI174" s="6"/>
      <c r="XBJ174" s="6"/>
      <c r="XBK174" s="6"/>
      <c r="XBL174" s="6"/>
      <c r="XBM174" s="6"/>
      <c r="XBN174" s="6"/>
      <c r="XBO174" s="6"/>
      <c r="XBP174" s="6"/>
      <c r="XBQ174" s="6"/>
      <c r="XBR174" s="6"/>
      <c r="XBS174" s="6"/>
      <c r="XBT174" s="6"/>
      <c r="XBU174" s="6"/>
      <c r="XBV174" s="6"/>
      <c r="XBW174" s="6"/>
      <c r="XBX174" s="6"/>
      <c r="XBY174" s="6"/>
      <c r="XBZ174" s="6"/>
      <c r="XCA174" s="6"/>
      <c r="XCB174" s="6"/>
      <c r="XCC174" s="6"/>
      <c r="XCD174" s="6"/>
      <c r="XCE174" s="6"/>
      <c r="XCF174" s="6"/>
      <c r="XCG174" s="6"/>
      <c r="XCH174" s="6"/>
      <c r="XCI174" s="6"/>
      <c r="XCJ174" s="6"/>
      <c r="XCK174" s="6"/>
      <c r="XCL174" s="6"/>
      <c r="XCM174" s="6"/>
      <c r="XCN174" s="6"/>
      <c r="XCO174" s="6"/>
      <c r="XCP174" s="6"/>
      <c r="XCQ174" s="6"/>
      <c r="XCR174" s="6"/>
      <c r="XCS174" s="6"/>
      <c r="XCT174" s="6"/>
      <c r="XCU174" s="6"/>
      <c r="XCV174" s="6"/>
      <c r="XCW174" s="6"/>
      <c r="XCX174" s="6"/>
      <c r="XCY174" s="6"/>
      <c r="XCZ174" s="6"/>
      <c r="XDA174" s="6"/>
      <c r="XDB174" s="6"/>
      <c r="XDC174" s="6"/>
      <c r="XDD174" s="6"/>
      <c r="XDE174" s="6"/>
      <c r="XDF174" s="6"/>
      <c r="XDG174" s="6"/>
      <c r="XDH174" s="6"/>
      <c r="XDI174" s="6"/>
      <c r="XDJ174" s="6"/>
      <c r="XDK174" s="6"/>
      <c r="XDL174" s="6"/>
      <c r="XDM174" s="6"/>
      <c r="XDN174" s="6"/>
      <c r="XDO174" s="6"/>
      <c r="XDP174" s="6"/>
      <c r="XDQ174" s="6"/>
      <c r="XDR174" s="6"/>
      <c r="XDS174" s="6"/>
      <c r="XDT174" s="6"/>
      <c r="XDU174" s="6"/>
      <c r="XDV174" s="6"/>
      <c r="XDW174" s="6"/>
      <c r="XDX174" s="6"/>
      <c r="XDY174" s="6"/>
      <c r="XDZ174" s="6"/>
      <c r="XEA174" s="6"/>
      <c r="XEB174" s="6"/>
      <c r="XEC174" s="6"/>
      <c r="XED174" s="6"/>
      <c r="XEE174" s="6"/>
      <c r="XEF174" s="6"/>
      <c r="XEG174" s="6"/>
      <c r="XEH174" s="6"/>
      <c r="XEI174" s="6"/>
      <c r="XEJ174" s="6"/>
      <c r="XEK174" s="6"/>
      <c r="XEL174" s="6"/>
      <c r="XEM174" s="6"/>
      <c r="XEN174" s="6"/>
      <c r="XEO174" s="6"/>
      <c r="XEP174" s="6"/>
      <c r="XEQ174" s="6"/>
      <c r="XER174" s="6"/>
      <c r="XES174" s="6"/>
      <c r="XET174" s="6"/>
      <c r="XEU174" s="6"/>
      <c r="XEV174" s="6"/>
      <c r="XEW174" s="6"/>
      <c r="XEX174" s="6"/>
      <c r="XEY174" s="6"/>
      <c r="XEZ174" s="6"/>
      <c r="XFA174" s="6"/>
      <c r="XFB174" s="6"/>
      <c r="XFC174" s="6"/>
      <c r="XFD174" s="6"/>
    </row>
    <row r="175" spans="1:16384" s="6" customFormat="1" x14ac:dyDescent="0.25">
      <c r="D175" s="65"/>
      <c r="E175" s="65"/>
      <c r="F175" s="65"/>
      <c r="G175" s="65"/>
      <c r="L175" s="82"/>
      <c r="M175" s="32"/>
    </row>
    <row r="176" spans="1:16384" ht="15" customHeight="1" x14ac:dyDescent="0.25">
      <c r="A176" s="15" t="s">
        <v>333</v>
      </c>
      <c r="B176" s="15"/>
      <c r="C176" s="15"/>
      <c r="D176" s="66"/>
      <c r="E176" s="66"/>
      <c r="F176" s="66"/>
      <c r="G176" s="66"/>
      <c r="H176" s="15"/>
      <c r="I176" s="15"/>
      <c r="J176" s="15"/>
      <c r="K176" s="15"/>
      <c r="L176" s="15"/>
      <c r="M176" s="15"/>
    </row>
    <row r="177" spans="1:16" ht="15" customHeight="1" x14ac:dyDescent="0.25">
      <c r="A177" s="325" t="s">
        <v>424</v>
      </c>
      <c r="B177" s="325"/>
      <c r="C177" s="325"/>
      <c r="D177" s="325"/>
      <c r="E177" s="325"/>
      <c r="F177" s="325"/>
      <c r="G177" s="325"/>
      <c r="H177" s="325"/>
      <c r="I177" s="325"/>
      <c r="J177" s="325"/>
      <c r="K177" s="325"/>
      <c r="L177" s="325"/>
      <c r="M177" s="15"/>
    </row>
    <row r="178" spans="1:16" ht="15" customHeight="1" x14ac:dyDescent="0.25">
      <c r="A178" s="5" t="s">
        <v>364</v>
      </c>
      <c r="B178" s="5"/>
      <c r="C178" s="15"/>
      <c r="D178" s="66"/>
      <c r="E178" s="66"/>
      <c r="F178" s="66"/>
      <c r="G178" s="66"/>
      <c r="H178" s="15"/>
      <c r="I178" s="15"/>
      <c r="J178" s="15"/>
      <c r="K178" s="15"/>
      <c r="L178" s="15"/>
      <c r="M178" s="15"/>
    </row>
    <row r="179" spans="1:16" ht="26.45" customHeight="1" x14ac:dyDescent="0.25">
      <c r="A179" s="324" t="s">
        <v>352</v>
      </c>
      <c r="B179" s="324"/>
      <c r="C179" s="324"/>
      <c r="D179" s="324"/>
      <c r="E179" s="324"/>
      <c r="F179" s="324"/>
      <c r="G179" s="324"/>
      <c r="H179" s="324"/>
      <c r="I179" s="324"/>
      <c r="J179" s="324"/>
      <c r="K179" s="324"/>
      <c r="L179" s="324"/>
      <c r="M179" s="15"/>
      <c r="N179" s="15"/>
      <c r="O179" s="15"/>
      <c r="P179" s="15"/>
    </row>
    <row r="180" spans="1:16" x14ac:dyDescent="0.25">
      <c r="A180" s="15" t="s">
        <v>351</v>
      </c>
      <c r="B180" s="15"/>
      <c r="C180" s="15"/>
      <c r="D180" s="66"/>
      <c r="E180" s="66"/>
      <c r="F180" s="66"/>
      <c r="G180" s="66"/>
      <c r="H180" s="15"/>
      <c r="I180" s="15"/>
      <c r="J180" s="15"/>
      <c r="K180" s="15"/>
      <c r="L180" s="15"/>
      <c r="M180" s="15"/>
    </row>
  </sheetData>
  <mergeCells count="22">
    <mergeCell ref="B20:C20"/>
    <mergeCell ref="B15:C15"/>
    <mergeCell ref="B16:C16"/>
    <mergeCell ref="B17:C17"/>
    <mergeCell ref="B18:C18"/>
    <mergeCell ref="B19:C19"/>
    <mergeCell ref="B5:B6"/>
    <mergeCell ref="K2:L2"/>
    <mergeCell ref="A179:L179"/>
    <mergeCell ref="A5:A6"/>
    <mergeCell ref="N5:P5"/>
    <mergeCell ref="D5:G5"/>
    <mergeCell ref="H5:K5"/>
    <mergeCell ref="L5:L6"/>
    <mergeCell ref="A177:L177"/>
    <mergeCell ref="B7:C7"/>
    <mergeCell ref="B8:C8"/>
    <mergeCell ref="B10:C10"/>
    <mergeCell ref="B11:C11"/>
    <mergeCell ref="B12:C12"/>
    <mergeCell ref="B13:C13"/>
    <mergeCell ref="B14:C14"/>
  </mergeCells>
  <conditionalFormatting sqref="C159">
    <cfRule type="cellIs" dxfId="13" priority="1" stopIfTrue="1" operator="equal">
      <formula>"x"</formula>
    </cfRule>
  </conditionalFormatting>
  <dataValidations count="1">
    <dataValidation type="list" allowBlank="1" showInputMessage="1" showErrorMessage="1" sqref="L3">
      <formula1>$O$1:$O$3</formula1>
    </dataValidation>
  </dataValidations>
  <printOptions horizontalCentered="1"/>
  <pageMargins left="0.59055118110236227" right="0.59055118110236227" top="0.59055118110236227" bottom="0.59055118110236227" header="0.31496062992125984" footer="0.31496062992125984"/>
  <pageSetup paperSize="9" scale="53"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67" workbookViewId="0">
      <selection activeCell="J97" sqref="J97"/>
    </sheetView>
  </sheetViews>
  <sheetFormatPr defaultColWidth="9.140625" defaultRowHeight="15" x14ac:dyDescent="0.25"/>
  <cols>
    <col min="1" max="1" width="10" style="95" bestFit="1" customWidth="1"/>
    <col min="2" max="16384" width="9.140625" style="95"/>
  </cols>
  <sheetData>
    <row r="1" spans="1:39" ht="15.75" x14ac:dyDescent="0.25">
      <c r="A1" s="97" t="s">
        <v>421</v>
      </c>
    </row>
    <row r="2" spans="1:39" ht="14.25" x14ac:dyDescent="0.45">
      <c r="A2"/>
      <c r="B2"/>
      <c r="C2"/>
      <c r="D2"/>
      <c r="E2"/>
      <c r="F2"/>
      <c r="G2"/>
      <c r="H2"/>
      <c r="I2"/>
      <c r="J2"/>
      <c r="K2"/>
      <c r="L2"/>
      <c r="M2"/>
      <c r="N2"/>
      <c r="O2"/>
      <c r="P2"/>
      <c r="Q2" s="292"/>
      <c r="R2" s="292"/>
      <c r="S2"/>
      <c r="T2"/>
      <c r="U2"/>
      <c r="V2"/>
      <c r="W2"/>
      <c r="X2"/>
      <c r="Y2"/>
      <c r="Z2"/>
      <c r="AA2"/>
      <c r="AB2"/>
      <c r="AC2"/>
      <c r="AD2"/>
      <c r="AE2"/>
      <c r="AF2"/>
      <c r="AG2"/>
      <c r="AH2"/>
      <c r="AI2"/>
      <c r="AJ2"/>
      <c r="AK2"/>
      <c r="AL2"/>
      <c r="AM2"/>
    </row>
    <row r="3" spans="1:39" ht="15" customHeight="1" x14ac:dyDescent="0.45">
      <c r="D3" s="343" t="s">
        <v>414</v>
      </c>
      <c r="E3" s="343"/>
      <c r="F3" s="343"/>
      <c r="G3" s="343"/>
      <c r="H3" s="343"/>
      <c r="I3" s="343"/>
      <c r="J3" s="343"/>
      <c r="K3" s="343"/>
      <c r="L3" s="343"/>
      <c r="M3" s="96" t="s">
        <v>400</v>
      </c>
      <c r="P3" s="99" t="s">
        <v>407</v>
      </c>
      <c r="Q3" s="99"/>
      <c r="R3" s="99"/>
      <c r="S3" s="99" t="s">
        <v>408</v>
      </c>
      <c r="T3" s="99"/>
      <c r="U3" s="99"/>
      <c r="V3" s="96" t="s">
        <v>400</v>
      </c>
      <c r="Y3" s="99" t="s">
        <v>407</v>
      </c>
      <c r="Z3" s="99"/>
      <c r="AA3" s="99"/>
      <c r="AB3" s="99" t="s">
        <v>408</v>
      </c>
      <c r="AC3" s="99"/>
      <c r="AD3" s="99"/>
      <c r="AE3" s="96" t="s">
        <v>400</v>
      </c>
      <c r="AH3" s="99" t="s">
        <v>407</v>
      </c>
      <c r="AI3" s="99"/>
      <c r="AJ3" s="99"/>
      <c r="AK3" s="99" t="s">
        <v>408</v>
      </c>
      <c r="AL3" s="99"/>
      <c r="AM3" s="99"/>
    </row>
    <row r="4" spans="1:39" ht="14.25" x14ac:dyDescent="0.45">
      <c r="D4" s="343" t="s">
        <v>335</v>
      </c>
      <c r="E4" s="343"/>
      <c r="F4" s="343"/>
      <c r="G4" s="343" t="s">
        <v>0</v>
      </c>
      <c r="H4" s="343"/>
      <c r="I4" s="343"/>
      <c r="J4" s="343" t="s">
        <v>1</v>
      </c>
      <c r="K4" s="343"/>
      <c r="L4" s="343"/>
      <c r="M4" s="96" t="s">
        <v>401</v>
      </c>
      <c r="V4" s="96" t="s">
        <v>405</v>
      </c>
      <c r="AE4" s="96" t="s">
        <v>406</v>
      </c>
    </row>
    <row r="5" spans="1:39" ht="14.25" x14ac:dyDescent="0.45">
      <c r="A5" s="95" t="s">
        <v>399</v>
      </c>
      <c r="B5" s="95" t="s">
        <v>374</v>
      </c>
      <c r="C5" s="95" t="s">
        <v>388</v>
      </c>
      <c r="D5" s="95" t="s">
        <v>13</v>
      </c>
      <c r="E5" s="95" t="s">
        <v>415</v>
      </c>
      <c r="F5" s="95" t="s">
        <v>410</v>
      </c>
      <c r="G5" s="95" t="s">
        <v>13</v>
      </c>
      <c r="H5" s="95" t="s">
        <v>415</v>
      </c>
      <c r="I5" s="95" t="s">
        <v>410</v>
      </c>
      <c r="J5" s="95" t="s">
        <v>13</v>
      </c>
      <c r="K5" s="95" t="s">
        <v>415</v>
      </c>
      <c r="L5" s="95" t="s">
        <v>410</v>
      </c>
      <c r="M5" s="95" t="s">
        <v>384</v>
      </c>
      <c r="N5" s="95" t="s">
        <v>385</v>
      </c>
      <c r="O5" s="95" t="s">
        <v>387</v>
      </c>
      <c r="P5" s="95" t="s">
        <v>381</v>
      </c>
      <c r="Q5" s="95" t="s">
        <v>382</v>
      </c>
      <c r="R5" s="95" t="s">
        <v>383</v>
      </c>
      <c r="S5" s="95" t="s">
        <v>402</v>
      </c>
      <c r="T5" s="95" t="s">
        <v>403</v>
      </c>
      <c r="U5" s="95" t="s">
        <v>404</v>
      </c>
      <c r="V5" s="95" t="s">
        <v>384</v>
      </c>
      <c r="W5" s="95" t="s">
        <v>385</v>
      </c>
      <c r="X5" s="95" t="s">
        <v>387</v>
      </c>
      <c r="Y5" s="95" t="s">
        <v>381</v>
      </c>
      <c r="Z5" s="95" t="s">
        <v>382</v>
      </c>
      <c r="AA5" s="95" t="s">
        <v>383</v>
      </c>
      <c r="AB5" s="95" t="s">
        <v>402</v>
      </c>
      <c r="AC5" s="95" t="s">
        <v>403</v>
      </c>
      <c r="AD5" s="95" t="s">
        <v>404</v>
      </c>
      <c r="AE5" s="95" t="s">
        <v>384</v>
      </c>
      <c r="AF5" s="95" t="s">
        <v>385</v>
      </c>
      <c r="AG5" s="95" t="s">
        <v>387</v>
      </c>
      <c r="AH5" s="95" t="s">
        <v>381</v>
      </c>
      <c r="AI5" s="95" t="s">
        <v>382</v>
      </c>
      <c r="AJ5" s="95" t="s">
        <v>383</v>
      </c>
      <c r="AK5" s="95" t="s">
        <v>402</v>
      </c>
      <c r="AL5" s="95" t="s">
        <v>403</v>
      </c>
      <c r="AM5" s="95" t="s">
        <v>404</v>
      </c>
    </row>
    <row r="6" spans="1:39" ht="14.25" x14ac:dyDescent="0.45">
      <c r="A6" s="95" t="s">
        <v>19</v>
      </c>
      <c r="B6" s="95" t="s">
        <v>389</v>
      </c>
      <c r="C6" s="95" t="s">
        <v>389</v>
      </c>
      <c r="D6" s="95">
        <v>27869</v>
      </c>
      <c r="E6" s="95">
        <v>27869</v>
      </c>
      <c r="F6" s="95">
        <v>27869</v>
      </c>
      <c r="G6" s="95">
        <v>14194</v>
      </c>
      <c r="H6" s="95">
        <v>14194</v>
      </c>
      <c r="I6" s="95">
        <v>14194</v>
      </c>
      <c r="J6" s="95">
        <v>13675</v>
      </c>
      <c r="K6" s="95">
        <v>13675</v>
      </c>
      <c r="L6" s="95">
        <v>13675</v>
      </c>
      <c r="M6" s="95">
        <v>68</v>
      </c>
      <c r="N6" s="95">
        <v>74</v>
      </c>
      <c r="O6" s="95">
        <v>73</v>
      </c>
      <c r="P6" s="95">
        <v>19</v>
      </c>
      <c r="Q6" s="95">
        <v>22</v>
      </c>
      <c r="R6" s="95">
        <v>17</v>
      </c>
      <c r="S6" s="95">
        <v>103</v>
      </c>
      <c r="T6" s="95">
        <v>104</v>
      </c>
      <c r="U6" s="95">
        <v>104</v>
      </c>
      <c r="V6" s="95">
        <v>65</v>
      </c>
      <c r="W6" s="95">
        <v>70</v>
      </c>
      <c r="X6" s="95">
        <v>73</v>
      </c>
      <c r="Y6" s="95">
        <v>16</v>
      </c>
      <c r="Z6" s="95">
        <v>18</v>
      </c>
      <c r="AA6" s="95">
        <v>19</v>
      </c>
      <c r="AB6" s="95">
        <v>102</v>
      </c>
      <c r="AC6" s="95">
        <v>103</v>
      </c>
      <c r="AD6" s="95">
        <v>104</v>
      </c>
      <c r="AE6" s="95">
        <v>72</v>
      </c>
      <c r="AF6" s="95">
        <v>79</v>
      </c>
      <c r="AG6" s="95">
        <v>74</v>
      </c>
      <c r="AH6" s="95">
        <v>22</v>
      </c>
      <c r="AI6" s="95">
        <v>27</v>
      </c>
      <c r="AJ6" s="95">
        <v>15</v>
      </c>
      <c r="AK6" s="95">
        <v>104</v>
      </c>
      <c r="AL6" s="95">
        <v>105</v>
      </c>
      <c r="AM6" s="95">
        <v>103</v>
      </c>
    </row>
    <row r="7" spans="1:39" ht="14.25" x14ac:dyDescent="0.45">
      <c r="A7" s="95" t="s">
        <v>378</v>
      </c>
      <c r="B7" s="95" t="s">
        <v>389</v>
      </c>
      <c r="C7" s="95">
        <v>390</v>
      </c>
      <c r="D7" s="95">
        <v>1976</v>
      </c>
      <c r="E7" s="95">
        <v>1976</v>
      </c>
      <c r="F7" s="95">
        <v>1976</v>
      </c>
      <c r="G7" s="95">
        <v>1001</v>
      </c>
      <c r="H7" s="95">
        <v>1001</v>
      </c>
      <c r="I7" s="95">
        <v>1001</v>
      </c>
      <c r="J7" s="95">
        <v>975</v>
      </c>
      <c r="K7" s="95">
        <v>975</v>
      </c>
      <c r="L7" s="95">
        <v>975</v>
      </c>
      <c r="M7" s="95">
        <v>72</v>
      </c>
      <c r="N7" s="95">
        <v>78</v>
      </c>
      <c r="O7" s="95">
        <v>76</v>
      </c>
      <c r="P7" s="95">
        <v>20</v>
      </c>
      <c r="Q7" s="95">
        <v>25</v>
      </c>
      <c r="R7" s="95">
        <v>18</v>
      </c>
      <c r="S7" s="95">
        <v>104</v>
      </c>
      <c r="T7" s="95">
        <v>105</v>
      </c>
      <c r="U7" s="95">
        <v>104</v>
      </c>
      <c r="V7" s="95">
        <v>67</v>
      </c>
      <c r="W7" s="95">
        <v>72</v>
      </c>
      <c r="X7" s="95">
        <v>74</v>
      </c>
      <c r="Y7" s="95">
        <v>17</v>
      </c>
      <c r="Z7" s="95">
        <v>22</v>
      </c>
      <c r="AA7" s="95">
        <v>20</v>
      </c>
      <c r="AB7" s="95">
        <v>103</v>
      </c>
      <c r="AC7" s="95">
        <v>104</v>
      </c>
      <c r="AD7" s="95">
        <v>104</v>
      </c>
      <c r="AE7" s="95">
        <v>76</v>
      </c>
      <c r="AF7" s="95">
        <v>84</v>
      </c>
      <c r="AG7" s="95">
        <v>78</v>
      </c>
      <c r="AH7" s="95">
        <v>23</v>
      </c>
      <c r="AI7" s="95">
        <v>29</v>
      </c>
      <c r="AJ7" s="95">
        <v>17</v>
      </c>
      <c r="AK7" s="95">
        <v>104</v>
      </c>
      <c r="AL7" s="95">
        <v>106</v>
      </c>
      <c r="AM7" s="95">
        <v>104</v>
      </c>
    </row>
    <row r="8" spans="1:39" ht="14.25" x14ac:dyDescent="0.45">
      <c r="A8" s="95" t="s">
        <v>30</v>
      </c>
      <c r="B8" s="95" t="s">
        <v>389</v>
      </c>
      <c r="C8" s="95">
        <v>391</v>
      </c>
      <c r="D8" s="95">
        <v>2589</v>
      </c>
      <c r="E8" s="95">
        <v>2589</v>
      </c>
      <c r="F8" s="95">
        <v>2589</v>
      </c>
      <c r="G8" s="95">
        <v>1285</v>
      </c>
      <c r="H8" s="95">
        <v>1285</v>
      </c>
      <c r="I8" s="95">
        <v>1285</v>
      </c>
      <c r="J8" s="95">
        <v>1304</v>
      </c>
      <c r="K8" s="95">
        <v>1304</v>
      </c>
      <c r="L8" s="95">
        <v>1304</v>
      </c>
      <c r="M8" s="95">
        <v>68</v>
      </c>
      <c r="N8" s="95">
        <v>73</v>
      </c>
      <c r="O8" s="95">
        <v>72</v>
      </c>
      <c r="P8" s="95">
        <v>20</v>
      </c>
      <c r="Q8" s="95">
        <v>23</v>
      </c>
      <c r="R8" s="95">
        <v>19</v>
      </c>
      <c r="S8" s="95">
        <v>103</v>
      </c>
      <c r="T8" s="95">
        <v>104</v>
      </c>
      <c r="U8" s="95">
        <v>104</v>
      </c>
      <c r="V8" s="95">
        <v>64</v>
      </c>
      <c r="W8" s="95">
        <v>69</v>
      </c>
      <c r="X8" s="95">
        <v>73</v>
      </c>
      <c r="Y8" s="95">
        <v>16</v>
      </c>
      <c r="Z8" s="95">
        <v>18</v>
      </c>
      <c r="AA8" s="95">
        <v>22</v>
      </c>
      <c r="AB8" s="95">
        <v>102</v>
      </c>
      <c r="AC8" s="95">
        <v>103</v>
      </c>
      <c r="AD8" s="95">
        <v>104</v>
      </c>
      <c r="AE8" s="95">
        <v>71</v>
      </c>
      <c r="AF8" s="95">
        <v>77</v>
      </c>
      <c r="AG8" s="95">
        <v>72</v>
      </c>
      <c r="AH8" s="95">
        <v>23</v>
      </c>
      <c r="AI8" s="95">
        <v>28</v>
      </c>
      <c r="AJ8" s="95">
        <v>16</v>
      </c>
      <c r="AK8" s="95">
        <v>104</v>
      </c>
      <c r="AL8" s="95">
        <v>105</v>
      </c>
      <c r="AM8" s="95">
        <v>103</v>
      </c>
    </row>
    <row r="9" spans="1:39" ht="14.25" x14ac:dyDescent="0.45">
      <c r="A9" s="95" t="s">
        <v>32</v>
      </c>
      <c r="B9" s="95" t="s">
        <v>389</v>
      </c>
      <c r="C9" s="95">
        <v>392</v>
      </c>
      <c r="D9" s="95">
        <v>2241</v>
      </c>
      <c r="E9" s="95">
        <v>2241</v>
      </c>
      <c r="F9" s="95">
        <v>2241</v>
      </c>
      <c r="G9" s="95">
        <v>1142</v>
      </c>
      <c r="H9" s="95">
        <v>1142</v>
      </c>
      <c r="I9" s="95">
        <v>1142</v>
      </c>
      <c r="J9" s="95">
        <v>1099</v>
      </c>
      <c r="K9" s="95">
        <v>1099</v>
      </c>
      <c r="L9" s="95">
        <v>1099</v>
      </c>
      <c r="M9" s="95">
        <v>70</v>
      </c>
      <c r="N9" s="95">
        <v>74</v>
      </c>
      <c r="O9" s="95">
        <v>73</v>
      </c>
      <c r="P9" s="95">
        <v>19</v>
      </c>
      <c r="Q9" s="95">
        <v>22</v>
      </c>
      <c r="R9" s="95">
        <v>15</v>
      </c>
      <c r="S9" s="95">
        <v>103</v>
      </c>
      <c r="T9" s="95">
        <v>104</v>
      </c>
      <c r="U9" s="95">
        <v>103</v>
      </c>
      <c r="V9" s="95">
        <v>65</v>
      </c>
      <c r="W9" s="95">
        <v>69</v>
      </c>
      <c r="X9" s="95">
        <v>72</v>
      </c>
      <c r="Y9" s="95">
        <v>16</v>
      </c>
      <c r="Z9" s="95">
        <v>18</v>
      </c>
      <c r="AA9" s="95">
        <v>17</v>
      </c>
      <c r="AB9" s="95">
        <v>102</v>
      </c>
      <c r="AC9" s="95">
        <v>103</v>
      </c>
      <c r="AD9" s="95">
        <v>103</v>
      </c>
      <c r="AE9" s="95">
        <v>75</v>
      </c>
      <c r="AF9" s="95">
        <v>79</v>
      </c>
      <c r="AG9" s="95">
        <v>73</v>
      </c>
      <c r="AH9" s="95">
        <v>23</v>
      </c>
      <c r="AI9" s="95">
        <v>25</v>
      </c>
      <c r="AJ9" s="95">
        <v>13</v>
      </c>
      <c r="AK9" s="95">
        <v>104</v>
      </c>
      <c r="AL9" s="95">
        <v>105</v>
      </c>
      <c r="AM9" s="95">
        <v>103</v>
      </c>
    </row>
    <row r="10" spans="1:39" ht="14.25" x14ac:dyDescent="0.45">
      <c r="A10" s="95" t="s">
        <v>37</v>
      </c>
      <c r="B10" s="95" t="s">
        <v>389</v>
      </c>
      <c r="C10" s="95">
        <v>393</v>
      </c>
      <c r="D10" s="95">
        <v>1534</v>
      </c>
      <c r="E10" s="95">
        <v>1534</v>
      </c>
      <c r="F10" s="95">
        <v>1534</v>
      </c>
      <c r="G10" s="95">
        <v>770</v>
      </c>
      <c r="H10" s="95">
        <v>770</v>
      </c>
      <c r="I10" s="95">
        <v>770</v>
      </c>
      <c r="J10" s="95">
        <v>764</v>
      </c>
      <c r="K10" s="95">
        <v>764</v>
      </c>
      <c r="L10" s="95">
        <v>764</v>
      </c>
      <c r="M10" s="95">
        <v>68</v>
      </c>
      <c r="N10" s="95">
        <v>75</v>
      </c>
      <c r="O10" s="95">
        <v>75</v>
      </c>
      <c r="P10" s="95">
        <v>18</v>
      </c>
      <c r="Q10" s="95">
        <v>21</v>
      </c>
      <c r="R10" s="95">
        <v>17</v>
      </c>
      <c r="S10" s="95">
        <v>103</v>
      </c>
      <c r="T10" s="95">
        <v>104</v>
      </c>
      <c r="U10" s="95">
        <v>103</v>
      </c>
      <c r="V10" s="95">
        <v>65</v>
      </c>
      <c r="W10" s="95">
        <v>69</v>
      </c>
      <c r="X10" s="95">
        <v>76</v>
      </c>
      <c r="Y10" s="95">
        <v>15</v>
      </c>
      <c r="Z10" s="95">
        <v>16</v>
      </c>
      <c r="AA10" s="95">
        <v>19</v>
      </c>
      <c r="AB10" s="95">
        <v>102</v>
      </c>
      <c r="AC10" s="95">
        <v>103</v>
      </c>
      <c r="AD10" s="95">
        <v>104</v>
      </c>
      <c r="AE10" s="95">
        <v>71</v>
      </c>
      <c r="AF10" s="95">
        <v>80</v>
      </c>
      <c r="AG10" s="95">
        <v>74</v>
      </c>
      <c r="AH10" s="95">
        <v>20</v>
      </c>
      <c r="AI10" s="95">
        <v>25</v>
      </c>
      <c r="AJ10" s="95">
        <v>15</v>
      </c>
      <c r="AK10" s="95">
        <v>103</v>
      </c>
      <c r="AL10" s="95">
        <v>105</v>
      </c>
      <c r="AM10" s="95">
        <v>103</v>
      </c>
    </row>
    <row r="11" spans="1:39" ht="14.25" x14ac:dyDescent="0.45">
      <c r="A11" s="95" t="s">
        <v>41</v>
      </c>
      <c r="B11" s="95" t="s">
        <v>389</v>
      </c>
      <c r="C11" s="95">
        <v>394</v>
      </c>
      <c r="D11" s="95">
        <v>2977</v>
      </c>
      <c r="E11" s="95">
        <v>2977</v>
      </c>
      <c r="F11" s="95">
        <v>2977</v>
      </c>
      <c r="G11" s="95">
        <v>1479</v>
      </c>
      <c r="H11" s="95">
        <v>1479</v>
      </c>
      <c r="I11" s="95">
        <v>1479</v>
      </c>
      <c r="J11" s="95">
        <v>1498</v>
      </c>
      <c r="K11" s="95">
        <v>1498</v>
      </c>
      <c r="L11" s="95">
        <v>1498</v>
      </c>
      <c r="M11" s="95">
        <v>71</v>
      </c>
      <c r="N11" s="95">
        <v>75</v>
      </c>
      <c r="O11" s="95">
        <v>75</v>
      </c>
      <c r="P11" s="95">
        <v>20</v>
      </c>
      <c r="Q11" s="95">
        <v>25</v>
      </c>
      <c r="R11" s="95">
        <v>18</v>
      </c>
      <c r="S11" s="95">
        <v>103</v>
      </c>
      <c r="T11" s="95">
        <v>104</v>
      </c>
      <c r="U11" s="95">
        <v>104</v>
      </c>
      <c r="V11" s="95">
        <v>68</v>
      </c>
      <c r="W11" s="95">
        <v>71</v>
      </c>
      <c r="X11" s="95">
        <v>76</v>
      </c>
      <c r="Y11" s="95">
        <v>17</v>
      </c>
      <c r="Z11" s="95">
        <v>20</v>
      </c>
      <c r="AA11" s="95">
        <v>20</v>
      </c>
      <c r="AB11" s="95">
        <v>103</v>
      </c>
      <c r="AC11" s="95">
        <v>104</v>
      </c>
      <c r="AD11" s="95">
        <v>104</v>
      </c>
      <c r="AE11" s="95">
        <v>73</v>
      </c>
      <c r="AF11" s="95">
        <v>79</v>
      </c>
      <c r="AG11" s="95">
        <v>75</v>
      </c>
      <c r="AH11" s="95">
        <v>22</v>
      </c>
      <c r="AI11" s="95">
        <v>29</v>
      </c>
      <c r="AJ11" s="95">
        <v>17</v>
      </c>
      <c r="AK11" s="95">
        <v>104</v>
      </c>
      <c r="AL11" s="95">
        <v>105</v>
      </c>
      <c r="AM11" s="95">
        <v>104</v>
      </c>
    </row>
    <row r="12" spans="1:39" ht="14.25" x14ac:dyDescent="0.45">
      <c r="A12" s="95" t="s">
        <v>26</v>
      </c>
      <c r="B12" s="95" t="s">
        <v>389</v>
      </c>
      <c r="C12" s="95">
        <v>805</v>
      </c>
      <c r="D12" s="95">
        <v>1094</v>
      </c>
      <c r="E12" s="95">
        <v>1094</v>
      </c>
      <c r="F12" s="95">
        <v>1094</v>
      </c>
      <c r="G12" s="95">
        <v>550</v>
      </c>
      <c r="H12" s="95">
        <v>550</v>
      </c>
      <c r="I12" s="95">
        <v>550</v>
      </c>
      <c r="J12" s="95">
        <v>544</v>
      </c>
      <c r="K12" s="95">
        <v>544</v>
      </c>
      <c r="L12" s="95">
        <v>544</v>
      </c>
      <c r="M12" s="95">
        <v>66</v>
      </c>
      <c r="N12" s="95">
        <v>74</v>
      </c>
      <c r="O12" s="95">
        <v>72</v>
      </c>
      <c r="P12" s="95">
        <v>15</v>
      </c>
      <c r="Q12" s="95">
        <v>23</v>
      </c>
      <c r="R12" s="95">
        <v>13</v>
      </c>
      <c r="S12" s="95">
        <v>102</v>
      </c>
      <c r="T12" s="95">
        <v>104</v>
      </c>
      <c r="U12" s="95">
        <v>103</v>
      </c>
      <c r="V12" s="95">
        <v>64</v>
      </c>
      <c r="W12" s="95">
        <v>70</v>
      </c>
      <c r="X12" s="95">
        <v>71</v>
      </c>
      <c r="Y12" s="95">
        <v>14</v>
      </c>
      <c r="Z12" s="95">
        <v>19</v>
      </c>
      <c r="AA12" s="95">
        <v>15</v>
      </c>
      <c r="AB12" s="95">
        <v>102</v>
      </c>
      <c r="AC12" s="95">
        <v>103</v>
      </c>
      <c r="AD12" s="95">
        <v>103</v>
      </c>
      <c r="AE12" s="95">
        <v>67</v>
      </c>
      <c r="AF12" s="95">
        <v>78</v>
      </c>
      <c r="AG12" s="95">
        <v>72</v>
      </c>
      <c r="AH12" s="95">
        <v>16</v>
      </c>
      <c r="AI12" s="95">
        <v>27</v>
      </c>
      <c r="AJ12" s="95">
        <v>12</v>
      </c>
      <c r="AK12" s="95">
        <v>102</v>
      </c>
      <c r="AL12" s="95">
        <v>105</v>
      </c>
      <c r="AM12" s="95">
        <v>103</v>
      </c>
    </row>
    <row r="13" spans="1:39" ht="14.25" x14ac:dyDescent="0.45">
      <c r="A13" s="95" t="s">
        <v>28</v>
      </c>
      <c r="B13" s="95" t="s">
        <v>389</v>
      </c>
      <c r="C13" s="95">
        <v>806</v>
      </c>
      <c r="D13" s="95">
        <v>1741</v>
      </c>
      <c r="E13" s="95">
        <v>1741</v>
      </c>
      <c r="F13" s="95">
        <v>1741</v>
      </c>
      <c r="G13" s="95">
        <v>872</v>
      </c>
      <c r="H13" s="95">
        <v>872</v>
      </c>
      <c r="I13" s="95">
        <v>872</v>
      </c>
      <c r="J13" s="95">
        <v>869</v>
      </c>
      <c r="K13" s="95">
        <v>869</v>
      </c>
      <c r="L13" s="95">
        <v>869</v>
      </c>
      <c r="M13" s="95">
        <v>62</v>
      </c>
      <c r="N13" s="95">
        <v>70</v>
      </c>
      <c r="O13" s="95">
        <v>71</v>
      </c>
      <c r="P13" s="95">
        <v>14</v>
      </c>
      <c r="Q13" s="95">
        <v>16</v>
      </c>
      <c r="R13" s="95">
        <v>14</v>
      </c>
      <c r="S13" s="95">
        <v>101</v>
      </c>
      <c r="T13" s="95">
        <v>103</v>
      </c>
      <c r="U13" s="95">
        <v>103</v>
      </c>
      <c r="V13" s="95">
        <v>58</v>
      </c>
      <c r="W13" s="95">
        <v>64</v>
      </c>
      <c r="X13" s="95">
        <v>69</v>
      </c>
      <c r="Y13" s="95">
        <v>11</v>
      </c>
      <c r="Z13" s="95">
        <v>11</v>
      </c>
      <c r="AA13" s="95">
        <v>15</v>
      </c>
      <c r="AB13" s="95">
        <v>101</v>
      </c>
      <c r="AC13" s="95">
        <v>102</v>
      </c>
      <c r="AD13" s="95">
        <v>103</v>
      </c>
      <c r="AE13" s="95">
        <v>67</v>
      </c>
      <c r="AF13" s="95">
        <v>76</v>
      </c>
      <c r="AG13" s="95">
        <v>72</v>
      </c>
      <c r="AH13" s="95">
        <v>16</v>
      </c>
      <c r="AI13" s="95">
        <v>22</v>
      </c>
      <c r="AJ13" s="95">
        <v>13</v>
      </c>
      <c r="AK13" s="95">
        <v>102</v>
      </c>
      <c r="AL13" s="95">
        <v>104</v>
      </c>
      <c r="AM13" s="95">
        <v>103</v>
      </c>
    </row>
    <row r="14" spans="1:39" ht="14.25" x14ac:dyDescent="0.45">
      <c r="A14" s="95" t="s">
        <v>35</v>
      </c>
      <c r="B14" s="95" t="s">
        <v>389</v>
      </c>
      <c r="C14" s="95">
        <v>807</v>
      </c>
      <c r="D14" s="95">
        <v>1542</v>
      </c>
      <c r="E14" s="95">
        <v>1542</v>
      </c>
      <c r="F14" s="95">
        <v>1542</v>
      </c>
      <c r="G14" s="95">
        <v>818</v>
      </c>
      <c r="H14" s="95">
        <v>818</v>
      </c>
      <c r="I14" s="95">
        <v>818</v>
      </c>
      <c r="J14" s="95">
        <v>724</v>
      </c>
      <c r="K14" s="95">
        <v>724</v>
      </c>
      <c r="L14" s="95">
        <v>724</v>
      </c>
      <c r="M14" s="95">
        <v>72</v>
      </c>
      <c r="N14" s="95">
        <v>77</v>
      </c>
      <c r="O14" s="95">
        <v>78</v>
      </c>
      <c r="P14" s="95">
        <v>18</v>
      </c>
      <c r="Q14" s="95">
        <v>22</v>
      </c>
      <c r="R14" s="95">
        <v>19</v>
      </c>
      <c r="S14" s="95">
        <v>103</v>
      </c>
      <c r="T14" s="95">
        <v>105</v>
      </c>
      <c r="U14" s="95">
        <v>104</v>
      </c>
      <c r="V14" s="95">
        <v>69</v>
      </c>
      <c r="W14" s="95">
        <v>73</v>
      </c>
      <c r="X14" s="95">
        <v>78</v>
      </c>
      <c r="Y14" s="95">
        <v>16</v>
      </c>
      <c r="Z14" s="95">
        <v>18</v>
      </c>
      <c r="AA14" s="95">
        <v>20</v>
      </c>
      <c r="AB14" s="95">
        <v>103</v>
      </c>
      <c r="AC14" s="95">
        <v>104</v>
      </c>
      <c r="AD14" s="95">
        <v>105</v>
      </c>
      <c r="AE14" s="95">
        <v>76</v>
      </c>
      <c r="AF14" s="95">
        <v>83</v>
      </c>
      <c r="AG14" s="95">
        <v>78</v>
      </c>
      <c r="AH14" s="95">
        <v>20</v>
      </c>
      <c r="AI14" s="95">
        <v>27</v>
      </c>
      <c r="AJ14" s="95">
        <v>17</v>
      </c>
      <c r="AK14" s="95">
        <v>104</v>
      </c>
      <c r="AL14" s="95">
        <v>105</v>
      </c>
      <c r="AM14" s="95">
        <v>104</v>
      </c>
    </row>
    <row r="15" spans="1:39" ht="14.25" x14ac:dyDescent="0.45">
      <c r="A15" s="95" t="s">
        <v>39</v>
      </c>
      <c r="B15" s="95" t="s">
        <v>389</v>
      </c>
      <c r="C15" s="95">
        <v>808</v>
      </c>
      <c r="D15" s="95">
        <v>2253</v>
      </c>
      <c r="E15" s="95">
        <v>2253</v>
      </c>
      <c r="F15" s="95">
        <v>2253</v>
      </c>
      <c r="G15" s="95">
        <v>1147</v>
      </c>
      <c r="H15" s="95">
        <v>1147</v>
      </c>
      <c r="I15" s="95">
        <v>1147</v>
      </c>
      <c r="J15" s="95">
        <v>1106</v>
      </c>
      <c r="K15" s="95">
        <v>1106</v>
      </c>
      <c r="L15" s="95">
        <v>1106</v>
      </c>
      <c r="M15" s="95">
        <v>66</v>
      </c>
      <c r="N15" s="95">
        <v>76</v>
      </c>
      <c r="O15" s="95">
        <v>72</v>
      </c>
      <c r="P15" s="95">
        <v>16</v>
      </c>
      <c r="Q15" s="95">
        <v>24</v>
      </c>
      <c r="R15" s="95">
        <v>17</v>
      </c>
      <c r="S15" s="95">
        <v>102</v>
      </c>
      <c r="T15" s="95">
        <v>105</v>
      </c>
      <c r="U15" s="95">
        <v>104</v>
      </c>
      <c r="V15" s="95">
        <v>62</v>
      </c>
      <c r="W15" s="95">
        <v>72</v>
      </c>
      <c r="X15" s="95">
        <v>74</v>
      </c>
      <c r="Y15" s="95">
        <v>15</v>
      </c>
      <c r="Z15" s="95">
        <v>21</v>
      </c>
      <c r="AA15" s="95">
        <v>20</v>
      </c>
      <c r="AB15" s="95">
        <v>102</v>
      </c>
      <c r="AC15" s="95">
        <v>104</v>
      </c>
      <c r="AD15" s="95">
        <v>104</v>
      </c>
      <c r="AE15" s="95">
        <v>70</v>
      </c>
      <c r="AF15" s="95">
        <v>79</v>
      </c>
      <c r="AG15" s="95">
        <v>71</v>
      </c>
      <c r="AH15" s="95">
        <v>18</v>
      </c>
      <c r="AI15" s="95">
        <v>26</v>
      </c>
      <c r="AJ15" s="95">
        <v>14</v>
      </c>
      <c r="AK15" s="95">
        <v>103</v>
      </c>
      <c r="AL15" s="95">
        <v>105</v>
      </c>
      <c r="AM15" s="95">
        <v>103</v>
      </c>
    </row>
    <row r="16" spans="1:39" ht="14.25" x14ac:dyDescent="0.45">
      <c r="A16" s="95" t="s">
        <v>21</v>
      </c>
      <c r="B16" s="95" t="s">
        <v>389</v>
      </c>
      <c r="C16" s="95">
        <v>840</v>
      </c>
      <c r="D16" s="95">
        <v>5370</v>
      </c>
      <c r="E16" s="95">
        <v>5370</v>
      </c>
      <c r="F16" s="95">
        <v>5370</v>
      </c>
      <c r="G16" s="95">
        <v>2725</v>
      </c>
      <c r="H16" s="95">
        <v>2725</v>
      </c>
      <c r="I16" s="95">
        <v>2725</v>
      </c>
      <c r="J16" s="95">
        <v>2645</v>
      </c>
      <c r="K16" s="95">
        <v>2645</v>
      </c>
      <c r="L16" s="95">
        <v>2645</v>
      </c>
      <c r="M16" s="95">
        <v>70</v>
      </c>
      <c r="N16" s="95">
        <v>76</v>
      </c>
      <c r="O16" s="95">
        <v>75</v>
      </c>
      <c r="P16" s="95">
        <v>20</v>
      </c>
      <c r="Q16" s="95">
        <v>22</v>
      </c>
      <c r="R16" s="95">
        <v>17</v>
      </c>
      <c r="S16" s="95">
        <v>103</v>
      </c>
      <c r="T16" s="95">
        <v>104</v>
      </c>
      <c r="U16" s="95">
        <v>104</v>
      </c>
      <c r="V16" s="95">
        <v>67</v>
      </c>
      <c r="W16" s="95">
        <v>72</v>
      </c>
      <c r="X16" s="95">
        <v>74</v>
      </c>
      <c r="Y16" s="95">
        <v>17</v>
      </c>
      <c r="Z16" s="95">
        <v>18</v>
      </c>
      <c r="AA16" s="95">
        <v>18</v>
      </c>
      <c r="AB16" s="95">
        <v>103</v>
      </c>
      <c r="AC16" s="95">
        <v>103</v>
      </c>
      <c r="AD16" s="95">
        <v>104</v>
      </c>
      <c r="AE16" s="95">
        <v>73</v>
      </c>
      <c r="AF16" s="95">
        <v>80</v>
      </c>
      <c r="AG16" s="95">
        <v>76</v>
      </c>
      <c r="AH16" s="95">
        <v>22</v>
      </c>
      <c r="AI16" s="95">
        <v>26</v>
      </c>
      <c r="AJ16" s="95">
        <v>16</v>
      </c>
      <c r="AK16" s="95">
        <v>104</v>
      </c>
      <c r="AL16" s="95">
        <v>105</v>
      </c>
      <c r="AM16" s="95">
        <v>104</v>
      </c>
    </row>
    <row r="17" spans="1:39" ht="14.25" x14ac:dyDescent="0.45">
      <c r="A17" s="95" t="s">
        <v>23</v>
      </c>
      <c r="B17" s="95" t="s">
        <v>389</v>
      </c>
      <c r="C17" s="95">
        <v>841</v>
      </c>
      <c r="D17" s="95">
        <v>1229</v>
      </c>
      <c r="E17" s="95">
        <v>1229</v>
      </c>
      <c r="F17" s="95">
        <v>1229</v>
      </c>
      <c r="G17" s="95">
        <v>636</v>
      </c>
      <c r="H17" s="95">
        <v>636</v>
      </c>
      <c r="I17" s="95">
        <v>636</v>
      </c>
      <c r="J17" s="95">
        <v>593</v>
      </c>
      <c r="K17" s="95">
        <v>593</v>
      </c>
      <c r="L17" s="95">
        <v>593</v>
      </c>
      <c r="M17" s="95">
        <v>69</v>
      </c>
      <c r="N17" s="95">
        <v>75</v>
      </c>
      <c r="O17" s="95">
        <v>74</v>
      </c>
      <c r="P17" s="95">
        <v>22</v>
      </c>
      <c r="Q17" s="95">
        <v>25</v>
      </c>
      <c r="R17" s="95">
        <v>19</v>
      </c>
      <c r="S17" s="95">
        <v>103</v>
      </c>
      <c r="T17" s="95">
        <v>104</v>
      </c>
      <c r="U17" s="95">
        <v>104</v>
      </c>
      <c r="V17" s="95">
        <v>65</v>
      </c>
      <c r="W17" s="95">
        <v>69</v>
      </c>
      <c r="X17" s="95">
        <v>74</v>
      </c>
      <c r="Y17" s="95">
        <v>18</v>
      </c>
      <c r="Z17" s="95">
        <v>19</v>
      </c>
      <c r="AA17" s="95">
        <v>19</v>
      </c>
      <c r="AB17" s="95">
        <v>102</v>
      </c>
      <c r="AC17" s="95">
        <v>103</v>
      </c>
      <c r="AD17" s="95">
        <v>104</v>
      </c>
      <c r="AE17" s="95">
        <v>73</v>
      </c>
      <c r="AF17" s="95">
        <v>81</v>
      </c>
      <c r="AG17" s="95">
        <v>74</v>
      </c>
      <c r="AH17" s="95">
        <v>25</v>
      </c>
      <c r="AI17" s="95">
        <v>30</v>
      </c>
      <c r="AJ17" s="95">
        <v>19</v>
      </c>
      <c r="AK17" s="95">
        <v>104</v>
      </c>
      <c r="AL17" s="95">
        <v>106</v>
      </c>
      <c r="AM17" s="95">
        <v>104</v>
      </c>
    </row>
    <row r="18" spans="1:39" ht="14.25" x14ac:dyDescent="0.45">
      <c r="A18" s="95" t="s">
        <v>379</v>
      </c>
      <c r="B18" s="95" t="s">
        <v>389</v>
      </c>
      <c r="C18" s="95">
        <v>929</v>
      </c>
      <c r="D18" s="95">
        <v>3323</v>
      </c>
      <c r="E18" s="95">
        <v>3323</v>
      </c>
      <c r="F18" s="95">
        <v>3323</v>
      </c>
      <c r="G18" s="95">
        <v>1769</v>
      </c>
      <c r="H18" s="95">
        <v>1769</v>
      </c>
      <c r="I18" s="95">
        <v>1769</v>
      </c>
      <c r="J18" s="95">
        <v>1554</v>
      </c>
      <c r="K18" s="95">
        <v>1554</v>
      </c>
      <c r="L18" s="95">
        <v>1554</v>
      </c>
      <c r="M18" s="95">
        <v>67</v>
      </c>
      <c r="N18" s="95">
        <v>70</v>
      </c>
      <c r="O18" s="95">
        <v>69</v>
      </c>
      <c r="P18" s="95">
        <v>21</v>
      </c>
      <c r="Q18" s="95">
        <v>20</v>
      </c>
      <c r="R18" s="95">
        <v>16</v>
      </c>
      <c r="S18" s="95">
        <v>103</v>
      </c>
      <c r="T18" s="95">
        <v>103</v>
      </c>
      <c r="U18" s="95">
        <v>103</v>
      </c>
      <c r="V18" s="95">
        <v>64</v>
      </c>
      <c r="W18" s="95">
        <v>66</v>
      </c>
      <c r="X18" s="95">
        <v>68</v>
      </c>
      <c r="Y18" s="95">
        <v>17</v>
      </c>
      <c r="Z18" s="95">
        <v>15</v>
      </c>
      <c r="AA18" s="95">
        <v>17</v>
      </c>
      <c r="AB18" s="95">
        <v>102</v>
      </c>
      <c r="AC18" s="95">
        <v>102</v>
      </c>
      <c r="AD18" s="95">
        <v>103</v>
      </c>
      <c r="AE18" s="95">
        <v>70</v>
      </c>
      <c r="AF18" s="95">
        <v>76</v>
      </c>
      <c r="AG18" s="95">
        <v>70</v>
      </c>
      <c r="AH18" s="95">
        <v>24</v>
      </c>
      <c r="AI18" s="95">
        <v>25</v>
      </c>
      <c r="AJ18" s="95">
        <v>14</v>
      </c>
      <c r="AK18" s="95">
        <v>104</v>
      </c>
      <c r="AL18" s="95">
        <v>105</v>
      </c>
      <c r="AM18" s="95">
        <v>103</v>
      </c>
    </row>
    <row r="19" spans="1:39" ht="14.25" x14ac:dyDescent="0.45">
      <c r="A19" s="95" t="s">
        <v>43</v>
      </c>
      <c r="B19" s="95" t="s">
        <v>390</v>
      </c>
      <c r="C19" s="95" t="s">
        <v>390</v>
      </c>
      <c r="D19" s="95">
        <v>80319</v>
      </c>
      <c r="E19" s="95">
        <v>80316</v>
      </c>
      <c r="F19" s="95">
        <v>80317</v>
      </c>
      <c r="G19" s="95">
        <v>41138</v>
      </c>
      <c r="H19" s="95">
        <v>41135</v>
      </c>
      <c r="I19" s="95">
        <v>41136</v>
      </c>
      <c r="J19" s="95">
        <v>39181</v>
      </c>
      <c r="K19" s="95">
        <v>39181</v>
      </c>
      <c r="L19" s="95">
        <v>39181</v>
      </c>
      <c r="M19" s="95">
        <v>66</v>
      </c>
      <c r="N19" s="95">
        <v>74</v>
      </c>
      <c r="O19" s="95">
        <v>71</v>
      </c>
      <c r="P19" s="95">
        <v>17</v>
      </c>
      <c r="Q19" s="95">
        <v>22</v>
      </c>
      <c r="R19" s="95">
        <v>16</v>
      </c>
      <c r="S19" s="95">
        <v>102</v>
      </c>
      <c r="T19" s="95">
        <v>104</v>
      </c>
      <c r="U19" s="95">
        <v>103</v>
      </c>
      <c r="V19" s="95">
        <v>62</v>
      </c>
      <c r="W19" s="95">
        <v>69</v>
      </c>
      <c r="X19" s="95">
        <v>71</v>
      </c>
      <c r="Y19" s="95">
        <v>15</v>
      </c>
      <c r="Z19" s="95">
        <v>18</v>
      </c>
      <c r="AA19" s="95">
        <v>17</v>
      </c>
      <c r="AB19" s="95">
        <v>102</v>
      </c>
      <c r="AC19" s="95">
        <v>103</v>
      </c>
      <c r="AD19" s="95">
        <v>103</v>
      </c>
      <c r="AE19" s="95">
        <v>70</v>
      </c>
      <c r="AF19" s="95">
        <v>78</v>
      </c>
      <c r="AG19" s="95">
        <v>71</v>
      </c>
      <c r="AH19" s="95">
        <v>20</v>
      </c>
      <c r="AI19" s="95">
        <v>26</v>
      </c>
      <c r="AJ19" s="95">
        <v>14</v>
      </c>
      <c r="AK19" s="95">
        <v>103</v>
      </c>
      <c r="AL19" s="95">
        <v>105</v>
      </c>
      <c r="AM19" s="95">
        <v>103</v>
      </c>
    </row>
    <row r="20" spans="1:39" ht="14.25" x14ac:dyDescent="0.45">
      <c r="A20" s="95" t="s">
        <v>61</v>
      </c>
      <c r="B20" s="95" t="s">
        <v>390</v>
      </c>
      <c r="C20" s="95">
        <v>340</v>
      </c>
      <c r="D20" s="95">
        <v>1781</v>
      </c>
      <c r="E20" s="95">
        <v>1781</v>
      </c>
      <c r="F20" s="95">
        <v>1781</v>
      </c>
      <c r="G20" s="95">
        <v>907</v>
      </c>
      <c r="H20" s="95">
        <v>907</v>
      </c>
      <c r="I20" s="95">
        <v>907</v>
      </c>
      <c r="J20" s="95">
        <v>874</v>
      </c>
      <c r="K20" s="95">
        <v>874</v>
      </c>
      <c r="L20" s="95">
        <v>874</v>
      </c>
      <c r="M20" s="95">
        <v>62</v>
      </c>
      <c r="N20" s="95">
        <v>70</v>
      </c>
      <c r="O20" s="95">
        <v>67</v>
      </c>
      <c r="P20" s="95">
        <v>12</v>
      </c>
      <c r="Q20" s="95">
        <v>18</v>
      </c>
      <c r="R20" s="95">
        <v>11</v>
      </c>
      <c r="S20" s="95">
        <v>101</v>
      </c>
      <c r="T20" s="95">
        <v>103</v>
      </c>
      <c r="U20" s="95">
        <v>102</v>
      </c>
      <c r="V20" s="95">
        <v>57</v>
      </c>
      <c r="W20" s="95">
        <v>64</v>
      </c>
      <c r="X20" s="95">
        <v>65</v>
      </c>
      <c r="Y20" s="95">
        <v>9</v>
      </c>
      <c r="Z20" s="95">
        <v>14</v>
      </c>
      <c r="AA20" s="95">
        <v>11</v>
      </c>
      <c r="AB20" s="95">
        <v>101</v>
      </c>
      <c r="AC20" s="95">
        <v>102</v>
      </c>
      <c r="AD20" s="95">
        <v>102</v>
      </c>
      <c r="AE20" s="95">
        <v>66</v>
      </c>
      <c r="AF20" s="95">
        <v>76</v>
      </c>
      <c r="AG20" s="95">
        <v>69</v>
      </c>
      <c r="AH20" s="95">
        <v>14</v>
      </c>
      <c r="AI20" s="95">
        <v>23</v>
      </c>
      <c r="AJ20" s="95">
        <v>11</v>
      </c>
      <c r="AK20" s="95">
        <v>102</v>
      </c>
      <c r="AL20" s="95">
        <v>104</v>
      </c>
      <c r="AM20" s="95">
        <v>102</v>
      </c>
    </row>
    <row r="21" spans="1:39" ht="14.25" x14ac:dyDescent="0.45">
      <c r="A21" s="95" t="s">
        <v>65</v>
      </c>
      <c r="B21" s="95" t="s">
        <v>390</v>
      </c>
      <c r="C21" s="95">
        <v>341</v>
      </c>
      <c r="D21" s="95">
        <v>4664</v>
      </c>
      <c r="E21" s="95">
        <v>4664</v>
      </c>
      <c r="F21" s="95">
        <v>4664</v>
      </c>
      <c r="G21" s="95">
        <v>2406</v>
      </c>
      <c r="H21" s="95">
        <v>2406</v>
      </c>
      <c r="I21" s="95">
        <v>2406</v>
      </c>
      <c r="J21" s="95">
        <v>2258</v>
      </c>
      <c r="K21" s="95">
        <v>2258</v>
      </c>
      <c r="L21" s="95">
        <v>2258</v>
      </c>
      <c r="M21" s="95">
        <v>61</v>
      </c>
      <c r="N21" s="95">
        <v>68</v>
      </c>
      <c r="O21" s="95">
        <v>65</v>
      </c>
      <c r="P21" s="95">
        <v>15</v>
      </c>
      <c r="Q21" s="95">
        <v>19</v>
      </c>
      <c r="R21" s="95">
        <v>15</v>
      </c>
      <c r="S21" s="95">
        <v>102</v>
      </c>
      <c r="T21" s="95">
        <v>103</v>
      </c>
      <c r="U21" s="95">
        <v>102</v>
      </c>
      <c r="V21" s="95">
        <v>60</v>
      </c>
      <c r="W21" s="95">
        <v>65</v>
      </c>
      <c r="X21" s="95">
        <v>66</v>
      </c>
      <c r="Y21" s="95">
        <v>13</v>
      </c>
      <c r="Z21" s="95">
        <v>16</v>
      </c>
      <c r="AA21" s="95">
        <v>16</v>
      </c>
      <c r="AB21" s="95">
        <v>101</v>
      </c>
      <c r="AC21" s="95">
        <v>102</v>
      </c>
      <c r="AD21" s="95">
        <v>103</v>
      </c>
      <c r="AE21" s="95">
        <v>63</v>
      </c>
      <c r="AF21" s="95">
        <v>71</v>
      </c>
      <c r="AG21" s="95">
        <v>65</v>
      </c>
      <c r="AH21" s="95">
        <v>17</v>
      </c>
      <c r="AI21" s="95">
        <v>22</v>
      </c>
      <c r="AJ21" s="95">
        <v>14</v>
      </c>
      <c r="AK21" s="95">
        <v>102</v>
      </c>
      <c r="AL21" s="95">
        <v>104</v>
      </c>
      <c r="AM21" s="95">
        <v>102</v>
      </c>
    </row>
    <row r="22" spans="1:39" ht="14.25" x14ac:dyDescent="0.45">
      <c r="A22" s="95" t="s">
        <v>77</v>
      </c>
      <c r="B22" s="95" t="s">
        <v>390</v>
      </c>
      <c r="C22" s="95">
        <v>342</v>
      </c>
      <c r="D22" s="95">
        <v>1960</v>
      </c>
      <c r="E22" s="95">
        <v>1960</v>
      </c>
      <c r="F22" s="95">
        <v>1960</v>
      </c>
      <c r="G22" s="95">
        <v>997</v>
      </c>
      <c r="H22" s="95">
        <v>997</v>
      </c>
      <c r="I22" s="95">
        <v>997</v>
      </c>
      <c r="J22" s="95">
        <v>963</v>
      </c>
      <c r="K22" s="95">
        <v>963</v>
      </c>
      <c r="L22" s="95">
        <v>963</v>
      </c>
      <c r="M22" s="95">
        <v>65</v>
      </c>
      <c r="N22" s="95">
        <v>75</v>
      </c>
      <c r="O22" s="95">
        <v>71</v>
      </c>
      <c r="P22" s="95">
        <v>18</v>
      </c>
      <c r="Q22" s="95">
        <v>23</v>
      </c>
      <c r="R22" s="95">
        <v>15</v>
      </c>
      <c r="S22" s="95">
        <v>102</v>
      </c>
      <c r="T22" s="95">
        <v>104</v>
      </c>
      <c r="U22" s="95">
        <v>103</v>
      </c>
      <c r="V22" s="95">
        <v>60</v>
      </c>
      <c r="W22" s="95">
        <v>69</v>
      </c>
      <c r="X22" s="95">
        <v>71</v>
      </c>
      <c r="Y22" s="95">
        <v>15</v>
      </c>
      <c r="Z22" s="95">
        <v>17</v>
      </c>
      <c r="AA22" s="95">
        <v>16</v>
      </c>
      <c r="AB22" s="95">
        <v>101</v>
      </c>
      <c r="AC22" s="95">
        <v>103</v>
      </c>
      <c r="AD22" s="95">
        <v>103</v>
      </c>
      <c r="AE22" s="95">
        <v>69</v>
      </c>
      <c r="AF22" s="95">
        <v>81</v>
      </c>
      <c r="AG22" s="95">
        <v>71</v>
      </c>
      <c r="AH22" s="95">
        <v>21</v>
      </c>
      <c r="AI22" s="95">
        <v>29</v>
      </c>
      <c r="AJ22" s="95">
        <v>14</v>
      </c>
      <c r="AK22" s="95">
        <v>103</v>
      </c>
      <c r="AL22" s="95">
        <v>106</v>
      </c>
      <c r="AM22" s="95">
        <v>103</v>
      </c>
    </row>
    <row r="23" spans="1:39" ht="14.25" x14ac:dyDescent="0.45">
      <c r="A23" s="95" t="s">
        <v>75</v>
      </c>
      <c r="B23" s="95" t="s">
        <v>390</v>
      </c>
      <c r="C23" s="95">
        <v>343</v>
      </c>
      <c r="D23" s="95">
        <v>2769</v>
      </c>
      <c r="E23" s="95">
        <v>2769</v>
      </c>
      <c r="F23" s="95">
        <v>2769</v>
      </c>
      <c r="G23" s="95">
        <v>1418</v>
      </c>
      <c r="H23" s="95">
        <v>1418</v>
      </c>
      <c r="I23" s="95">
        <v>1418</v>
      </c>
      <c r="J23" s="95">
        <v>1351</v>
      </c>
      <c r="K23" s="95">
        <v>1351</v>
      </c>
      <c r="L23" s="95">
        <v>1351</v>
      </c>
      <c r="M23" s="95">
        <v>70</v>
      </c>
      <c r="N23" s="95">
        <v>78</v>
      </c>
      <c r="O23" s="95">
        <v>74</v>
      </c>
      <c r="P23" s="95">
        <v>18</v>
      </c>
      <c r="Q23" s="95">
        <v>24</v>
      </c>
      <c r="R23" s="95">
        <v>18</v>
      </c>
      <c r="S23" s="95">
        <v>103</v>
      </c>
      <c r="T23" s="95">
        <v>105</v>
      </c>
      <c r="U23" s="95">
        <v>104</v>
      </c>
      <c r="V23" s="95">
        <v>66</v>
      </c>
      <c r="W23" s="95">
        <v>73</v>
      </c>
      <c r="X23" s="95">
        <v>75</v>
      </c>
      <c r="Y23" s="95">
        <v>16</v>
      </c>
      <c r="Z23" s="95">
        <v>19</v>
      </c>
      <c r="AA23" s="95">
        <v>19</v>
      </c>
      <c r="AB23" s="95">
        <v>103</v>
      </c>
      <c r="AC23" s="95">
        <v>104</v>
      </c>
      <c r="AD23" s="95">
        <v>104</v>
      </c>
      <c r="AE23" s="95">
        <v>74</v>
      </c>
      <c r="AF23" s="95">
        <v>82</v>
      </c>
      <c r="AG23" s="95">
        <v>74</v>
      </c>
      <c r="AH23" s="95">
        <v>21</v>
      </c>
      <c r="AI23" s="95">
        <v>29</v>
      </c>
      <c r="AJ23" s="95">
        <v>17</v>
      </c>
      <c r="AK23" s="95">
        <v>104</v>
      </c>
      <c r="AL23" s="95">
        <v>106</v>
      </c>
      <c r="AM23" s="95">
        <v>103</v>
      </c>
    </row>
    <row r="24" spans="1:39" ht="14.25" x14ac:dyDescent="0.45">
      <c r="A24" s="95" t="s">
        <v>88</v>
      </c>
      <c r="B24" s="95" t="s">
        <v>390</v>
      </c>
      <c r="C24" s="95">
        <v>344</v>
      </c>
      <c r="D24" s="95">
        <v>3599</v>
      </c>
      <c r="E24" s="95">
        <v>3599</v>
      </c>
      <c r="F24" s="95">
        <v>3599</v>
      </c>
      <c r="G24" s="95">
        <v>1823</v>
      </c>
      <c r="H24" s="95">
        <v>1823</v>
      </c>
      <c r="I24" s="95">
        <v>1823</v>
      </c>
      <c r="J24" s="95">
        <v>1776</v>
      </c>
      <c r="K24" s="95">
        <v>1776</v>
      </c>
      <c r="L24" s="95">
        <v>1776</v>
      </c>
      <c r="M24" s="95">
        <v>64</v>
      </c>
      <c r="N24" s="95">
        <v>70</v>
      </c>
      <c r="O24" s="95">
        <v>64</v>
      </c>
      <c r="P24" s="95">
        <v>16</v>
      </c>
      <c r="Q24" s="95">
        <v>18</v>
      </c>
      <c r="R24" s="95">
        <v>13</v>
      </c>
      <c r="S24" s="95">
        <v>102</v>
      </c>
      <c r="T24" s="95">
        <v>103</v>
      </c>
      <c r="U24" s="95">
        <v>102</v>
      </c>
      <c r="V24" s="95">
        <v>61</v>
      </c>
      <c r="W24" s="95">
        <v>64</v>
      </c>
      <c r="X24" s="95">
        <v>65</v>
      </c>
      <c r="Y24" s="95">
        <v>14</v>
      </c>
      <c r="Z24" s="95">
        <v>16</v>
      </c>
      <c r="AA24" s="95">
        <v>15</v>
      </c>
      <c r="AB24" s="95">
        <v>101</v>
      </c>
      <c r="AC24" s="95">
        <v>102</v>
      </c>
      <c r="AD24" s="95">
        <v>102</v>
      </c>
      <c r="AE24" s="95">
        <v>68</v>
      </c>
      <c r="AF24" s="95">
        <v>75</v>
      </c>
      <c r="AG24" s="95">
        <v>63</v>
      </c>
      <c r="AH24" s="95">
        <v>19</v>
      </c>
      <c r="AI24" s="95">
        <v>21</v>
      </c>
      <c r="AJ24" s="95">
        <v>11</v>
      </c>
      <c r="AK24" s="95">
        <v>103</v>
      </c>
      <c r="AL24" s="95">
        <v>104</v>
      </c>
      <c r="AM24" s="95">
        <v>102</v>
      </c>
    </row>
    <row r="25" spans="1:39" ht="14.25" x14ac:dyDescent="0.45">
      <c r="A25" s="95" t="s">
        <v>49</v>
      </c>
      <c r="B25" s="95" t="s">
        <v>390</v>
      </c>
      <c r="C25" s="95">
        <v>350</v>
      </c>
      <c r="D25" s="95">
        <v>3540</v>
      </c>
      <c r="E25" s="95">
        <v>3540</v>
      </c>
      <c r="F25" s="95">
        <v>3540</v>
      </c>
      <c r="G25" s="95">
        <v>1757</v>
      </c>
      <c r="H25" s="95">
        <v>1757</v>
      </c>
      <c r="I25" s="95">
        <v>1757</v>
      </c>
      <c r="J25" s="95">
        <v>1783</v>
      </c>
      <c r="K25" s="95">
        <v>1783</v>
      </c>
      <c r="L25" s="95">
        <v>1783</v>
      </c>
      <c r="M25" s="95">
        <v>65</v>
      </c>
      <c r="N25" s="95">
        <v>76</v>
      </c>
      <c r="O25" s="95">
        <v>74</v>
      </c>
      <c r="P25" s="95">
        <v>16</v>
      </c>
      <c r="Q25" s="95">
        <v>25</v>
      </c>
      <c r="R25" s="95">
        <v>19</v>
      </c>
      <c r="S25" s="95">
        <v>102</v>
      </c>
      <c r="T25" s="95">
        <v>105</v>
      </c>
      <c r="U25" s="95">
        <v>104</v>
      </c>
      <c r="V25" s="95">
        <v>61</v>
      </c>
      <c r="W25" s="95">
        <v>71</v>
      </c>
      <c r="X25" s="95">
        <v>74</v>
      </c>
      <c r="Y25" s="95">
        <v>14</v>
      </c>
      <c r="Z25" s="95">
        <v>20</v>
      </c>
      <c r="AA25" s="95">
        <v>20</v>
      </c>
      <c r="AB25" s="95">
        <v>101</v>
      </c>
      <c r="AC25" s="95">
        <v>104</v>
      </c>
      <c r="AD25" s="95">
        <v>104</v>
      </c>
      <c r="AE25" s="95">
        <v>68</v>
      </c>
      <c r="AF25" s="95">
        <v>81</v>
      </c>
      <c r="AG25" s="95">
        <v>74</v>
      </c>
      <c r="AH25" s="95">
        <v>18</v>
      </c>
      <c r="AI25" s="95">
        <v>30</v>
      </c>
      <c r="AJ25" s="95">
        <v>17</v>
      </c>
      <c r="AK25" s="95">
        <v>103</v>
      </c>
      <c r="AL25" s="95">
        <v>106</v>
      </c>
      <c r="AM25" s="95">
        <v>104</v>
      </c>
    </row>
    <row r="26" spans="1:39" ht="14.25" x14ac:dyDescent="0.45">
      <c r="A26" s="95" t="s">
        <v>51</v>
      </c>
      <c r="B26" s="95" t="s">
        <v>390</v>
      </c>
      <c r="C26" s="95">
        <v>351</v>
      </c>
      <c r="D26" s="95">
        <v>2240</v>
      </c>
      <c r="E26" s="95">
        <v>2240</v>
      </c>
      <c r="F26" s="95">
        <v>2240</v>
      </c>
      <c r="G26" s="95">
        <v>1191</v>
      </c>
      <c r="H26" s="95">
        <v>1191</v>
      </c>
      <c r="I26" s="95">
        <v>1191</v>
      </c>
      <c r="J26" s="95">
        <v>1049</v>
      </c>
      <c r="K26" s="95">
        <v>1049</v>
      </c>
      <c r="L26" s="95">
        <v>1049</v>
      </c>
      <c r="M26" s="95">
        <v>66</v>
      </c>
      <c r="N26" s="95">
        <v>74</v>
      </c>
      <c r="O26" s="95">
        <v>72</v>
      </c>
      <c r="P26" s="95">
        <v>18</v>
      </c>
      <c r="Q26" s="95">
        <v>20</v>
      </c>
      <c r="R26" s="95">
        <v>15</v>
      </c>
      <c r="S26" s="95">
        <v>102</v>
      </c>
      <c r="T26" s="95">
        <v>104</v>
      </c>
      <c r="U26" s="95">
        <v>103</v>
      </c>
      <c r="V26" s="95">
        <v>62</v>
      </c>
      <c r="W26" s="95">
        <v>70</v>
      </c>
      <c r="X26" s="95">
        <v>73</v>
      </c>
      <c r="Y26" s="95">
        <v>16</v>
      </c>
      <c r="Z26" s="95">
        <v>17</v>
      </c>
      <c r="AA26" s="95">
        <v>16</v>
      </c>
      <c r="AB26" s="95">
        <v>102</v>
      </c>
      <c r="AC26" s="95">
        <v>103</v>
      </c>
      <c r="AD26" s="95">
        <v>103</v>
      </c>
      <c r="AE26" s="95">
        <v>70</v>
      </c>
      <c r="AF26" s="95">
        <v>79</v>
      </c>
      <c r="AG26" s="95">
        <v>71</v>
      </c>
      <c r="AH26" s="95">
        <v>20</v>
      </c>
      <c r="AI26" s="95">
        <v>23</v>
      </c>
      <c r="AJ26" s="95">
        <v>14</v>
      </c>
      <c r="AK26" s="95">
        <v>103</v>
      </c>
      <c r="AL26" s="95">
        <v>105</v>
      </c>
      <c r="AM26" s="95">
        <v>103</v>
      </c>
    </row>
    <row r="27" spans="1:39" ht="14.25" x14ac:dyDescent="0.45">
      <c r="A27" s="95" t="s">
        <v>67</v>
      </c>
      <c r="B27" s="95" t="s">
        <v>390</v>
      </c>
      <c r="C27" s="95">
        <v>352</v>
      </c>
      <c r="D27" s="95">
        <v>5835</v>
      </c>
      <c r="E27" s="95">
        <v>5835</v>
      </c>
      <c r="F27" s="95">
        <v>5835</v>
      </c>
      <c r="G27" s="95">
        <v>2914</v>
      </c>
      <c r="H27" s="95">
        <v>2914</v>
      </c>
      <c r="I27" s="95">
        <v>2914</v>
      </c>
      <c r="J27" s="95">
        <v>2921</v>
      </c>
      <c r="K27" s="95">
        <v>2921</v>
      </c>
      <c r="L27" s="95">
        <v>2921</v>
      </c>
      <c r="M27" s="95">
        <v>63</v>
      </c>
      <c r="N27" s="95">
        <v>73</v>
      </c>
      <c r="O27" s="95">
        <v>71</v>
      </c>
      <c r="P27" s="95">
        <v>15</v>
      </c>
      <c r="Q27" s="95">
        <v>22</v>
      </c>
      <c r="R27" s="95">
        <v>16</v>
      </c>
      <c r="S27" s="95">
        <v>102</v>
      </c>
      <c r="T27" s="95">
        <v>104</v>
      </c>
      <c r="U27" s="95">
        <v>103</v>
      </c>
      <c r="V27" s="95">
        <v>59</v>
      </c>
      <c r="W27" s="95">
        <v>68</v>
      </c>
      <c r="X27" s="95">
        <v>70</v>
      </c>
      <c r="Y27" s="95">
        <v>12</v>
      </c>
      <c r="Z27" s="95">
        <v>18</v>
      </c>
      <c r="AA27" s="95">
        <v>18</v>
      </c>
      <c r="AB27" s="95">
        <v>101</v>
      </c>
      <c r="AC27" s="95">
        <v>103</v>
      </c>
      <c r="AD27" s="95">
        <v>103</v>
      </c>
      <c r="AE27" s="95">
        <v>66</v>
      </c>
      <c r="AF27" s="95">
        <v>78</v>
      </c>
      <c r="AG27" s="95">
        <v>72</v>
      </c>
      <c r="AH27" s="95">
        <v>17</v>
      </c>
      <c r="AI27" s="95">
        <v>25</v>
      </c>
      <c r="AJ27" s="95">
        <v>14</v>
      </c>
      <c r="AK27" s="95">
        <v>102</v>
      </c>
      <c r="AL27" s="95">
        <v>105</v>
      </c>
      <c r="AM27" s="95">
        <v>103</v>
      </c>
    </row>
    <row r="28" spans="1:39" ht="14.25" x14ac:dyDescent="0.45">
      <c r="A28" s="95" t="s">
        <v>69</v>
      </c>
      <c r="B28" s="95" t="s">
        <v>390</v>
      </c>
      <c r="C28" s="95">
        <v>353</v>
      </c>
      <c r="D28" s="95">
        <v>3252</v>
      </c>
      <c r="E28" s="95">
        <v>3252</v>
      </c>
      <c r="F28" s="95">
        <v>3252</v>
      </c>
      <c r="G28" s="95">
        <v>1643</v>
      </c>
      <c r="H28" s="95">
        <v>1643</v>
      </c>
      <c r="I28" s="95">
        <v>1643</v>
      </c>
      <c r="J28" s="95">
        <v>1609</v>
      </c>
      <c r="K28" s="95">
        <v>1609</v>
      </c>
      <c r="L28" s="95">
        <v>1609</v>
      </c>
      <c r="M28" s="95">
        <v>59</v>
      </c>
      <c r="N28" s="95">
        <v>72</v>
      </c>
      <c r="O28" s="95">
        <v>68</v>
      </c>
      <c r="P28" s="95">
        <v>13</v>
      </c>
      <c r="Q28" s="95">
        <v>21</v>
      </c>
      <c r="R28" s="95">
        <v>14</v>
      </c>
      <c r="S28" s="95">
        <v>101</v>
      </c>
      <c r="T28" s="95">
        <v>104</v>
      </c>
      <c r="U28" s="95">
        <v>103</v>
      </c>
      <c r="V28" s="95">
        <v>56</v>
      </c>
      <c r="W28" s="95">
        <v>67</v>
      </c>
      <c r="X28" s="95">
        <v>68</v>
      </c>
      <c r="Y28" s="95">
        <v>11</v>
      </c>
      <c r="Z28" s="95">
        <v>17</v>
      </c>
      <c r="AA28" s="95">
        <v>16</v>
      </c>
      <c r="AB28" s="95">
        <v>100</v>
      </c>
      <c r="AC28" s="95">
        <v>103</v>
      </c>
      <c r="AD28" s="95">
        <v>103</v>
      </c>
      <c r="AE28" s="95">
        <v>62</v>
      </c>
      <c r="AF28" s="95">
        <v>77</v>
      </c>
      <c r="AG28" s="95">
        <v>69</v>
      </c>
      <c r="AH28" s="95">
        <v>14</v>
      </c>
      <c r="AI28" s="95">
        <v>26</v>
      </c>
      <c r="AJ28" s="95">
        <v>13</v>
      </c>
      <c r="AK28" s="95">
        <v>102</v>
      </c>
      <c r="AL28" s="95">
        <v>105</v>
      </c>
      <c r="AM28" s="95">
        <v>102</v>
      </c>
    </row>
    <row r="29" spans="1:39" ht="14.25" x14ac:dyDescent="0.45">
      <c r="A29" s="95" t="s">
        <v>71</v>
      </c>
      <c r="B29" s="95" t="s">
        <v>390</v>
      </c>
      <c r="C29" s="95">
        <v>354</v>
      </c>
      <c r="D29" s="95">
        <v>2680</v>
      </c>
      <c r="E29" s="95">
        <v>2680</v>
      </c>
      <c r="F29" s="95">
        <v>2680</v>
      </c>
      <c r="G29" s="95">
        <v>1390</v>
      </c>
      <c r="H29" s="95">
        <v>1390</v>
      </c>
      <c r="I29" s="95">
        <v>1390</v>
      </c>
      <c r="J29" s="95">
        <v>1290</v>
      </c>
      <c r="K29" s="95">
        <v>1290</v>
      </c>
      <c r="L29" s="95">
        <v>1290</v>
      </c>
      <c r="M29" s="95">
        <v>62</v>
      </c>
      <c r="N29" s="95">
        <v>74</v>
      </c>
      <c r="O29" s="95">
        <v>70</v>
      </c>
      <c r="P29" s="95">
        <v>14</v>
      </c>
      <c r="Q29" s="95">
        <v>21</v>
      </c>
      <c r="R29" s="95">
        <v>15</v>
      </c>
      <c r="S29" s="95">
        <v>102</v>
      </c>
      <c r="T29" s="95">
        <v>104</v>
      </c>
      <c r="U29" s="95">
        <v>103</v>
      </c>
      <c r="V29" s="95">
        <v>57</v>
      </c>
      <c r="W29" s="95">
        <v>69</v>
      </c>
      <c r="X29" s="95">
        <v>70</v>
      </c>
      <c r="Y29" s="95">
        <v>11</v>
      </c>
      <c r="Z29" s="95">
        <v>16</v>
      </c>
      <c r="AA29" s="95">
        <v>16</v>
      </c>
      <c r="AB29" s="95">
        <v>101</v>
      </c>
      <c r="AC29" s="95">
        <v>103</v>
      </c>
      <c r="AD29" s="95">
        <v>103</v>
      </c>
      <c r="AE29" s="95">
        <v>67</v>
      </c>
      <c r="AF29" s="95">
        <v>79</v>
      </c>
      <c r="AG29" s="95">
        <v>70</v>
      </c>
      <c r="AH29" s="95">
        <v>18</v>
      </c>
      <c r="AI29" s="95">
        <v>26</v>
      </c>
      <c r="AJ29" s="95">
        <v>15</v>
      </c>
      <c r="AK29" s="95">
        <v>103</v>
      </c>
      <c r="AL29" s="95">
        <v>105</v>
      </c>
      <c r="AM29" s="95">
        <v>103</v>
      </c>
    </row>
    <row r="30" spans="1:39" ht="14.25" x14ac:dyDescent="0.45">
      <c r="A30" s="95" t="s">
        <v>73</v>
      </c>
      <c r="B30" s="95" t="s">
        <v>390</v>
      </c>
      <c r="C30" s="95">
        <v>355</v>
      </c>
      <c r="D30" s="95">
        <v>2638</v>
      </c>
      <c r="E30" s="95">
        <v>2638</v>
      </c>
      <c r="F30" s="95">
        <v>2638</v>
      </c>
      <c r="G30" s="95">
        <v>1349</v>
      </c>
      <c r="H30" s="95">
        <v>1349</v>
      </c>
      <c r="I30" s="95">
        <v>1349</v>
      </c>
      <c r="J30" s="95">
        <v>1289</v>
      </c>
      <c r="K30" s="95">
        <v>1289</v>
      </c>
      <c r="L30" s="95">
        <v>1289</v>
      </c>
      <c r="M30" s="95">
        <v>66</v>
      </c>
      <c r="N30" s="95">
        <v>77</v>
      </c>
      <c r="O30" s="95">
        <v>75</v>
      </c>
      <c r="P30" s="95">
        <v>15</v>
      </c>
      <c r="Q30" s="95">
        <v>22</v>
      </c>
      <c r="R30" s="95">
        <v>16</v>
      </c>
      <c r="S30" s="95">
        <v>102</v>
      </c>
      <c r="T30" s="95">
        <v>104</v>
      </c>
      <c r="U30" s="95">
        <v>103</v>
      </c>
      <c r="V30" s="95">
        <v>65</v>
      </c>
      <c r="W30" s="95">
        <v>74</v>
      </c>
      <c r="X30" s="95">
        <v>77</v>
      </c>
      <c r="Y30" s="95">
        <v>13</v>
      </c>
      <c r="Z30" s="95">
        <v>19</v>
      </c>
      <c r="AA30" s="95">
        <v>18</v>
      </c>
      <c r="AB30" s="95">
        <v>102</v>
      </c>
      <c r="AC30" s="95">
        <v>104</v>
      </c>
      <c r="AD30" s="95">
        <v>104</v>
      </c>
      <c r="AE30" s="95">
        <v>67</v>
      </c>
      <c r="AF30" s="95">
        <v>80</v>
      </c>
      <c r="AG30" s="95">
        <v>73</v>
      </c>
      <c r="AH30" s="95">
        <v>17</v>
      </c>
      <c r="AI30" s="95">
        <v>25</v>
      </c>
      <c r="AJ30" s="95">
        <v>15</v>
      </c>
      <c r="AK30" s="95">
        <v>103</v>
      </c>
      <c r="AL30" s="95">
        <v>105</v>
      </c>
      <c r="AM30" s="95">
        <v>103</v>
      </c>
    </row>
    <row r="31" spans="1:39" ht="14.25" x14ac:dyDescent="0.45">
      <c r="A31" s="95" t="s">
        <v>78</v>
      </c>
      <c r="B31" s="95" t="s">
        <v>390</v>
      </c>
      <c r="C31" s="95">
        <v>356</v>
      </c>
      <c r="D31" s="95">
        <v>3165</v>
      </c>
      <c r="E31" s="95">
        <v>3165</v>
      </c>
      <c r="F31" s="95">
        <v>3165</v>
      </c>
      <c r="G31" s="95">
        <v>1671</v>
      </c>
      <c r="H31" s="95">
        <v>1671</v>
      </c>
      <c r="I31" s="95">
        <v>1671</v>
      </c>
      <c r="J31" s="95">
        <v>1494</v>
      </c>
      <c r="K31" s="95">
        <v>1494</v>
      </c>
      <c r="L31" s="95">
        <v>1494</v>
      </c>
      <c r="M31" s="95">
        <v>69</v>
      </c>
      <c r="N31" s="95">
        <v>77</v>
      </c>
      <c r="O31" s="95">
        <v>74</v>
      </c>
      <c r="P31" s="95">
        <v>22</v>
      </c>
      <c r="Q31" s="95">
        <v>25</v>
      </c>
      <c r="R31" s="95">
        <v>19</v>
      </c>
      <c r="S31" s="95">
        <v>103</v>
      </c>
      <c r="T31" s="95">
        <v>105</v>
      </c>
      <c r="U31" s="95">
        <v>104</v>
      </c>
      <c r="V31" s="95">
        <v>66</v>
      </c>
      <c r="W31" s="95">
        <v>74</v>
      </c>
      <c r="X31" s="95">
        <v>75</v>
      </c>
      <c r="Y31" s="95">
        <v>20</v>
      </c>
      <c r="Z31" s="95">
        <v>23</v>
      </c>
      <c r="AA31" s="95">
        <v>22</v>
      </c>
      <c r="AB31" s="95">
        <v>103</v>
      </c>
      <c r="AC31" s="95">
        <v>104</v>
      </c>
      <c r="AD31" s="95">
        <v>104</v>
      </c>
      <c r="AE31" s="95">
        <v>73</v>
      </c>
      <c r="AF31" s="95">
        <v>81</v>
      </c>
      <c r="AG31" s="95">
        <v>73</v>
      </c>
      <c r="AH31" s="95">
        <v>24</v>
      </c>
      <c r="AI31" s="95">
        <v>27</v>
      </c>
      <c r="AJ31" s="95">
        <v>16</v>
      </c>
      <c r="AK31" s="95">
        <v>104</v>
      </c>
      <c r="AL31" s="95">
        <v>105</v>
      </c>
      <c r="AM31" s="95">
        <v>103</v>
      </c>
    </row>
    <row r="32" spans="1:39" ht="14.25" x14ac:dyDescent="0.45">
      <c r="A32" s="95" t="s">
        <v>80</v>
      </c>
      <c r="B32" s="95" t="s">
        <v>390</v>
      </c>
      <c r="C32" s="95">
        <v>357</v>
      </c>
      <c r="D32" s="95">
        <v>2602</v>
      </c>
      <c r="E32" s="95">
        <v>2602</v>
      </c>
      <c r="F32" s="95">
        <v>2602</v>
      </c>
      <c r="G32" s="95">
        <v>1304</v>
      </c>
      <c r="H32" s="95">
        <v>1304</v>
      </c>
      <c r="I32" s="95">
        <v>1304</v>
      </c>
      <c r="J32" s="95">
        <v>1298</v>
      </c>
      <c r="K32" s="95">
        <v>1298</v>
      </c>
      <c r="L32" s="95">
        <v>1298</v>
      </c>
      <c r="M32" s="95">
        <v>68</v>
      </c>
      <c r="N32" s="95">
        <v>74</v>
      </c>
      <c r="O32" s="95">
        <v>70</v>
      </c>
      <c r="P32" s="95">
        <v>15</v>
      </c>
      <c r="Q32" s="95">
        <v>22</v>
      </c>
      <c r="R32" s="95">
        <v>17</v>
      </c>
      <c r="S32" s="95">
        <v>102</v>
      </c>
      <c r="T32" s="95">
        <v>104</v>
      </c>
      <c r="U32" s="95">
        <v>103</v>
      </c>
      <c r="V32" s="95">
        <v>64</v>
      </c>
      <c r="W32" s="95">
        <v>70</v>
      </c>
      <c r="X32" s="95">
        <v>70</v>
      </c>
      <c r="Y32" s="95">
        <v>14</v>
      </c>
      <c r="Z32" s="95">
        <v>18</v>
      </c>
      <c r="AA32" s="95">
        <v>18</v>
      </c>
      <c r="AB32" s="95">
        <v>102</v>
      </c>
      <c r="AC32" s="95">
        <v>103</v>
      </c>
      <c r="AD32" s="95">
        <v>103</v>
      </c>
      <c r="AE32" s="95">
        <v>71</v>
      </c>
      <c r="AF32" s="95">
        <v>78</v>
      </c>
      <c r="AG32" s="95">
        <v>70</v>
      </c>
      <c r="AH32" s="95">
        <v>17</v>
      </c>
      <c r="AI32" s="95">
        <v>25</v>
      </c>
      <c r="AJ32" s="95">
        <v>15</v>
      </c>
      <c r="AK32" s="95">
        <v>103</v>
      </c>
      <c r="AL32" s="95">
        <v>105</v>
      </c>
      <c r="AM32" s="95">
        <v>103</v>
      </c>
    </row>
    <row r="33" spans="1:39" ht="14.25" x14ac:dyDescent="0.45">
      <c r="A33" s="95" t="s">
        <v>82</v>
      </c>
      <c r="B33" s="95" t="s">
        <v>390</v>
      </c>
      <c r="C33" s="95">
        <v>358</v>
      </c>
      <c r="D33" s="95">
        <v>2701</v>
      </c>
      <c r="E33" s="95">
        <v>2701</v>
      </c>
      <c r="F33" s="95">
        <v>2701</v>
      </c>
      <c r="G33" s="95">
        <v>1385</v>
      </c>
      <c r="H33" s="95">
        <v>1385</v>
      </c>
      <c r="I33" s="95">
        <v>1385</v>
      </c>
      <c r="J33" s="95">
        <v>1316</v>
      </c>
      <c r="K33" s="95">
        <v>1316</v>
      </c>
      <c r="L33" s="95">
        <v>1316</v>
      </c>
      <c r="M33" s="95">
        <v>77</v>
      </c>
      <c r="N33" s="95">
        <v>84</v>
      </c>
      <c r="O33" s="95">
        <v>81</v>
      </c>
      <c r="P33" s="95">
        <v>27</v>
      </c>
      <c r="Q33" s="95">
        <v>34</v>
      </c>
      <c r="R33" s="95">
        <v>27</v>
      </c>
      <c r="S33" s="95">
        <v>105</v>
      </c>
      <c r="T33" s="95">
        <v>106</v>
      </c>
      <c r="U33" s="95">
        <v>105</v>
      </c>
      <c r="V33" s="95">
        <v>74</v>
      </c>
      <c r="W33" s="95">
        <v>80</v>
      </c>
      <c r="X33" s="95">
        <v>81</v>
      </c>
      <c r="Y33" s="95">
        <v>23</v>
      </c>
      <c r="Z33" s="95">
        <v>28</v>
      </c>
      <c r="AA33" s="95">
        <v>28</v>
      </c>
      <c r="AB33" s="95">
        <v>104</v>
      </c>
      <c r="AC33" s="95">
        <v>105</v>
      </c>
      <c r="AD33" s="95">
        <v>105</v>
      </c>
      <c r="AE33" s="95">
        <v>79</v>
      </c>
      <c r="AF33" s="95">
        <v>88</v>
      </c>
      <c r="AG33" s="95">
        <v>81</v>
      </c>
      <c r="AH33" s="95">
        <v>32</v>
      </c>
      <c r="AI33" s="95">
        <v>40</v>
      </c>
      <c r="AJ33" s="95">
        <v>27</v>
      </c>
      <c r="AK33" s="95">
        <v>106</v>
      </c>
      <c r="AL33" s="95">
        <v>108</v>
      </c>
      <c r="AM33" s="95">
        <v>105</v>
      </c>
    </row>
    <row r="34" spans="1:39" ht="14.25" x14ac:dyDescent="0.45">
      <c r="A34" s="95" t="s">
        <v>86</v>
      </c>
      <c r="B34" s="95" t="s">
        <v>390</v>
      </c>
      <c r="C34" s="95">
        <v>359</v>
      </c>
      <c r="D34" s="95">
        <v>3575</v>
      </c>
      <c r="E34" s="95">
        <v>3575</v>
      </c>
      <c r="F34" s="95">
        <v>3575</v>
      </c>
      <c r="G34" s="95">
        <v>1814</v>
      </c>
      <c r="H34" s="95">
        <v>1814</v>
      </c>
      <c r="I34" s="95">
        <v>1814</v>
      </c>
      <c r="J34" s="95">
        <v>1761</v>
      </c>
      <c r="K34" s="95">
        <v>1761</v>
      </c>
      <c r="L34" s="95">
        <v>1761</v>
      </c>
      <c r="M34" s="95">
        <v>69</v>
      </c>
      <c r="N34" s="95">
        <v>75</v>
      </c>
      <c r="O34" s="95">
        <v>74</v>
      </c>
      <c r="P34" s="95">
        <v>19</v>
      </c>
      <c r="Q34" s="95">
        <v>23</v>
      </c>
      <c r="R34" s="95">
        <v>16</v>
      </c>
      <c r="S34" s="95">
        <v>103</v>
      </c>
      <c r="T34" s="95">
        <v>104</v>
      </c>
      <c r="U34" s="95">
        <v>103</v>
      </c>
      <c r="V34" s="95">
        <v>66</v>
      </c>
      <c r="W34" s="95">
        <v>71</v>
      </c>
      <c r="X34" s="95">
        <v>75</v>
      </c>
      <c r="Y34" s="95">
        <v>16</v>
      </c>
      <c r="Z34" s="95">
        <v>18</v>
      </c>
      <c r="AA34" s="95">
        <v>17</v>
      </c>
      <c r="AB34" s="95">
        <v>102</v>
      </c>
      <c r="AC34" s="95">
        <v>103</v>
      </c>
      <c r="AD34" s="95">
        <v>104</v>
      </c>
      <c r="AE34" s="95">
        <v>73</v>
      </c>
      <c r="AF34" s="95">
        <v>79</v>
      </c>
      <c r="AG34" s="95">
        <v>73</v>
      </c>
      <c r="AH34" s="95">
        <v>22</v>
      </c>
      <c r="AI34" s="95">
        <v>29</v>
      </c>
      <c r="AJ34" s="95">
        <v>16</v>
      </c>
      <c r="AK34" s="95">
        <v>104</v>
      </c>
      <c r="AL34" s="95">
        <v>105</v>
      </c>
      <c r="AM34" s="95">
        <v>103</v>
      </c>
    </row>
    <row r="35" spans="1:39" ht="14.25" x14ac:dyDescent="0.45">
      <c r="A35" s="95" t="s">
        <v>59</v>
      </c>
      <c r="B35" s="95" t="s">
        <v>390</v>
      </c>
      <c r="C35" s="95">
        <v>876</v>
      </c>
      <c r="D35" s="95">
        <v>1477</v>
      </c>
      <c r="E35" s="95">
        <v>1477</v>
      </c>
      <c r="F35" s="95">
        <v>1477</v>
      </c>
      <c r="G35" s="95">
        <v>756</v>
      </c>
      <c r="H35" s="95">
        <v>756</v>
      </c>
      <c r="I35" s="95">
        <v>756</v>
      </c>
      <c r="J35" s="95">
        <v>721</v>
      </c>
      <c r="K35" s="95">
        <v>721</v>
      </c>
      <c r="L35" s="95">
        <v>721</v>
      </c>
      <c r="M35" s="95">
        <v>63</v>
      </c>
      <c r="N35" s="95">
        <v>70</v>
      </c>
      <c r="O35" s="95">
        <v>65</v>
      </c>
      <c r="P35" s="95">
        <v>15</v>
      </c>
      <c r="Q35" s="95">
        <v>19</v>
      </c>
      <c r="R35" s="95">
        <v>11</v>
      </c>
      <c r="S35" s="95">
        <v>102</v>
      </c>
      <c r="T35" s="95">
        <v>103</v>
      </c>
      <c r="U35" s="95">
        <v>102</v>
      </c>
      <c r="V35" s="95">
        <v>58</v>
      </c>
      <c r="W35" s="95">
        <v>65</v>
      </c>
      <c r="X35" s="95">
        <v>63</v>
      </c>
      <c r="Y35" s="95">
        <v>13</v>
      </c>
      <c r="Z35" s="95">
        <v>16</v>
      </c>
      <c r="AA35" s="95">
        <v>12</v>
      </c>
      <c r="AB35" s="95">
        <v>101</v>
      </c>
      <c r="AC35" s="95">
        <v>102</v>
      </c>
      <c r="AD35" s="95">
        <v>102</v>
      </c>
      <c r="AE35" s="95">
        <v>69</v>
      </c>
      <c r="AF35" s="95">
        <v>76</v>
      </c>
      <c r="AG35" s="95">
        <v>67</v>
      </c>
      <c r="AH35" s="95">
        <v>16</v>
      </c>
      <c r="AI35" s="95">
        <v>21</v>
      </c>
      <c r="AJ35" s="95">
        <v>9</v>
      </c>
      <c r="AK35" s="95">
        <v>103</v>
      </c>
      <c r="AL35" s="95">
        <v>104</v>
      </c>
      <c r="AM35" s="95">
        <v>102</v>
      </c>
    </row>
    <row r="36" spans="1:39" ht="14.25" x14ac:dyDescent="0.45">
      <c r="A36" s="95" t="s">
        <v>84</v>
      </c>
      <c r="B36" s="95" t="s">
        <v>390</v>
      </c>
      <c r="C36" s="95">
        <v>877</v>
      </c>
      <c r="D36" s="95">
        <v>2384</v>
      </c>
      <c r="E36" s="95">
        <v>2384</v>
      </c>
      <c r="F36" s="95">
        <v>2384</v>
      </c>
      <c r="G36" s="95">
        <v>1252</v>
      </c>
      <c r="H36" s="95">
        <v>1252</v>
      </c>
      <c r="I36" s="95">
        <v>1252</v>
      </c>
      <c r="J36" s="95">
        <v>1132</v>
      </c>
      <c r="K36" s="95">
        <v>1132</v>
      </c>
      <c r="L36" s="95">
        <v>1132</v>
      </c>
      <c r="M36" s="95">
        <v>71</v>
      </c>
      <c r="N36" s="95">
        <v>76</v>
      </c>
      <c r="O36" s="95">
        <v>76</v>
      </c>
      <c r="P36" s="95">
        <v>21</v>
      </c>
      <c r="Q36" s="95">
        <v>24</v>
      </c>
      <c r="R36" s="95">
        <v>19</v>
      </c>
      <c r="S36" s="95">
        <v>103</v>
      </c>
      <c r="T36" s="95">
        <v>105</v>
      </c>
      <c r="U36" s="95">
        <v>104</v>
      </c>
      <c r="V36" s="95">
        <v>68</v>
      </c>
      <c r="W36" s="95">
        <v>73</v>
      </c>
      <c r="X36" s="95">
        <v>76</v>
      </c>
      <c r="Y36" s="95">
        <v>19</v>
      </c>
      <c r="Z36" s="95">
        <v>19</v>
      </c>
      <c r="AA36" s="95">
        <v>21</v>
      </c>
      <c r="AB36" s="95">
        <v>103</v>
      </c>
      <c r="AC36" s="95">
        <v>104</v>
      </c>
      <c r="AD36" s="95">
        <v>104</v>
      </c>
      <c r="AE36" s="95">
        <v>74</v>
      </c>
      <c r="AF36" s="95">
        <v>80</v>
      </c>
      <c r="AG36" s="95">
        <v>75</v>
      </c>
      <c r="AH36" s="95">
        <v>23</v>
      </c>
      <c r="AI36" s="95">
        <v>28</v>
      </c>
      <c r="AJ36" s="95">
        <v>17</v>
      </c>
      <c r="AK36" s="95">
        <v>104</v>
      </c>
      <c r="AL36" s="95">
        <v>106</v>
      </c>
      <c r="AM36" s="95">
        <v>104</v>
      </c>
    </row>
    <row r="37" spans="1:39" ht="14.25" x14ac:dyDescent="0.45">
      <c r="A37" s="95" t="s">
        <v>63</v>
      </c>
      <c r="B37" s="95" t="s">
        <v>390</v>
      </c>
      <c r="C37" s="95">
        <v>888</v>
      </c>
      <c r="D37" s="95">
        <v>13232</v>
      </c>
      <c r="E37" s="95">
        <v>13231</v>
      </c>
      <c r="F37" s="95">
        <v>13231</v>
      </c>
      <c r="G37" s="95">
        <v>6843</v>
      </c>
      <c r="H37" s="95">
        <v>6842</v>
      </c>
      <c r="I37" s="95">
        <v>6842</v>
      </c>
      <c r="J37" s="95">
        <v>6389</v>
      </c>
      <c r="K37" s="95">
        <v>6389</v>
      </c>
      <c r="L37" s="95">
        <v>6389</v>
      </c>
      <c r="M37" s="95">
        <v>65</v>
      </c>
      <c r="N37" s="95">
        <v>73</v>
      </c>
      <c r="O37" s="95">
        <v>70</v>
      </c>
      <c r="P37" s="95">
        <v>17</v>
      </c>
      <c r="Q37" s="95">
        <v>20</v>
      </c>
      <c r="R37" s="95">
        <v>16</v>
      </c>
      <c r="S37" s="95">
        <v>102</v>
      </c>
      <c r="T37" s="95">
        <v>104</v>
      </c>
      <c r="U37" s="95">
        <v>103</v>
      </c>
      <c r="V37" s="95">
        <v>61</v>
      </c>
      <c r="W37" s="95">
        <v>68</v>
      </c>
      <c r="X37" s="95">
        <v>70</v>
      </c>
      <c r="Y37" s="95">
        <v>14</v>
      </c>
      <c r="Z37" s="95">
        <v>17</v>
      </c>
      <c r="AA37" s="95">
        <v>17</v>
      </c>
      <c r="AB37" s="95">
        <v>101</v>
      </c>
      <c r="AC37" s="95">
        <v>103</v>
      </c>
      <c r="AD37" s="95">
        <v>103</v>
      </c>
      <c r="AE37" s="95">
        <v>70</v>
      </c>
      <c r="AF37" s="95">
        <v>78</v>
      </c>
      <c r="AG37" s="95">
        <v>70</v>
      </c>
      <c r="AH37" s="95">
        <v>20</v>
      </c>
      <c r="AI37" s="95">
        <v>24</v>
      </c>
      <c r="AJ37" s="95">
        <v>14</v>
      </c>
      <c r="AK37" s="95">
        <v>103</v>
      </c>
      <c r="AL37" s="95">
        <v>105</v>
      </c>
      <c r="AM37" s="95">
        <v>103</v>
      </c>
    </row>
    <row r="38" spans="1:39" ht="14.25" x14ac:dyDescent="0.45">
      <c r="A38" s="95" t="s">
        <v>45</v>
      </c>
      <c r="B38" s="95" t="s">
        <v>390</v>
      </c>
      <c r="C38" s="95">
        <v>889</v>
      </c>
      <c r="D38" s="95">
        <v>2104</v>
      </c>
      <c r="E38" s="95">
        <v>2103</v>
      </c>
      <c r="F38" s="95">
        <v>2103</v>
      </c>
      <c r="G38" s="95">
        <v>1089</v>
      </c>
      <c r="H38" s="95">
        <v>1088</v>
      </c>
      <c r="I38" s="95">
        <v>1088</v>
      </c>
      <c r="J38" s="95">
        <v>1015</v>
      </c>
      <c r="K38" s="95">
        <v>1015</v>
      </c>
      <c r="L38" s="95">
        <v>1015</v>
      </c>
      <c r="M38" s="95">
        <v>62</v>
      </c>
      <c r="N38" s="95">
        <v>74</v>
      </c>
      <c r="O38" s="95">
        <v>73</v>
      </c>
      <c r="P38" s="95">
        <v>13</v>
      </c>
      <c r="Q38" s="95">
        <v>19</v>
      </c>
      <c r="R38" s="95">
        <v>15</v>
      </c>
      <c r="S38" s="95">
        <v>102</v>
      </c>
      <c r="T38" s="95">
        <v>104</v>
      </c>
      <c r="U38" s="95">
        <v>103</v>
      </c>
      <c r="V38" s="95">
        <v>61</v>
      </c>
      <c r="W38" s="95">
        <v>69</v>
      </c>
      <c r="X38" s="95">
        <v>73</v>
      </c>
      <c r="Y38" s="95">
        <v>12</v>
      </c>
      <c r="Z38" s="95">
        <v>17</v>
      </c>
      <c r="AA38" s="95">
        <v>18</v>
      </c>
      <c r="AB38" s="95">
        <v>101</v>
      </c>
      <c r="AC38" s="95">
        <v>103</v>
      </c>
      <c r="AD38" s="95">
        <v>104</v>
      </c>
      <c r="AE38" s="95">
        <v>64</v>
      </c>
      <c r="AF38" s="95">
        <v>78</v>
      </c>
      <c r="AG38" s="95">
        <v>74</v>
      </c>
      <c r="AH38" s="95">
        <v>14</v>
      </c>
      <c r="AI38" s="95">
        <v>22</v>
      </c>
      <c r="AJ38" s="95">
        <v>13</v>
      </c>
      <c r="AK38" s="95">
        <v>102</v>
      </c>
      <c r="AL38" s="95">
        <v>105</v>
      </c>
      <c r="AM38" s="95">
        <v>103</v>
      </c>
    </row>
    <row r="39" spans="1:39" ht="14.25" x14ac:dyDescent="0.45">
      <c r="A39" s="95" t="s">
        <v>47</v>
      </c>
      <c r="B39" s="95" t="s">
        <v>390</v>
      </c>
      <c r="C39" s="95">
        <v>890</v>
      </c>
      <c r="D39" s="95">
        <v>1669</v>
      </c>
      <c r="E39" s="95">
        <v>1669</v>
      </c>
      <c r="F39" s="95">
        <v>1669</v>
      </c>
      <c r="G39" s="95">
        <v>848</v>
      </c>
      <c r="H39" s="95">
        <v>848</v>
      </c>
      <c r="I39" s="95">
        <v>848</v>
      </c>
      <c r="J39" s="95">
        <v>821</v>
      </c>
      <c r="K39" s="95">
        <v>821</v>
      </c>
      <c r="L39" s="95">
        <v>821</v>
      </c>
      <c r="M39" s="95">
        <v>61</v>
      </c>
      <c r="N39" s="95">
        <v>69</v>
      </c>
      <c r="O39" s="95">
        <v>69</v>
      </c>
      <c r="P39" s="95">
        <v>13</v>
      </c>
      <c r="Q39" s="95">
        <v>19</v>
      </c>
      <c r="R39" s="95">
        <v>12</v>
      </c>
      <c r="S39" s="95">
        <v>101</v>
      </c>
      <c r="T39" s="95">
        <v>103</v>
      </c>
      <c r="U39" s="95">
        <v>102</v>
      </c>
      <c r="V39" s="95">
        <v>58</v>
      </c>
      <c r="W39" s="95">
        <v>65</v>
      </c>
      <c r="X39" s="95">
        <v>71</v>
      </c>
      <c r="Y39" s="95">
        <v>11</v>
      </c>
      <c r="Z39" s="95">
        <v>15</v>
      </c>
      <c r="AA39" s="95">
        <v>14</v>
      </c>
      <c r="AB39" s="95">
        <v>101</v>
      </c>
      <c r="AC39" s="95">
        <v>102</v>
      </c>
      <c r="AD39" s="95">
        <v>103</v>
      </c>
      <c r="AE39" s="95">
        <v>64</v>
      </c>
      <c r="AF39" s="95">
        <v>73</v>
      </c>
      <c r="AG39" s="95">
        <v>67</v>
      </c>
      <c r="AH39" s="95">
        <v>14</v>
      </c>
      <c r="AI39" s="95">
        <v>23</v>
      </c>
      <c r="AJ39" s="95">
        <v>11</v>
      </c>
      <c r="AK39" s="95">
        <v>102</v>
      </c>
      <c r="AL39" s="95">
        <v>104</v>
      </c>
      <c r="AM39" s="95">
        <v>102</v>
      </c>
    </row>
    <row r="40" spans="1:39" ht="14.25" x14ac:dyDescent="0.45">
      <c r="A40" s="95" t="s">
        <v>53</v>
      </c>
      <c r="B40" s="95" t="s">
        <v>390</v>
      </c>
      <c r="C40" s="95">
        <v>895</v>
      </c>
      <c r="D40" s="95">
        <v>3860</v>
      </c>
      <c r="E40" s="95">
        <v>3860</v>
      </c>
      <c r="F40" s="95">
        <v>3860</v>
      </c>
      <c r="G40" s="95">
        <v>1986</v>
      </c>
      <c r="H40" s="95">
        <v>1986</v>
      </c>
      <c r="I40" s="95">
        <v>1986</v>
      </c>
      <c r="J40" s="95">
        <v>1874</v>
      </c>
      <c r="K40" s="95">
        <v>1874</v>
      </c>
      <c r="L40" s="95">
        <v>1874</v>
      </c>
      <c r="M40" s="95">
        <v>71</v>
      </c>
      <c r="N40" s="95">
        <v>76</v>
      </c>
      <c r="O40" s="95">
        <v>72</v>
      </c>
      <c r="P40" s="95">
        <v>22</v>
      </c>
      <c r="Q40" s="95">
        <v>23</v>
      </c>
      <c r="R40" s="95">
        <v>17</v>
      </c>
      <c r="S40" s="95">
        <v>104</v>
      </c>
      <c r="T40" s="95">
        <v>104</v>
      </c>
      <c r="U40" s="95">
        <v>103</v>
      </c>
      <c r="V40" s="95">
        <v>66</v>
      </c>
      <c r="W40" s="95">
        <v>69</v>
      </c>
      <c r="X40" s="95">
        <v>72</v>
      </c>
      <c r="Y40" s="95">
        <v>19</v>
      </c>
      <c r="Z40" s="95">
        <v>19</v>
      </c>
      <c r="AA40" s="95">
        <v>18</v>
      </c>
      <c r="AB40" s="95">
        <v>103</v>
      </c>
      <c r="AC40" s="95">
        <v>103</v>
      </c>
      <c r="AD40" s="95">
        <v>104</v>
      </c>
      <c r="AE40" s="95">
        <v>76</v>
      </c>
      <c r="AF40" s="95">
        <v>82</v>
      </c>
      <c r="AG40" s="95">
        <v>73</v>
      </c>
      <c r="AH40" s="95">
        <v>25</v>
      </c>
      <c r="AI40" s="95">
        <v>28</v>
      </c>
      <c r="AJ40" s="95">
        <v>16</v>
      </c>
      <c r="AK40" s="95">
        <v>105</v>
      </c>
      <c r="AL40" s="95">
        <v>106</v>
      </c>
      <c r="AM40" s="95">
        <v>103</v>
      </c>
    </row>
    <row r="41" spans="1:39" ht="14.25" x14ac:dyDescent="0.45">
      <c r="A41" s="95" t="s">
        <v>55</v>
      </c>
      <c r="B41" s="95" t="s">
        <v>390</v>
      </c>
      <c r="C41" s="95">
        <v>896</v>
      </c>
      <c r="D41" s="95">
        <v>3633</v>
      </c>
      <c r="E41" s="95">
        <v>3632</v>
      </c>
      <c r="F41" s="95">
        <v>3633</v>
      </c>
      <c r="G41" s="95">
        <v>1869</v>
      </c>
      <c r="H41" s="95">
        <v>1868</v>
      </c>
      <c r="I41" s="95">
        <v>1869</v>
      </c>
      <c r="J41" s="95">
        <v>1764</v>
      </c>
      <c r="K41" s="95">
        <v>1764</v>
      </c>
      <c r="L41" s="95">
        <v>1764</v>
      </c>
      <c r="M41" s="95">
        <v>69</v>
      </c>
      <c r="N41" s="95">
        <v>73</v>
      </c>
      <c r="O41" s="95">
        <v>69</v>
      </c>
      <c r="P41" s="95">
        <v>22</v>
      </c>
      <c r="Q41" s="95">
        <v>22</v>
      </c>
      <c r="R41" s="95">
        <v>16</v>
      </c>
      <c r="S41" s="95">
        <v>103</v>
      </c>
      <c r="T41" s="95">
        <v>104</v>
      </c>
      <c r="U41" s="95">
        <v>103</v>
      </c>
      <c r="V41" s="95">
        <v>66</v>
      </c>
      <c r="W41" s="95">
        <v>69</v>
      </c>
      <c r="X41" s="95">
        <v>70</v>
      </c>
      <c r="Y41" s="95">
        <v>19</v>
      </c>
      <c r="Z41" s="95">
        <v>19</v>
      </c>
      <c r="AA41" s="95">
        <v>18</v>
      </c>
      <c r="AB41" s="95">
        <v>103</v>
      </c>
      <c r="AC41" s="95">
        <v>103</v>
      </c>
      <c r="AD41" s="95">
        <v>103</v>
      </c>
      <c r="AE41" s="95">
        <v>72</v>
      </c>
      <c r="AF41" s="95">
        <v>78</v>
      </c>
      <c r="AG41" s="95">
        <v>69</v>
      </c>
      <c r="AH41" s="95">
        <v>25</v>
      </c>
      <c r="AI41" s="95">
        <v>25</v>
      </c>
      <c r="AJ41" s="95">
        <v>13</v>
      </c>
      <c r="AK41" s="95">
        <v>104</v>
      </c>
      <c r="AL41" s="95">
        <v>105</v>
      </c>
      <c r="AM41" s="95">
        <v>103</v>
      </c>
    </row>
    <row r="42" spans="1:39" ht="14.25" x14ac:dyDescent="0.45">
      <c r="A42" s="95" t="s">
        <v>57</v>
      </c>
      <c r="B42" s="95" t="s">
        <v>390</v>
      </c>
      <c r="C42" s="95">
        <v>909</v>
      </c>
      <c r="D42" s="95">
        <v>4959</v>
      </c>
      <c r="E42" s="95">
        <v>4959</v>
      </c>
      <c r="F42" s="95">
        <v>4959</v>
      </c>
      <c r="G42" s="95">
        <v>2526</v>
      </c>
      <c r="H42" s="95">
        <v>2526</v>
      </c>
      <c r="I42" s="95">
        <v>2526</v>
      </c>
      <c r="J42" s="95">
        <v>2433</v>
      </c>
      <c r="K42" s="95">
        <v>2433</v>
      </c>
      <c r="L42" s="95">
        <v>2433</v>
      </c>
      <c r="M42" s="95">
        <v>68</v>
      </c>
      <c r="N42" s="95">
        <v>70</v>
      </c>
      <c r="O42" s="95">
        <v>67</v>
      </c>
      <c r="P42" s="95">
        <v>20</v>
      </c>
      <c r="Q42" s="95">
        <v>18</v>
      </c>
      <c r="R42" s="95">
        <v>13</v>
      </c>
      <c r="S42" s="95">
        <v>103</v>
      </c>
      <c r="T42" s="95">
        <v>103</v>
      </c>
      <c r="U42" s="95">
        <v>102</v>
      </c>
      <c r="V42" s="95">
        <v>63</v>
      </c>
      <c r="W42" s="95">
        <v>65</v>
      </c>
      <c r="X42" s="95">
        <v>67</v>
      </c>
      <c r="Y42" s="95">
        <v>17</v>
      </c>
      <c r="Z42" s="95">
        <v>13</v>
      </c>
      <c r="AA42" s="95">
        <v>14</v>
      </c>
      <c r="AB42" s="95">
        <v>102</v>
      </c>
      <c r="AC42" s="95">
        <v>102</v>
      </c>
      <c r="AD42" s="95">
        <v>102</v>
      </c>
      <c r="AE42" s="95">
        <v>73</v>
      </c>
      <c r="AF42" s="95">
        <v>76</v>
      </c>
      <c r="AG42" s="95">
        <v>67</v>
      </c>
      <c r="AH42" s="95">
        <v>23</v>
      </c>
      <c r="AI42" s="95">
        <v>23</v>
      </c>
      <c r="AJ42" s="95">
        <v>12</v>
      </c>
      <c r="AK42" s="95">
        <v>104</v>
      </c>
      <c r="AL42" s="95">
        <v>104</v>
      </c>
      <c r="AM42" s="95">
        <v>102</v>
      </c>
    </row>
    <row r="43" spans="1:39" ht="14.25" x14ac:dyDescent="0.45">
      <c r="A43" s="95" t="s">
        <v>90</v>
      </c>
      <c r="B43" s="95" t="s">
        <v>391</v>
      </c>
      <c r="C43" s="95" t="s">
        <v>391</v>
      </c>
      <c r="D43" s="95">
        <v>59579</v>
      </c>
      <c r="E43" s="95">
        <v>59576</v>
      </c>
      <c r="F43" s="95">
        <v>59576</v>
      </c>
      <c r="G43" s="95">
        <v>30215</v>
      </c>
      <c r="H43" s="95">
        <v>30212</v>
      </c>
      <c r="I43" s="95">
        <v>30213</v>
      </c>
      <c r="J43" s="95">
        <v>29364</v>
      </c>
      <c r="K43" s="95">
        <v>29364</v>
      </c>
      <c r="L43" s="95">
        <v>29363</v>
      </c>
      <c r="M43" s="95">
        <v>62</v>
      </c>
      <c r="N43" s="95">
        <v>70</v>
      </c>
      <c r="O43" s="95">
        <v>67</v>
      </c>
      <c r="P43" s="95">
        <v>16</v>
      </c>
      <c r="Q43" s="95">
        <v>19</v>
      </c>
      <c r="R43" s="95">
        <v>14</v>
      </c>
      <c r="S43" s="95">
        <v>102</v>
      </c>
      <c r="T43" s="95">
        <v>103</v>
      </c>
      <c r="U43" s="95">
        <v>102</v>
      </c>
      <c r="V43" s="95">
        <v>57</v>
      </c>
      <c r="W43" s="95">
        <v>64</v>
      </c>
      <c r="X43" s="95">
        <v>67</v>
      </c>
      <c r="Y43" s="95">
        <v>13</v>
      </c>
      <c r="Z43" s="95">
        <v>15</v>
      </c>
      <c r="AA43" s="95">
        <v>16</v>
      </c>
      <c r="AB43" s="95">
        <v>101</v>
      </c>
      <c r="AC43" s="95">
        <v>102</v>
      </c>
      <c r="AD43" s="95">
        <v>103</v>
      </c>
      <c r="AE43" s="95">
        <v>66</v>
      </c>
      <c r="AF43" s="95">
        <v>76</v>
      </c>
      <c r="AG43" s="95">
        <v>68</v>
      </c>
      <c r="AH43" s="95">
        <v>19</v>
      </c>
      <c r="AI43" s="95">
        <v>24</v>
      </c>
      <c r="AJ43" s="95">
        <v>13</v>
      </c>
      <c r="AK43" s="95">
        <v>102</v>
      </c>
      <c r="AL43" s="95">
        <v>104</v>
      </c>
      <c r="AM43" s="95">
        <v>102</v>
      </c>
    </row>
    <row r="44" spans="1:39" ht="14.25" x14ac:dyDescent="0.45">
      <c r="A44" s="95" t="s">
        <v>91</v>
      </c>
      <c r="B44" s="95" t="s">
        <v>391</v>
      </c>
      <c r="C44" s="95">
        <v>370</v>
      </c>
      <c r="D44" s="95">
        <v>2581</v>
      </c>
      <c r="E44" s="95">
        <v>2581</v>
      </c>
      <c r="F44" s="95">
        <v>2581</v>
      </c>
      <c r="G44" s="95">
        <v>1326</v>
      </c>
      <c r="H44" s="95">
        <v>1326</v>
      </c>
      <c r="I44" s="95">
        <v>1326</v>
      </c>
      <c r="J44" s="95">
        <v>1255</v>
      </c>
      <c r="K44" s="95">
        <v>1255</v>
      </c>
      <c r="L44" s="95">
        <v>1255</v>
      </c>
      <c r="M44" s="95">
        <v>62</v>
      </c>
      <c r="N44" s="95">
        <v>72</v>
      </c>
      <c r="O44" s="95">
        <v>72</v>
      </c>
      <c r="P44" s="95">
        <v>13</v>
      </c>
      <c r="Q44" s="95">
        <v>21</v>
      </c>
      <c r="R44" s="95">
        <v>16</v>
      </c>
      <c r="S44" s="95">
        <v>101</v>
      </c>
      <c r="T44" s="95">
        <v>104</v>
      </c>
      <c r="U44" s="95">
        <v>103</v>
      </c>
      <c r="V44" s="95">
        <v>57</v>
      </c>
      <c r="W44" s="95">
        <v>66</v>
      </c>
      <c r="X44" s="95">
        <v>70</v>
      </c>
      <c r="Y44" s="95">
        <v>11</v>
      </c>
      <c r="Z44" s="95">
        <v>17</v>
      </c>
      <c r="AA44" s="95">
        <v>16</v>
      </c>
      <c r="AB44" s="95">
        <v>100</v>
      </c>
      <c r="AC44" s="95">
        <v>103</v>
      </c>
      <c r="AD44" s="95">
        <v>103</v>
      </c>
      <c r="AE44" s="95">
        <v>68</v>
      </c>
      <c r="AF44" s="95">
        <v>79</v>
      </c>
      <c r="AG44" s="95">
        <v>73</v>
      </c>
      <c r="AH44" s="95">
        <v>16</v>
      </c>
      <c r="AI44" s="95">
        <v>26</v>
      </c>
      <c r="AJ44" s="95">
        <v>15</v>
      </c>
      <c r="AK44" s="95">
        <v>102</v>
      </c>
      <c r="AL44" s="95">
        <v>105</v>
      </c>
      <c r="AM44" s="95">
        <v>103</v>
      </c>
    </row>
    <row r="45" spans="1:39" ht="14.25" x14ac:dyDescent="0.45">
      <c r="A45" s="95" t="s">
        <v>97</v>
      </c>
      <c r="B45" s="95" t="s">
        <v>391</v>
      </c>
      <c r="C45" s="95">
        <v>371</v>
      </c>
      <c r="D45" s="95">
        <v>3409</v>
      </c>
      <c r="E45" s="95">
        <v>3409</v>
      </c>
      <c r="F45" s="95">
        <v>3409</v>
      </c>
      <c r="G45" s="95">
        <v>1732</v>
      </c>
      <c r="H45" s="95">
        <v>1732</v>
      </c>
      <c r="I45" s="95">
        <v>1732</v>
      </c>
      <c r="J45" s="95">
        <v>1677</v>
      </c>
      <c r="K45" s="95">
        <v>1677</v>
      </c>
      <c r="L45" s="95">
        <v>1677</v>
      </c>
      <c r="M45" s="95">
        <v>56</v>
      </c>
      <c r="N45" s="95">
        <v>65</v>
      </c>
      <c r="O45" s="95">
        <v>64</v>
      </c>
      <c r="P45" s="95">
        <v>11</v>
      </c>
      <c r="Q45" s="95">
        <v>17</v>
      </c>
      <c r="R45" s="95">
        <v>12</v>
      </c>
      <c r="S45" s="95">
        <v>100</v>
      </c>
      <c r="T45" s="95">
        <v>102</v>
      </c>
      <c r="U45" s="95">
        <v>102</v>
      </c>
      <c r="V45" s="95">
        <v>52</v>
      </c>
      <c r="W45" s="95">
        <v>59</v>
      </c>
      <c r="X45" s="95">
        <v>64</v>
      </c>
      <c r="Y45" s="95">
        <v>10</v>
      </c>
      <c r="Z45" s="95">
        <v>13</v>
      </c>
      <c r="AA45" s="95">
        <v>13</v>
      </c>
      <c r="AB45" s="95">
        <v>100</v>
      </c>
      <c r="AC45" s="95">
        <v>101</v>
      </c>
      <c r="AD45" s="95">
        <v>102</v>
      </c>
      <c r="AE45" s="95">
        <v>59</v>
      </c>
      <c r="AF45" s="95">
        <v>72</v>
      </c>
      <c r="AG45" s="95">
        <v>64</v>
      </c>
      <c r="AH45" s="95">
        <v>13</v>
      </c>
      <c r="AI45" s="95">
        <v>21</v>
      </c>
      <c r="AJ45" s="95">
        <v>12</v>
      </c>
      <c r="AK45" s="95">
        <v>101</v>
      </c>
      <c r="AL45" s="95">
        <v>104</v>
      </c>
      <c r="AM45" s="95">
        <v>102</v>
      </c>
    </row>
    <row r="46" spans="1:39" ht="14.25" x14ac:dyDescent="0.45">
      <c r="A46" s="95" t="s">
        <v>113</v>
      </c>
      <c r="B46" s="95" t="s">
        <v>391</v>
      </c>
      <c r="C46" s="95">
        <v>372</v>
      </c>
      <c r="D46" s="95">
        <v>3059</v>
      </c>
      <c r="E46" s="95">
        <v>3057</v>
      </c>
      <c r="F46" s="95">
        <v>3057</v>
      </c>
      <c r="G46" s="95">
        <v>1497</v>
      </c>
      <c r="H46" s="95">
        <v>1495</v>
      </c>
      <c r="I46" s="95">
        <v>1495</v>
      </c>
      <c r="J46" s="95">
        <v>1562</v>
      </c>
      <c r="K46" s="95">
        <v>1562</v>
      </c>
      <c r="L46" s="95">
        <v>1562</v>
      </c>
      <c r="M46" s="95">
        <v>64</v>
      </c>
      <c r="N46" s="95">
        <v>71</v>
      </c>
      <c r="O46" s="95">
        <v>72</v>
      </c>
      <c r="P46" s="95">
        <v>15</v>
      </c>
      <c r="Q46" s="95">
        <v>20</v>
      </c>
      <c r="R46" s="95">
        <v>15</v>
      </c>
      <c r="S46" s="95">
        <v>102</v>
      </c>
      <c r="T46" s="95">
        <v>104</v>
      </c>
      <c r="U46" s="95">
        <v>103</v>
      </c>
      <c r="V46" s="95">
        <v>59</v>
      </c>
      <c r="W46" s="95">
        <v>65</v>
      </c>
      <c r="X46" s="95">
        <v>72</v>
      </c>
      <c r="Y46" s="95">
        <v>12</v>
      </c>
      <c r="Z46" s="95">
        <v>16</v>
      </c>
      <c r="AA46" s="95">
        <v>17</v>
      </c>
      <c r="AB46" s="95">
        <v>101</v>
      </c>
      <c r="AC46" s="95">
        <v>103</v>
      </c>
      <c r="AD46" s="95">
        <v>104</v>
      </c>
      <c r="AE46" s="95">
        <v>68</v>
      </c>
      <c r="AF46" s="95">
        <v>77</v>
      </c>
      <c r="AG46" s="95">
        <v>72</v>
      </c>
      <c r="AH46" s="95">
        <v>18</v>
      </c>
      <c r="AI46" s="95">
        <v>24</v>
      </c>
      <c r="AJ46" s="95">
        <v>13</v>
      </c>
      <c r="AK46" s="95">
        <v>103</v>
      </c>
      <c r="AL46" s="95">
        <v>105</v>
      </c>
      <c r="AM46" s="95">
        <v>103</v>
      </c>
    </row>
    <row r="47" spans="1:39" ht="14.25" x14ac:dyDescent="0.45">
      <c r="A47" s="95" t="s">
        <v>115</v>
      </c>
      <c r="B47" s="95" t="s">
        <v>391</v>
      </c>
      <c r="C47" s="95">
        <v>373</v>
      </c>
      <c r="D47" s="95">
        <v>5827</v>
      </c>
      <c r="E47" s="95">
        <v>5827</v>
      </c>
      <c r="F47" s="95">
        <v>5826</v>
      </c>
      <c r="G47" s="95">
        <v>3004</v>
      </c>
      <c r="H47" s="95">
        <v>3004</v>
      </c>
      <c r="I47" s="95">
        <v>3004</v>
      </c>
      <c r="J47" s="95">
        <v>2823</v>
      </c>
      <c r="K47" s="95">
        <v>2823</v>
      </c>
      <c r="L47" s="95">
        <v>2822</v>
      </c>
      <c r="M47" s="95">
        <v>62</v>
      </c>
      <c r="N47" s="95">
        <v>70</v>
      </c>
      <c r="O47" s="95">
        <v>69</v>
      </c>
      <c r="P47" s="95">
        <v>17</v>
      </c>
      <c r="Q47" s="95">
        <v>20</v>
      </c>
      <c r="R47" s="95">
        <v>15</v>
      </c>
      <c r="S47" s="95">
        <v>102</v>
      </c>
      <c r="T47" s="95">
        <v>104</v>
      </c>
      <c r="U47" s="95">
        <v>103</v>
      </c>
      <c r="V47" s="95">
        <v>58</v>
      </c>
      <c r="W47" s="95">
        <v>65</v>
      </c>
      <c r="X47" s="95">
        <v>68</v>
      </c>
      <c r="Y47" s="95">
        <v>15</v>
      </c>
      <c r="Z47" s="95">
        <v>16</v>
      </c>
      <c r="AA47" s="95">
        <v>16</v>
      </c>
      <c r="AB47" s="95">
        <v>101</v>
      </c>
      <c r="AC47" s="95">
        <v>103</v>
      </c>
      <c r="AD47" s="95">
        <v>103</v>
      </c>
      <c r="AE47" s="95">
        <v>66</v>
      </c>
      <c r="AF47" s="95">
        <v>76</v>
      </c>
      <c r="AG47" s="95">
        <v>70</v>
      </c>
      <c r="AH47" s="95">
        <v>19</v>
      </c>
      <c r="AI47" s="95">
        <v>25</v>
      </c>
      <c r="AJ47" s="95">
        <v>13</v>
      </c>
      <c r="AK47" s="95">
        <v>103</v>
      </c>
      <c r="AL47" s="95">
        <v>105</v>
      </c>
      <c r="AM47" s="95">
        <v>103</v>
      </c>
    </row>
    <row r="48" spans="1:39" ht="14.25" x14ac:dyDescent="0.45">
      <c r="A48" s="95" t="s">
        <v>93</v>
      </c>
      <c r="B48" s="95" t="s">
        <v>391</v>
      </c>
      <c r="C48" s="95">
        <v>380</v>
      </c>
      <c r="D48" s="95">
        <v>7280</v>
      </c>
      <c r="E48" s="95">
        <v>7279</v>
      </c>
      <c r="F48" s="95">
        <v>7280</v>
      </c>
      <c r="G48" s="95">
        <v>3722</v>
      </c>
      <c r="H48" s="95">
        <v>3721</v>
      </c>
      <c r="I48" s="95">
        <v>3722</v>
      </c>
      <c r="J48" s="95">
        <v>3558</v>
      </c>
      <c r="K48" s="95">
        <v>3558</v>
      </c>
      <c r="L48" s="95">
        <v>3558</v>
      </c>
      <c r="M48" s="95">
        <v>57</v>
      </c>
      <c r="N48" s="95">
        <v>69</v>
      </c>
      <c r="O48" s="95">
        <v>66</v>
      </c>
      <c r="P48" s="95">
        <v>12</v>
      </c>
      <c r="Q48" s="95">
        <v>17</v>
      </c>
      <c r="R48" s="95">
        <v>13</v>
      </c>
      <c r="S48" s="95">
        <v>101</v>
      </c>
      <c r="T48" s="95">
        <v>103</v>
      </c>
      <c r="U48" s="95">
        <v>102</v>
      </c>
      <c r="V48" s="95">
        <v>54</v>
      </c>
      <c r="W48" s="95">
        <v>64</v>
      </c>
      <c r="X48" s="95">
        <v>66</v>
      </c>
      <c r="Y48" s="95">
        <v>10</v>
      </c>
      <c r="Z48" s="95">
        <v>13</v>
      </c>
      <c r="AA48" s="95">
        <v>16</v>
      </c>
      <c r="AB48" s="95">
        <v>100</v>
      </c>
      <c r="AC48" s="95">
        <v>102</v>
      </c>
      <c r="AD48" s="95">
        <v>103</v>
      </c>
      <c r="AE48" s="95">
        <v>61</v>
      </c>
      <c r="AF48" s="95">
        <v>74</v>
      </c>
      <c r="AG48" s="95">
        <v>66</v>
      </c>
      <c r="AH48" s="95">
        <v>15</v>
      </c>
      <c r="AI48" s="95">
        <v>22</v>
      </c>
      <c r="AJ48" s="95">
        <v>11</v>
      </c>
      <c r="AK48" s="95">
        <v>102</v>
      </c>
      <c r="AL48" s="95">
        <v>104</v>
      </c>
      <c r="AM48" s="95">
        <v>102</v>
      </c>
    </row>
    <row r="49" spans="1:39" ht="14.25" x14ac:dyDescent="0.45">
      <c r="A49" s="95" t="s">
        <v>95</v>
      </c>
      <c r="B49" s="95" t="s">
        <v>391</v>
      </c>
      <c r="C49" s="95">
        <v>381</v>
      </c>
      <c r="D49" s="95">
        <v>2642</v>
      </c>
      <c r="E49" s="95">
        <v>2642</v>
      </c>
      <c r="F49" s="95">
        <v>2642</v>
      </c>
      <c r="G49" s="95">
        <v>1331</v>
      </c>
      <c r="H49" s="95">
        <v>1331</v>
      </c>
      <c r="I49" s="95">
        <v>1331</v>
      </c>
      <c r="J49" s="95">
        <v>1311</v>
      </c>
      <c r="K49" s="95">
        <v>1311</v>
      </c>
      <c r="L49" s="95">
        <v>1311</v>
      </c>
      <c r="M49" s="95">
        <v>65</v>
      </c>
      <c r="N49" s="95">
        <v>69</v>
      </c>
      <c r="O49" s="95">
        <v>67</v>
      </c>
      <c r="P49" s="95">
        <v>20</v>
      </c>
      <c r="Q49" s="95">
        <v>19</v>
      </c>
      <c r="R49" s="95">
        <v>16</v>
      </c>
      <c r="S49" s="95">
        <v>103</v>
      </c>
      <c r="T49" s="95">
        <v>103</v>
      </c>
      <c r="U49" s="95">
        <v>103</v>
      </c>
      <c r="V49" s="95">
        <v>60</v>
      </c>
      <c r="W49" s="95">
        <v>62</v>
      </c>
      <c r="X49" s="95">
        <v>67</v>
      </c>
      <c r="Y49" s="95">
        <v>15</v>
      </c>
      <c r="Z49" s="95">
        <v>15</v>
      </c>
      <c r="AA49" s="95">
        <v>18</v>
      </c>
      <c r="AB49" s="95">
        <v>102</v>
      </c>
      <c r="AC49" s="95">
        <v>102</v>
      </c>
      <c r="AD49" s="95">
        <v>103</v>
      </c>
      <c r="AE49" s="95">
        <v>71</v>
      </c>
      <c r="AF49" s="95">
        <v>77</v>
      </c>
      <c r="AG49" s="95">
        <v>67</v>
      </c>
      <c r="AH49" s="95">
        <v>24</v>
      </c>
      <c r="AI49" s="95">
        <v>23</v>
      </c>
      <c r="AJ49" s="95">
        <v>14</v>
      </c>
      <c r="AK49" s="95">
        <v>104</v>
      </c>
      <c r="AL49" s="95">
        <v>104</v>
      </c>
      <c r="AM49" s="95">
        <v>102</v>
      </c>
    </row>
    <row r="50" spans="1:39" ht="14.25" x14ac:dyDescent="0.45">
      <c r="A50" s="95" t="s">
        <v>103</v>
      </c>
      <c r="B50" s="95" t="s">
        <v>391</v>
      </c>
      <c r="C50" s="95">
        <v>382</v>
      </c>
      <c r="D50" s="95">
        <v>5101</v>
      </c>
      <c r="E50" s="95">
        <v>5101</v>
      </c>
      <c r="F50" s="95">
        <v>5101</v>
      </c>
      <c r="G50" s="95">
        <v>2554</v>
      </c>
      <c r="H50" s="95">
        <v>2554</v>
      </c>
      <c r="I50" s="95">
        <v>2554</v>
      </c>
      <c r="J50" s="95">
        <v>2547</v>
      </c>
      <c r="K50" s="95">
        <v>2547</v>
      </c>
      <c r="L50" s="95">
        <v>2547</v>
      </c>
      <c r="M50" s="95">
        <v>62</v>
      </c>
      <c r="N50" s="95">
        <v>69</v>
      </c>
      <c r="O50" s="95">
        <v>67</v>
      </c>
      <c r="P50" s="95">
        <v>15</v>
      </c>
      <c r="Q50" s="95">
        <v>20</v>
      </c>
      <c r="R50" s="95">
        <v>15</v>
      </c>
      <c r="S50" s="95">
        <v>102</v>
      </c>
      <c r="T50" s="95">
        <v>103</v>
      </c>
      <c r="U50" s="95">
        <v>102</v>
      </c>
      <c r="V50" s="95">
        <v>57</v>
      </c>
      <c r="W50" s="95">
        <v>62</v>
      </c>
      <c r="X50" s="95">
        <v>67</v>
      </c>
      <c r="Y50" s="95">
        <v>13</v>
      </c>
      <c r="Z50" s="95">
        <v>15</v>
      </c>
      <c r="AA50" s="95">
        <v>16</v>
      </c>
      <c r="AB50" s="95">
        <v>101</v>
      </c>
      <c r="AC50" s="95">
        <v>102</v>
      </c>
      <c r="AD50" s="95">
        <v>103</v>
      </c>
      <c r="AE50" s="95">
        <v>66</v>
      </c>
      <c r="AF50" s="95">
        <v>76</v>
      </c>
      <c r="AG50" s="95">
        <v>68</v>
      </c>
      <c r="AH50" s="95">
        <v>18</v>
      </c>
      <c r="AI50" s="95">
        <v>24</v>
      </c>
      <c r="AJ50" s="95">
        <v>13</v>
      </c>
      <c r="AK50" s="95">
        <v>102</v>
      </c>
      <c r="AL50" s="95">
        <v>104</v>
      </c>
      <c r="AM50" s="95">
        <v>102</v>
      </c>
    </row>
    <row r="51" spans="1:39" ht="14.25" x14ac:dyDescent="0.45">
      <c r="A51" s="95" t="s">
        <v>105</v>
      </c>
      <c r="B51" s="95" t="s">
        <v>391</v>
      </c>
      <c r="C51" s="95">
        <v>383</v>
      </c>
      <c r="D51" s="95">
        <v>8305</v>
      </c>
      <c r="E51" s="95">
        <v>8305</v>
      </c>
      <c r="F51" s="95">
        <v>8305</v>
      </c>
      <c r="G51" s="95">
        <v>4171</v>
      </c>
      <c r="H51" s="95">
        <v>4171</v>
      </c>
      <c r="I51" s="95">
        <v>4171</v>
      </c>
      <c r="J51" s="95">
        <v>4134</v>
      </c>
      <c r="K51" s="95">
        <v>4134</v>
      </c>
      <c r="L51" s="95">
        <v>4134</v>
      </c>
      <c r="M51" s="95">
        <v>61</v>
      </c>
      <c r="N51" s="95">
        <v>70</v>
      </c>
      <c r="O51" s="95">
        <v>66</v>
      </c>
      <c r="P51" s="95">
        <v>17</v>
      </c>
      <c r="Q51" s="95">
        <v>20</v>
      </c>
      <c r="R51" s="95">
        <v>15</v>
      </c>
      <c r="S51" s="95">
        <v>102</v>
      </c>
      <c r="T51" s="95">
        <v>103</v>
      </c>
      <c r="U51" s="95">
        <v>102</v>
      </c>
      <c r="V51" s="95">
        <v>56</v>
      </c>
      <c r="W51" s="95">
        <v>64</v>
      </c>
      <c r="X51" s="95">
        <v>66</v>
      </c>
      <c r="Y51" s="95">
        <v>14</v>
      </c>
      <c r="Z51" s="95">
        <v>17</v>
      </c>
      <c r="AA51" s="95">
        <v>17</v>
      </c>
      <c r="AB51" s="95">
        <v>101</v>
      </c>
      <c r="AC51" s="95">
        <v>102</v>
      </c>
      <c r="AD51" s="95">
        <v>103</v>
      </c>
      <c r="AE51" s="95">
        <v>66</v>
      </c>
      <c r="AF51" s="95">
        <v>76</v>
      </c>
      <c r="AG51" s="95">
        <v>65</v>
      </c>
      <c r="AH51" s="95">
        <v>19</v>
      </c>
      <c r="AI51" s="95">
        <v>24</v>
      </c>
      <c r="AJ51" s="95">
        <v>13</v>
      </c>
      <c r="AK51" s="95">
        <v>102</v>
      </c>
      <c r="AL51" s="95">
        <v>104</v>
      </c>
      <c r="AM51" s="95">
        <v>102</v>
      </c>
    </row>
    <row r="52" spans="1:39" ht="14.25" x14ac:dyDescent="0.45">
      <c r="A52" s="95" t="s">
        <v>117</v>
      </c>
      <c r="B52" s="95" t="s">
        <v>391</v>
      </c>
      <c r="C52" s="95">
        <v>384</v>
      </c>
      <c r="D52" s="95">
        <v>3604</v>
      </c>
      <c r="E52" s="95">
        <v>3604</v>
      </c>
      <c r="F52" s="95">
        <v>3604</v>
      </c>
      <c r="G52" s="95">
        <v>1906</v>
      </c>
      <c r="H52" s="95">
        <v>1906</v>
      </c>
      <c r="I52" s="95">
        <v>1906</v>
      </c>
      <c r="J52" s="95">
        <v>1698</v>
      </c>
      <c r="K52" s="95">
        <v>1698</v>
      </c>
      <c r="L52" s="95">
        <v>1698</v>
      </c>
      <c r="M52" s="95">
        <v>61</v>
      </c>
      <c r="N52" s="95">
        <v>69</v>
      </c>
      <c r="O52" s="95">
        <v>67</v>
      </c>
      <c r="P52" s="95">
        <v>15</v>
      </c>
      <c r="Q52" s="95">
        <v>19</v>
      </c>
      <c r="R52" s="95">
        <v>14</v>
      </c>
      <c r="S52" s="95">
        <v>101</v>
      </c>
      <c r="T52" s="95">
        <v>103</v>
      </c>
      <c r="U52" s="95">
        <v>102</v>
      </c>
      <c r="V52" s="95">
        <v>57</v>
      </c>
      <c r="W52" s="95">
        <v>63</v>
      </c>
      <c r="X52" s="95">
        <v>67</v>
      </c>
      <c r="Y52" s="95">
        <v>13</v>
      </c>
      <c r="Z52" s="95">
        <v>16</v>
      </c>
      <c r="AA52" s="95">
        <v>15</v>
      </c>
      <c r="AB52" s="95">
        <v>101</v>
      </c>
      <c r="AC52" s="95">
        <v>102</v>
      </c>
      <c r="AD52" s="95">
        <v>103</v>
      </c>
      <c r="AE52" s="95">
        <v>64</v>
      </c>
      <c r="AF52" s="95">
        <v>76</v>
      </c>
      <c r="AG52" s="95">
        <v>66</v>
      </c>
      <c r="AH52" s="95">
        <v>18</v>
      </c>
      <c r="AI52" s="95">
        <v>23</v>
      </c>
      <c r="AJ52" s="95">
        <v>12</v>
      </c>
      <c r="AK52" s="95">
        <v>102</v>
      </c>
      <c r="AL52" s="95">
        <v>104</v>
      </c>
      <c r="AM52" s="95">
        <v>102</v>
      </c>
    </row>
    <row r="53" spans="1:39" ht="14.25" x14ac:dyDescent="0.45">
      <c r="A53" s="95" t="s">
        <v>101</v>
      </c>
      <c r="B53" s="95" t="s">
        <v>391</v>
      </c>
      <c r="C53" s="95">
        <v>810</v>
      </c>
      <c r="D53" s="95">
        <v>2834</v>
      </c>
      <c r="E53" s="95">
        <v>2834</v>
      </c>
      <c r="F53" s="95">
        <v>2834</v>
      </c>
      <c r="G53" s="95">
        <v>1435</v>
      </c>
      <c r="H53" s="95">
        <v>1435</v>
      </c>
      <c r="I53" s="95">
        <v>1435</v>
      </c>
      <c r="J53" s="95">
        <v>1399</v>
      </c>
      <c r="K53" s="95">
        <v>1399</v>
      </c>
      <c r="L53" s="95">
        <v>1399</v>
      </c>
      <c r="M53" s="95">
        <v>64</v>
      </c>
      <c r="N53" s="95">
        <v>70</v>
      </c>
      <c r="O53" s="95">
        <v>69</v>
      </c>
      <c r="P53" s="95">
        <v>15</v>
      </c>
      <c r="Q53" s="95">
        <v>18</v>
      </c>
      <c r="R53" s="95">
        <v>13</v>
      </c>
      <c r="S53" s="95">
        <v>102</v>
      </c>
      <c r="T53" s="95">
        <v>103</v>
      </c>
      <c r="U53" s="95">
        <v>102</v>
      </c>
      <c r="V53" s="95">
        <v>60</v>
      </c>
      <c r="W53" s="95">
        <v>65</v>
      </c>
      <c r="X53" s="95">
        <v>69</v>
      </c>
      <c r="Y53" s="95">
        <v>12</v>
      </c>
      <c r="Z53" s="95">
        <v>14</v>
      </c>
      <c r="AA53" s="95">
        <v>13</v>
      </c>
      <c r="AB53" s="95">
        <v>101</v>
      </c>
      <c r="AC53" s="95">
        <v>102</v>
      </c>
      <c r="AD53" s="95">
        <v>103</v>
      </c>
      <c r="AE53" s="95">
        <v>68</v>
      </c>
      <c r="AF53" s="95">
        <v>76</v>
      </c>
      <c r="AG53" s="95">
        <v>70</v>
      </c>
      <c r="AH53" s="95">
        <v>17</v>
      </c>
      <c r="AI53" s="95">
        <v>22</v>
      </c>
      <c r="AJ53" s="95">
        <v>12</v>
      </c>
      <c r="AK53" s="95">
        <v>102</v>
      </c>
      <c r="AL53" s="95">
        <v>104</v>
      </c>
      <c r="AM53" s="95">
        <v>102</v>
      </c>
    </row>
    <row r="54" spans="1:39" ht="14.25" x14ac:dyDescent="0.45">
      <c r="A54" s="95" t="s">
        <v>99</v>
      </c>
      <c r="B54" s="95" t="s">
        <v>391</v>
      </c>
      <c r="C54" s="95">
        <v>811</v>
      </c>
      <c r="D54" s="95">
        <v>3473</v>
      </c>
      <c r="E54" s="95">
        <v>3473</v>
      </c>
      <c r="F54" s="95">
        <v>3473</v>
      </c>
      <c r="G54" s="95">
        <v>1723</v>
      </c>
      <c r="H54" s="95">
        <v>1723</v>
      </c>
      <c r="I54" s="95">
        <v>1723</v>
      </c>
      <c r="J54" s="95">
        <v>1750</v>
      </c>
      <c r="K54" s="95">
        <v>1750</v>
      </c>
      <c r="L54" s="95">
        <v>1750</v>
      </c>
      <c r="M54" s="95">
        <v>66</v>
      </c>
      <c r="N54" s="95">
        <v>71</v>
      </c>
      <c r="O54" s="95">
        <v>68</v>
      </c>
      <c r="P54" s="95">
        <v>18</v>
      </c>
      <c r="Q54" s="95">
        <v>19</v>
      </c>
      <c r="R54" s="95">
        <v>13</v>
      </c>
      <c r="S54" s="95">
        <v>102</v>
      </c>
      <c r="T54" s="95">
        <v>103</v>
      </c>
      <c r="U54" s="95">
        <v>102</v>
      </c>
      <c r="V54" s="95">
        <v>60</v>
      </c>
      <c r="W54" s="95">
        <v>65</v>
      </c>
      <c r="X54" s="95">
        <v>67</v>
      </c>
      <c r="Y54" s="95">
        <v>14</v>
      </c>
      <c r="Z54" s="95">
        <v>13</v>
      </c>
      <c r="AA54" s="95">
        <v>13</v>
      </c>
      <c r="AB54" s="95">
        <v>101</v>
      </c>
      <c r="AC54" s="95">
        <v>102</v>
      </c>
      <c r="AD54" s="95">
        <v>102</v>
      </c>
      <c r="AE54" s="95">
        <v>71</v>
      </c>
      <c r="AF54" s="95">
        <v>78</v>
      </c>
      <c r="AG54" s="95">
        <v>69</v>
      </c>
      <c r="AH54" s="95">
        <v>21</v>
      </c>
      <c r="AI54" s="95">
        <v>24</v>
      </c>
      <c r="AJ54" s="95">
        <v>14</v>
      </c>
      <c r="AK54" s="95">
        <v>104</v>
      </c>
      <c r="AL54" s="95">
        <v>105</v>
      </c>
      <c r="AM54" s="95">
        <v>102</v>
      </c>
    </row>
    <row r="55" spans="1:39" ht="14.25" x14ac:dyDescent="0.45">
      <c r="A55" s="95" t="s">
        <v>107</v>
      </c>
      <c r="B55" s="95" t="s">
        <v>391</v>
      </c>
      <c r="C55" s="95">
        <v>812</v>
      </c>
      <c r="D55" s="95">
        <v>1870</v>
      </c>
      <c r="E55" s="95">
        <v>1870</v>
      </c>
      <c r="F55" s="95">
        <v>1870</v>
      </c>
      <c r="G55" s="95">
        <v>939</v>
      </c>
      <c r="H55" s="95">
        <v>939</v>
      </c>
      <c r="I55" s="95">
        <v>939</v>
      </c>
      <c r="J55" s="95">
        <v>931</v>
      </c>
      <c r="K55" s="95">
        <v>931</v>
      </c>
      <c r="L55" s="95">
        <v>931</v>
      </c>
      <c r="M55" s="95">
        <v>59</v>
      </c>
      <c r="N55" s="95">
        <v>71</v>
      </c>
      <c r="O55" s="95">
        <v>69</v>
      </c>
      <c r="P55" s="95">
        <v>11</v>
      </c>
      <c r="Q55" s="95">
        <v>21</v>
      </c>
      <c r="R55" s="95">
        <v>12</v>
      </c>
      <c r="S55" s="95">
        <v>101</v>
      </c>
      <c r="T55" s="95">
        <v>104</v>
      </c>
      <c r="U55" s="95">
        <v>103</v>
      </c>
      <c r="V55" s="95">
        <v>53</v>
      </c>
      <c r="W55" s="95">
        <v>64</v>
      </c>
      <c r="X55" s="95">
        <v>67</v>
      </c>
      <c r="Y55" s="95">
        <v>9</v>
      </c>
      <c r="Z55" s="95">
        <v>14</v>
      </c>
      <c r="AA55" s="95">
        <v>12</v>
      </c>
      <c r="AB55" s="95">
        <v>100</v>
      </c>
      <c r="AC55" s="95">
        <v>102</v>
      </c>
      <c r="AD55" s="95">
        <v>102</v>
      </c>
      <c r="AE55" s="95">
        <v>65</v>
      </c>
      <c r="AF55" s="95">
        <v>79</v>
      </c>
      <c r="AG55" s="95">
        <v>71</v>
      </c>
      <c r="AH55" s="95">
        <v>14</v>
      </c>
      <c r="AI55" s="95">
        <v>28</v>
      </c>
      <c r="AJ55" s="95">
        <v>12</v>
      </c>
      <c r="AK55" s="95">
        <v>102</v>
      </c>
      <c r="AL55" s="95">
        <v>105</v>
      </c>
      <c r="AM55" s="95">
        <v>103</v>
      </c>
    </row>
    <row r="56" spans="1:39" ht="14.25" x14ac:dyDescent="0.45">
      <c r="A56" s="95" t="s">
        <v>109</v>
      </c>
      <c r="B56" s="95" t="s">
        <v>391</v>
      </c>
      <c r="C56" s="95">
        <v>813</v>
      </c>
      <c r="D56" s="95">
        <v>1895</v>
      </c>
      <c r="E56" s="95">
        <v>1895</v>
      </c>
      <c r="F56" s="95">
        <v>1895</v>
      </c>
      <c r="G56" s="95">
        <v>985</v>
      </c>
      <c r="H56" s="95">
        <v>985</v>
      </c>
      <c r="I56" s="95">
        <v>985</v>
      </c>
      <c r="J56" s="95">
        <v>910</v>
      </c>
      <c r="K56" s="95">
        <v>910</v>
      </c>
      <c r="L56" s="95">
        <v>910</v>
      </c>
      <c r="M56" s="95">
        <v>57</v>
      </c>
      <c r="N56" s="95">
        <v>70</v>
      </c>
      <c r="O56" s="95">
        <v>67</v>
      </c>
      <c r="P56" s="95">
        <v>14</v>
      </c>
      <c r="Q56" s="95">
        <v>20</v>
      </c>
      <c r="R56" s="95">
        <v>13</v>
      </c>
      <c r="S56" s="95">
        <v>101</v>
      </c>
      <c r="T56" s="95">
        <v>103</v>
      </c>
      <c r="U56" s="95">
        <v>102</v>
      </c>
      <c r="V56" s="95">
        <v>54</v>
      </c>
      <c r="W56" s="95">
        <v>64</v>
      </c>
      <c r="X56" s="95">
        <v>67</v>
      </c>
      <c r="Y56" s="95">
        <v>11</v>
      </c>
      <c r="Z56" s="95">
        <v>15</v>
      </c>
      <c r="AA56" s="95">
        <v>15</v>
      </c>
      <c r="AB56" s="95">
        <v>100</v>
      </c>
      <c r="AC56" s="95">
        <v>102</v>
      </c>
      <c r="AD56" s="95">
        <v>102</v>
      </c>
      <c r="AE56" s="95">
        <v>61</v>
      </c>
      <c r="AF56" s="95">
        <v>76</v>
      </c>
      <c r="AG56" s="95">
        <v>68</v>
      </c>
      <c r="AH56" s="95">
        <v>17</v>
      </c>
      <c r="AI56" s="95">
        <v>25</v>
      </c>
      <c r="AJ56" s="95">
        <v>12</v>
      </c>
      <c r="AK56" s="95">
        <v>102</v>
      </c>
      <c r="AL56" s="95">
        <v>104</v>
      </c>
      <c r="AM56" s="95">
        <v>102</v>
      </c>
    </row>
    <row r="57" spans="1:39" ht="14.25" x14ac:dyDescent="0.45">
      <c r="A57" s="95" t="s">
        <v>111</v>
      </c>
      <c r="B57" s="95" t="s">
        <v>391</v>
      </c>
      <c r="C57" s="95">
        <v>815</v>
      </c>
      <c r="D57" s="95">
        <v>5878</v>
      </c>
      <c r="E57" s="95">
        <v>5878</v>
      </c>
      <c r="F57" s="95">
        <v>5878</v>
      </c>
      <c r="G57" s="95">
        <v>2987</v>
      </c>
      <c r="H57" s="95">
        <v>2987</v>
      </c>
      <c r="I57" s="95">
        <v>2987</v>
      </c>
      <c r="J57" s="95">
        <v>2891</v>
      </c>
      <c r="K57" s="95">
        <v>2891</v>
      </c>
      <c r="L57" s="95">
        <v>2891</v>
      </c>
      <c r="M57" s="95">
        <v>65</v>
      </c>
      <c r="N57" s="95">
        <v>68</v>
      </c>
      <c r="O57" s="95">
        <v>66</v>
      </c>
      <c r="P57" s="95">
        <v>19</v>
      </c>
      <c r="Q57" s="95">
        <v>18</v>
      </c>
      <c r="R57" s="95">
        <v>14</v>
      </c>
      <c r="S57" s="95">
        <v>102</v>
      </c>
      <c r="T57" s="95">
        <v>103</v>
      </c>
      <c r="U57" s="95">
        <v>102</v>
      </c>
      <c r="V57" s="95">
        <v>60</v>
      </c>
      <c r="W57" s="95">
        <v>63</v>
      </c>
      <c r="X57" s="95">
        <v>67</v>
      </c>
      <c r="Y57" s="95">
        <v>15</v>
      </c>
      <c r="Z57" s="95">
        <v>15</v>
      </c>
      <c r="AA57" s="95">
        <v>16</v>
      </c>
      <c r="AB57" s="95">
        <v>101</v>
      </c>
      <c r="AC57" s="95">
        <v>102</v>
      </c>
      <c r="AD57" s="95">
        <v>102</v>
      </c>
      <c r="AE57" s="95">
        <v>70</v>
      </c>
      <c r="AF57" s="95">
        <v>74</v>
      </c>
      <c r="AG57" s="95">
        <v>65</v>
      </c>
      <c r="AH57" s="95">
        <v>23</v>
      </c>
      <c r="AI57" s="95">
        <v>22</v>
      </c>
      <c r="AJ57" s="95">
        <v>12</v>
      </c>
      <c r="AK57" s="95">
        <v>103</v>
      </c>
      <c r="AL57" s="95">
        <v>104</v>
      </c>
      <c r="AM57" s="95">
        <v>102</v>
      </c>
    </row>
    <row r="58" spans="1:39" ht="14.25" x14ac:dyDescent="0.45">
      <c r="A58" s="95" t="s">
        <v>119</v>
      </c>
      <c r="B58" s="95" t="s">
        <v>391</v>
      </c>
      <c r="C58" s="95">
        <v>816</v>
      </c>
      <c r="D58" s="95">
        <v>1821</v>
      </c>
      <c r="E58" s="95">
        <v>1821</v>
      </c>
      <c r="F58" s="95">
        <v>1821</v>
      </c>
      <c r="G58" s="95">
        <v>903</v>
      </c>
      <c r="H58" s="95">
        <v>903</v>
      </c>
      <c r="I58" s="95">
        <v>903</v>
      </c>
      <c r="J58" s="95">
        <v>918</v>
      </c>
      <c r="K58" s="95">
        <v>918</v>
      </c>
      <c r="L58" s="95">
        <v>918</v>
      </c>
      <c r="M58" s="95">
        <v>66</v>
      </c>
      <c r="N58" s="95">
        <v>70</v>
      </c>
      <c r="O58" s="95">
        <v>69</v>
      </c>
      <c r="P58" s="95">
        <v>22</v>
      </c>
      <c r="Q58" s="95">
        <v>22</v>
      </c>
      <c r="R58" s="95">
        <v>19</v>
      </c>
      <c r="S58" s="95">
        <v>103</v>
      </c>
      <c r="T58" s="95">
        <v>104</v>
      </c>
      <c r="U58" s="95">
        <v>103</v>
      </c>
      <c r="V58" s="95">
        <v>60</v>
      </c>
      <c r="W58" s="95">
        <v>65</v>
      </c>
      <c r="X58" s="95">
        <v>70</v>
      </c>
      <c r="Y58" s="95">
        <v>18</v>
      </c>
      <c r="Z58" s="95">
        <v>18</v>
      </c>
      <c r="AA58" s="95">
        <v>20</v>
      </c>
      <c r="AB58" s="95">
        <v>102</v>
      </c>
      <c r="AC58" s="95">
        <v>103</v>
      </c>
      <c r="AD58" s="95">
        <v>103</v>
      </c>
      <c r="AE58" s="95">
        <v>71</v>
      </c>
      <c r="AF58" s="95">
        <v>76</v>
      </c>
      <c r="AG58" s="95">
        <v>69</v>
      </c>
      <c r="AH58" s="95">
        <v>25</v>
      </c>
      <c r="AI58" s="95">
        <v>26</v>
      </c>
      <c r="AJ58" s="95">
        <v>17</v>
      </c>
      <c r="AK58" s="95">
        <v>104</v>
      </c>
      <c r="AL58" s="95">
        <v>105</v>
      </c>
      <c r="AM58" s="95">
        <v>103</v>
      </c>
    </row>
    <row r="59" spans="1:39" ht="14.25" x14ac:dyDescent="0.45">
      <c r="A59" s="95" t="s">
        <v>121</v>
      </c>
      <c r="B59" s="95" t="s">
        <v>392</v>
      </c>
      <c r="C59" s="95" t="s">
        <v>392</v>
      </c>
      <c r="D59" s="95">
        <v>49784</v>
      </c>
      <c r="E59" s="95">
        <v>49782</v>
      </c>
      <c r="F59" s="95">
        <v>49783</v>
      </c>
      <c r="G59" s="95">
        <v>25455</v>
      </c>
      <c r="H59" s="95">
        <v>25453</v>
      </c>
      <c r="I59" s="95">
        <v>25454</v>
      </c>
      <c r="J59" s="95">
        <v>24329</v>
      </c>
      <c r="K59" s="95">
        <v>24329</v>
      </c>
      <c r="L59" s="95">
        <v>24329</v>
      </c>
      <c r="M59" s="95">
        <v>64</v>
      </c>
      <c r="N59" s="95">
        <v>71</v>
      </c>
      <c r="O59" s="95">
        <v>68</v>
      </c>
      <c r="P59" s="95">
        <v>17</v>
      </c>
      <c r="Q59" s="95">
        <v>21</v>
      </c>
      <c r="R59" s="95">
        <v>14</v>
      </c>
      <c r="S59" s="95">
        <v>102</v>
      </c>
      <c r="T59" s="95">
        <v>104</v>
      </c>
      <c r="U59" s="95">
        <v>103</v>
      </c>
      <c r="V59" s="95">
        <v>60</v>
      </c>
      <c r="W59" s="95">
        <v>66</v>
      </c>
      <c r="X59" s="95">
        <v>69</v>
      </c>
      <c r="Y59" s="95">
        <v>14</v>
      </c>
      <c r="Z59" s="95">
        <v>17</v>
      </c>
      <c r="AA59" s="95">
        <v>16</v>
      </c>
      <c r="AB59" s="95">
        <v>101</v>
      </c>
      <c r="AC59" s="95">
        <v>103</v>
      </c>
      <c r="AD59" s="95">
        <v>103</v>
      </c>
      <c r="AE59" s="95">
        <v>68</v>
      </c>
      <c r="AF59" s="95">
        <v>77</v>
      </c>
      <c r="AG59" s="95">
        <v>68</v>
      </c>
      <c r="AH59" s="95">
        <v>19</v>
      </c>
      <c r="AI59" s="95">
        <v>25</v>
      </c>
      <c r="AJ59" s="95">
        <v>13</v>
      </c>
      <c r="AK59" s="95">
        <v>103</v>
      </c>
      <c r="AL59" s="95">
        <v>105</v>
      </c>
      <c r="AM59" s="95">
        <v>102</v>
      </c>
    </row>
    <row r="60" spans="1:39" ht="14.25" x14ac:dyDescent="0.45">
      <c r="A60" s="95" t="s">
        <v>125</v>
      </c>
      <c r="B60" s="95" t="s">
        <v>392</v>
      </c>
      <c r="C60" s="95">
        <v>830</v>
      </c>
      <c r="D60" s="95">
        <v>8074</v>
      </c>
      <c r="E60" s="95">
        <v>8074</v>
      </c>
      <c r="F60" s="95">
        <v>8074</v>
      </c>
      <c r="G60" s="95">
        <v>4135</v>
      </c>
      <c r="H60" s="95">
        <v>4135</v>
      </c>
      <c r="I60" s="95">
        <v>4135</v>
      </c>
      <c r="J60" s="95">
        <v>3939</v>
      </c>
      <c r="K60" s="95">
        <v>3939</v>
      </c>
      <c r="L60" s="95">
        <v>3939</v>
      </c>
      <c r="M60" s="95">
        <v>66</v>
      </c>
      <c r="N60" s="95">
        <v>72</v>
      </c>
      <c r="O60" s="95">
        <v>70</v>
      </c>
      <c r="P60" s="95">
        <v>18</v>
      </c>
      <c r="Q60" s="95">
        <v>21</v>
      </c>
      <c r="R60" s="95">
        <v>15</v>
      </c>
      <c r="S60" s="95">
        <v>103</v>
      </c>
      <c r="T60" s="95">
        <v>104</v>
      </c>
      <c r="U60" s="95">
        <v>103</v>
      </c>
      <c r="V60" s="95">
        <v>62</v>
      </c>
      <c r="W60" s="95">
        <v>66</v>
      </c>
      <c r="X60" s="95">
        <v>70</v>
      </c>
      <c r="Y60" s="95">
        <v>15</v>
      </c>
      <c r="Z60" s="95">
        <v>17</v>
      </c>
      <c r="AA60" s="95">
        <v>16</v>
      </c>
      <c r="AB60" s="95">
        <v>102</v>
      </c>
      <c r="AC60" s="95">
        <v>103</v>
      </c>
      <c r="AD60" s="95">
        <v>103</v>
      </c>
      <c r="AE60" s="95">
        <v>70</v>
      </c>
      <c r="AF60" s="95">
        <v>79</v>
      </c>
      <c r="AG60" s="95">
        <v>69</v>
      </c>
      <c r="AH60" s="95">
        <v>22</v>
      </c>
      <c r="AI60" s="95">
        <v>26</v>
      </c>
      <c r="AJ60" s="95">
        <v>14</v>
      </c>
      <c r="AK60" s="95">
        <v>103</v>
      </c>
      <c r="AL60" s="95">
        <v>105</v>
      </c>
      <c r="AM60" s="95">
        <v>103</v>
      </c>
    </row>
    <row r="61" spans="1:39" ht="14.25" x14ac:dyDescent="0.45">
      <c r="A61" s="95" t="s">
        <v>123</v>
      </c>
      <c r="B61" s="95" t="s">
        <v>392</v>
      </c>
      <c r="C61" s="95">
        <v>831</v>
      </c>
      <c r="D61" s="95">
        <v>2916</v>
      </c>
      <c r="E61" s="95">
        <v>2916</v>
      </c>
      <c r="F61" s="95">
        <v>2916</v>
      </c>
      <c r="G61" s="95">
        <v>1507</v>
      </c>
      <c r="H61" s="95">
        <v>1507</v>
      </c>
      <c r="I61" s="95">
        <v>1507</v>
      </c>
      <c r="J61" s="95">
        <v>1409</v>
      </c>
      <c r="K61" s="95">
        <v>1409</v>
      </c>
      <c r="L61" s="95">
        <v>1409</v>
      </c>
      <c r="M61" s="95">
        <v>61</v>
      </c>
      <c r="N61" s="95">
        <v>69</v>
      </c>
      <c r="O61" s="95">
        <v>64</v>
      </c>
      <c r="P61" s="95">
        <v>14</v>
      </c>
      <c r="Q61" s="95">
        <v>20</v>
      </c>
      <c r="R61" s="95">
        <v>13</v>
      </c>
      <c r="S61" s="95">
        <v>101</v>
      </c>
      <c r="T61" s="95">
        <v>103</v>
      </c>
      <c r="U61" s="95">
        <v>102</v>
      </c>
      <c r="V61" s="95">
        <v>58</v>
      </c>
      <c r="W61" s="95">
        <v>65</v>
      </c>
      <c r="X61" s="95">
        <v>65</v>
      </c>
      <c r="Y61" s="95">
        <v>11</v>
      </c>
      <c r="Z61" s="95">
        <v>16</v>
      </c>
      <c r="AA61" s="95">
        <v>16</v>
      </c>
      <c r="AB61" s="95">
        <v>101</v>
      </c>
      <c r="AC61" s="95">
        <v>102</v>
      </c>
      <c r="AD61" s="95">
        <v>102</v>
      </c>
      <c r="AE61" s="95">
        <v>64</v>
      </c>
      <c r="AF61" s="95">
        <v>73</v>
      </c>
      <c r="AG61" s="95">
        <v>64</v>
      </c>
      <c r="AH61" s="95">
        <v>17</v>
      </c>
      <c r="AI61" s="95">
        <v>23</v>
      </c>
      <c r="AJ61" s="95">
        <v>11</v>
      </c>
      <c r="AK61" s="95">
        <v>102</v>
      </c>
      <c r="AL61" s="95">
        <v>104</v>
      </c>
      <c r="AM61" s="95">
        <v>102</v>
      </c>
    </row>
    <row r="62" spans="1:39" ht="14.25" x14ac:dyDescent="0.45">
      <c r="A62" s="95" t="s">
        <v>129</v>
      </c>
      <c r="B62" s="95" t="s">
        <v>392</v>
      </c>
      <c r="C62" s="95">
        <v>855</v>
      </c>
      <c r="D62" s="95">
        <v>7158</v>
      </c>
      <c r="E62" s="95">
        <v>7158</v>
      </c>
      <c r="F62" s="95">
        <v>7158</v>
      </c>
      <c r="G62" s="95">
        <v>3735</v>
      </c>
      <c r="H62" s="95">
        <v>3735</v>
      </c>
      <c r="I62" s="95">
        <v>3735</v>
      </c>
      <c r="J62" s="95">
        <v>3423</v>
      </c>
      <c r="K62" s="95">
        <v>3423</v>
      </c>
      <c r="L62" s="95">
        <v>3423</v>
      </c>
      <c r="M62" s="95">
        <v>65</v>
      </c>
      <c r="N62" s="95">
        <v>72</v>
      </c>
      <c r="O62" s="95">
        <v>68</v>
      </c>
      <c r="P62" s="95">
        <v>17</v>
      </c>
      <c r="Q62" s="95">
        <v>21</v>
      </c>
      <c r="R62" s="95">
        <v>15</v>
      </c>
      <c r="S62" s="95">
        <v>102</v>
      </c>
      <c r="T62" s="95">
        <v>104</v>
      </c>
      <c r="U62" s="95">
        <v>103</v>
      </c>
      <c r="V62" s="95">
        <v>62</v>
      </c>
      <c r="W62" s="95">
        <v>67</v>
      </c>
      <c r="X62" s="95">
        <v>69</v>
      </c>
      <c r="Y62" s="95">
        <v>14</v>
      </c>
      <c r="Z62" s="95">
        <v>17</v>
      </c>
      <c r="AA62" s="95">
        <v>17</v>
      </c>
      <c r="AB62" s="95">
        <v>102</v>
      </c>
      <c r="AC62" s="95">
        <v>103</v>
      </c>
      <c r="AD62" s="95">
        <v>103</v>
      </c>
      <c r="AE62" s="95">
        <v>69</v>
      </c>
      <c r="AF62" s="95">
        <v>77</v>
      </c>
      <c r="AG62" s="95">
        <v>68</v>
      </c>
      <c r="AH62" s="95">
        <v>21</v>
      </c>
      <c r="AI62" s="95">
        <v>24</v>
      </c>
      <c r="AJ62" s="95">
        <v>13</v>
      </c>
      <c r="AK62" s="95">
        <v>103</v>
      </c>
      <c r="AL62" s="95">
        <v>105</v>
      </c>
      <c r="AM62" s="95">
        <v>102</v>
      </c>
    </row>
    <row r="63" spans="1:39" ht="14.25" x14ac:dyDescent="0.45">
      <c r="A63" s="95" t="s">
        <v>127</v>
      </c>
      <c r="B63" s="95" t="s">
        <v>392</v>
      </c>
      <c r="C63" s="95">
        <v>856</v>
      </c>
      <c r="D63" s="95">
        <v>3969</v>
      </c>
      <c r="E63" s="95">
        <v>3969</v>
      </c>
      <c r="F63" s="95">
        <v>3969</v>
      </c>
      <c r="G63" s="95">
        <v>2010</v>
      </c>
      <c r="H63" s="95">
        <v>2010</v>
      </c>
      <c r="I63" s="95">
        <v>2010</v>
      </c>
      <c r="J63" s="95">
        <v>1959</v>
      </c>
      <c r="K63" s="95">
        <v>1959</v>
      </c>
      <c r="L63" s="95">
        <v>1959</v>
      </c>
      <c r="M63" s="95">
        <v>59</v>
      </c>
      <c r="N63" s="95">
        <v>72</v>
      </c>
      <c r="O63" s="95">
        <v>71</v>
      </c>
      <c r="P63" s="95">
        <v>11</v>
      </c>
      <c r="Q63" s="95">
        <v>22</v>
      </c>
      <c r="R63" s="95">
        <v>15</v>
      </c>
      <c r="S63" s="95">
        <v>101</v>
      </c>
      <c r="T63" s="95">
        <v>104</v>
      </c>
      <c r="U63" s="95">
        <v>103</v>
      </c>
      <c r="V63" s="95">
        <v>56</v>
      </c>
      <c r="W63" s="95">
        <v>68</v>
      </c>
      <c r="X63" s="95">
        <v>70</v>
      </c>
      <c r="Y63" s="95">
        <v>9</v>
      </c>
      <c r="Z63" s="95">
        <v>19</v>
      </c>
      <c r="AA63" s="95">
        <v>17</v>
      </c>
      <c r="AB63" s="95">
        <v>100</v>
      </c>
      <c r="AC63" s="95">
        <v>103</v>
      </c>
      <c r="AD63" s="95">
        <v>103</v>
      </c>
      <c r="AE63" s="95">
        <v>63</v>
      </c>
      <c r="AF63" s="95">
        <v>77</v>
      </c>
      <c r="AG63" s="95">
        <v>71</v>
      </c>
      <c r="AH63" s="95">
        <v>14</v>
      </c>
      <c r="AI63" s="95">
        <v>26</v>
      </c>
      <c r="AJ63" s="95">
        <v>13</v>
      </c>
      <c r="AK63" s="95">
        <v>102</v>
      </c>
      <c r="AL63" s="95">
        <v>105</v>
      </c>
      <c r="AM63" s="95">
        <v>103</v>
      </c>
    </row>
    <row r="64" spans="1:39" ht="14.25" x14ac:dyDescent="0.45">
      <c r="A64" s="95" t="s">
        <v>139</v>
      </c>
      <c r="B64" s="95" t="s">
        <v>392</v>
      </c>
      <c r="C64" s="95">
        <v>857</v>
      </c>
      <c r="D64" s="95">
        <v>375</v>
      </c>
      <c r="E64" s="95">
        <v>375</v>
      </c>
      <c r="F64" s="95">
        <v>375</v>
      </c>
      <c r="G64" s="95">
        <v>191</v>
      </c>
      <c r="H64" s="95">
        <v>191</v>
      </c>
      <c r="I64" s="95">
        <v>191</v>
      </c>
      <c r="J64" s="95">
        <v>184</v>
      </c>
      <c r="K64" s="95">
        <v>184</v>
      </c>
      <c r="L64" s="95">
        <v>184</v>
      </c>
      <c r="M64" s="95">
        <v>71</v>
      </c>
      <c r="N64" s="95">
        <v>75</v>
      </c>
      <c r="O64" s="95">
        <v>68</v>
      </c>
      <c r="P64" s="95">
        <v>23</v>
      </c>
      <c r="Q64" s="95">
        <v>22</v>
      </c>
      <c r="R64" s="95">
        <v>15</v>
      </c>
      <c r="S64" s="95">
        <v>104</v>
      </c>
      <c r="T64" s="95">
        <v>104</v>
      </c>
      <c r="U64" s="95">
        <v>103</v>
      </c>
      <c r="V64" s="95">
        <v>68</v>
      </c>
      <c r="W64" s="95">
        <v>69</v>
      </c>
      <c r="X64" s="95">
        <v>72</v>
      </c>
      <c r="Y64" s="95">
        <v>20</v>
      </c>
      <c r="Z64" s="95">
        <v>19</v>
      </c>
      <c r="AA64" s="95">
        <v>21</v>
      </c>
      <c r="AB64" s="95">
        <v>103</v>
      </c>
      <c r="AC64" s="95">
        <v>103</v>
      </c>
      <c r="AD64" s="95">
        <v>104</v>
      </c>
      <c r="AE64" s="95">
        <v>73</v>
      </c>
      <c r="AF64" s="95">
        <v>83</v>
      </c>
      <c r="AG64" s="95">
        <v>64</v>
      </c>
      <c r="AH64" s="95">
        <v>26</v>
      </c>
      <c r="AI64" s="95">
        <v>25</v>
      </c>
      <c r="AJ64" s="95">
        <v>8</v>
      </c>
      <c r="AK64" s="95">
        <v>104</v>
      </c>
      <c r="AL64" s="95">
        <v>105</v>
      </c>
      <c r="AM64" s="95">
        <v>102</v>
      </c>
    </row>
    <row r="65" spans="1:39" ht="14.25" x14ac:dyDescent="0.45">
      <c r="A65" s="95" t="s">
        <v>137</v>
      </c>
      <c r="B65" s="95" t="s">
        <v>392</v>
      </c>
      <c r="C65" s="95">
        <v>891</v>
      </c>
      <c r="D65" s="95">
        <v>8412</v>
      </c>
      <c r="E65" s="95">
        <v>8410</v>
      </c>
      <c r="F65" s="95">
        <v>8412</v>
      </c>
      <c r="G65" s="95">
        <v>4321</v>
      </c>
      <c r="H65" s="95">
        <v>4319</v>
      </c>
      <c r="I65" s="95">
        <v>4321</v>
      </c>
      <c r="J65" s="95">
        <v>4091</v>
      </c>
      <c r="K65" s="95">
        <v>4091</v>
      </c>
      <c r="L65" s="95">
        <v>4091</v>
      </c>
      <c r="M65" s="95">
        <v>65</v>
      </c>
      <c r="N65" s="95">
        <v>73</v>
      </c>
      <c r="O65" s="95">
        <v>70</v>
      </c>
      <c r="P65" s="95">
        <v>17</v>
      </c>
      <c r="Q65" s="95">
        <v>21</v>
      </c>
      <c r="R65" s="95">
        <v>15</v>
      </c>
      <c r="S65" s="95">
        <v>102</v>
      </c>
      <c r="T65" s="95">
        <v>104</v>
      </c>
      <c r="U65" s="95">
        <v>103</v>
      </c>
      <c r="V65" s="95">
        <v>61</v>
      </c>
      <c r="W65" s="95">
        <v>67</v>
      </c>
      <c r="X65" s="95">
        <v>70</v>
      </c>
      <c r="Y65" s="95">
        <v>15</v>
      </c>
      <c r="Z65" s="95">
        <v>17</v>
      </c>
      <c r="AA65" s="95">
        <v>17</v>
      </c>
      <c r="AB65" s="95">
        <v>101</v>
      </c>
      <c r="AC65" s="95">
        <v>103</v>
      </c>
      <c r="AD65" s="95">
        <v>103</v>
      </c>
      <c r="AE65" s="95">
        <v>69</v>
      </c>
      <c r="AF65" s="95">
        <v>78</v>
      </c>
      <c r="AG65" s="95">
        <v>70</v>
      </c>
      <c r="AH65" s="95">
        <v>20</v>
      </c>
      <c r="AI65" s="95">
        <v>26</v>
      </c>
      <c r="AJ65" s="95">
        <v>14</v>
      </c>
      <c r="AK65" s="95">
        <v>103</v>
      </c>
      <c r="AL65" s="95">
        <v>105</v>
      </c>
      <c r="AM65" s="95">
        <v>103</v>
      </c>
    </row>
    <row r="66" spans="1:39" ht="14.25" x14ac:dyDescent="0.45">
      <c r="A66" s="95" t="s">
        <v>135</v>
      </c>
      <c r="B66" s="95" t="s">
        <v>392</v>
      </c>
      <c r="C66" s="95">
        <v>892</v>
      </c>
      <c r="D66" s="95">
        <v>3108</v>
      </c>
      <c r="E66" s="95">
        <v>3108</v>
      </c>
      <c r="F66" s="95">
        <v>3108</v>
      </c>
      <c r="G66" s="95">
        <v>1593</v>
      </c>
      <c r="H66" s="95">
        <v>1593</v>
      </c>
      <c r="I66" s="95">
        <v>1593</v>
      </c>
      <c r="J66" s="95">
        <v>1515</v>
      </c>
      <c r="K66" s="95">
        <v>1515</v>
      </c>
      <c r="L66" s="95">
        <v>1515</v>
      </c>
      <c r="M66" s="95">
        <v>61</v>
      </c>
      <c r="N66" s="95">
        <v>70</v>
      </c>
      <c r="O66" s="95">
        <v>70</v>
      </c>
      <c r="P66" s="95">
        <v>15</v>
      </c>
      <c r="Q66" s="95">
        <v>21</v>
      </c>
      <c r="R66" s="95">
        <v>15</v>
      </c>
      <c r="S66" s="95">
        <v>102</v>
      </c>
      <c r="T66" s="95">
        <v>104</v>
      </c>
      <c r="U66" s="95">
        <v>103</v>
      </c>
      <c r="V66" s="95">
        <v>59</v>
      </c>
      <c r="W66" s="95">
        <v>66</v>
      </c>
      <c r="X66" s="95">
        <v>69</v>
      </c>
      <c r="Y66" s="95">
        <v>14</v>
      </c>
      <c r="Z66" s="95">
        <v>19</v>
      </c>
      <c r="AA66" s="95">
        <v>18</v>
      </c>
      <c r="AB66" s="95">
        <v>101</v>
      </c>
      <c r="AC66" s="95">
        <v>103</v>
      </c>
      <c r="AD66" s="95">
        <v>103</v>
      </c>
      <c r="AE66" s="95">
        <v>64</v>
      </c>
      <c r="AF66" s="95">
        <v>75</v>
      </c>
      <c r="AG66" s="95">
        <v>70</v>
      </c>
      <c r="AH66" s="95">
        <v>16</v>
      </c>
      <c r="AI66" s="95">
        <v>24</v>
      </c>
      <c r="AJ66" s="95">
        <v>11</v>
      </c>
      <c r="AK66" s="95">
        <v>102</v>
      </c>
      <c r="AL66" s="95">
        <v>104</v>
      </c>
      <c r="AM66" s="95">
        <v>102</v>
      </c>
    </row>
    <row r="67" spans="1:39" ht="14.25" x14ac:dyDescent="0.45">
      <c r="A67" s="95" t="s">
        <v>131</v>
      </c>
      <c r="B67" s="95" t="s">
        <v>392</v>
      </c>
      <c r="C67" s="95">
        <v>925</v>
      </c>
      <c r="D67" s="95">
        <v>7349</v>
      </c>
      <c r="E67" s="95">
        <v>7349</v>
      </c>
      <c r="F67" s="95">
        <v>7349</v>
      </c>
      <c r="G67" s="95">
        <v>3733</v>
      </c>
      <c r="H67" s="95">
        <v>3733</v>
      </c>
      <c r="I67" s="95">
        <v>3733</v>
      </c>
      <c r="J67" s="95">
        <v>3616</v>
      </c>
      <c r="K67" s="95">
        <v>3616</v>
      </c>
      <c r="L67" s="95">
        <v>3616</v>
      </c>
      <c r="M67" s="95">
        <v>64</v>
      </c>
      <c r="N67" s="95">
        <v>71</v>
      </c>
      <c r="O67" s="95">
        <v>67</v>
      </c>
      <c r="P67" s="95">
        <v>17</v>
      </c>
      <c r="Q67" s="95">
        <v>21</v>
      </c>
      <c r="R67" s="95">
        <v>14</v>
      </c>
      <c r="S67" s="95">
        <v>102</v>
      </c>
      <c r="T67" s="95">
        <v>104</v>
      </c>
      <c r="U67" s="95">
        <v>102</v>
      </c>
      <c r="V67" s="95">
        <v>60</v>
      </c>
      <c r="W67" s="95">
        <v>65</v>
      </c>
      <c r="X67" s="95">
        <v>66</v>
      </c>
      <c r="Y67" s="95">
        <v>14</v>
      </c>
      <c r="Z67" s="95">
        <v>16</v>
      </c>
      <c r="AA67" s="95">
        <v>15</v>
      </c>
      <c r="AB67" s="95">
        <v>101</v>
      </c>
      <c r="AC67" s="95">
        <v>102</v>
      </c>
      <c r="AD67" s="95">
        <v>103</v>
      </c>
      <c r="AE67" s="95">
        <v>69</v>
      </c>
      <c r="AF67" s="95">
        <v>77</v>
      </c>
      <c r="AG67" s="95">
        <v>67</v>
      </c>
      <c r="AH67" s="95">
        <v>20</v>
      </c>
      <c r="AI67" s="95">
        <v>25</v>
      </c>
      <c r="AJ67" s="95">
        <v>12</v>
      </c>
      <c r="AK67" s="95">
        <v>103</v>
      </c>
      <c r="AL67" s="95">
        <v>105</v>
      </c>
      <c r="AM67" s="95">
        <v>102</v>
      </c>
    </row>
    <row r="68" spans="1:39" ht="14.25" x14ac:dyDescent="0.45">
      <c r="A68" s="95" t="s">
        <v>133</v>
      </c>
      <c r="B68" s="95" t="s">
        <v>392</v>
      </c>
      <c r="C68" s="95">
        <v>928</v>
      </c>
      <c r="D68" s="95">
        <v>8423</v>
      </c>
      <c r="E68" s="95">
        <v>8423</v>
      </c>
      <c r="F68" s="95">
        <v>8422</v>
      </c>
      <c r="G68" s="95">
        <v>4230</v>
      </c>
      <c r="H68" s="95">
        <v>4230</v>
      </c>
      <c r="I68" s="95">
        <v>4229</v>
      </c>
      <c r="J68" s="95">
        <v>4193</v>
      </c>
      <c r="K68" s="95">
        <v>4193</v>
      </c>
      <c r="L68" s="95">
        <v>4193</v>
      </c>
      <c r="M68" s="95">
        <v>63</v>
      </c>
      <c r="N68" s="95">
        <v>70</v>
      </c>
      <c r="O68" s="95">
        <v>66</v>
      </c>
      <c r="P68" s="95">
        <v>17</v>
      </c>
      <c r="Q68" s="95">
        <v>19</v>
      </c>
      <c r="R68" s="95">
        <v>13</v>
      </c>
      <c r="S68" s="95">
        <v>102</v>
      </c>
      <c r="T68" s="95">
        <v>103</v>
      </c>
      <c r="U68" s="95">
        <v>102</v>
      </c>
      <c r="V68" s="95">
        <v>59</v>
      </c>
      <c r="W68" s="95">
        <v>65</v>
      </c>
      <c r="X68" s="95">
        <v>67</v>
      </c>
      <c r="Y68" s="95">
        <v>14</v>
      </c>
      <c r="Z68" s="95">
        <v>15</v>
      </c>
      <c r="AA68" s="95">
        <v>15</v>
      </c>
      <c r="AB68" s="95">
        <v>101</v>
      </c>
      <c r="AC68" s="95">
        <v>102</v>
      </c>
      <c r="AD68" s="95">
        <v>102</v>
      </c>
      <c r="AE68" s="95">
        <v>67</v>
      </c>
      <c r="AF68" s="95">
        <v>75</v>
      </c>
      <c r="AG68" s="95">
        <v>65</v>
      </c>
      <c r="AH68" s="95">
        <v>19</v>
      </c>
      <c r="AI68" s="95">
        <v>24</v>
      </c>
      <c r="AJ68" s="95">
        <v>12</v>
      </c>
      <c r="AK68" s="95">
        <v>103</v>
      </c>
      <c r="AL68" s="95">
        <v>104</v>
      </c>
      <c r="AM68" s="95">
        <v>102</v>
      </c>
    </row>
    <row r="69" spans="1:39" ht="14.25" x14ac:dyDescent="0.45">
      <c r="A69" s="95" t="s">
        <v>338</v>
      </c>
      <c r="B69" s="95" t="s">
        <v>393</v>
      </c>
      <c r="C69" s="95" t="s">
        <v>393</v>
      </c>
      <c r="D69" s="95">
        <v>65436</v>
      </c>
      <c r="E69" s="95">
        <v>65435</v>
      </c>
      <c r="F69" s="95">
        <v>65433</v>
      </c>
      <c r="G69" s="95">
        <v>33472</v>
      </c>
      <c r="H69" s="95">
        <v>33472</v>
      </c>
      <c r="I69" s="95">
        <v>33471</v>
      </c>
      <c r="J69" s="95">
        <v>31964</v>
      </c>
      <c r="K69" s="95">
        <v>31963</v>
      </c>
      <c r="L69" s="95">
        <v>31962</v>
      </c>
      <c r="M69" s="95">
        <v>64</v>
      </c>
      <c r="N69" s="95">
        <v>72</v>
      </c>
      <c r="O69" s="95">
        <v>68</v>
      </c>
      <c r="P69" s="95">
        <v>16</v>
      </c>
      <c r="Q69" s="95">
        <v>22</v>
      </c>
      <c r="R69" s="95">
        <v>15</v>
      </c>
      <c r="S69" s="95">
        <v>102</v>
      </c>
      <c r="T69" s="95">
        <v>104</v>
      </c>
      <c r="U69" s="95">
        <v>103</v>
      </c>
      <c r="V69" s="95">
        <v>59</v>
      </c>
      <c r="W69" s="95">
        <v>67</v>
      </c>
      <c r="X69" s="95">
        <v>68</v>
      </c>
      <c r="Y69" s="95">
        <v>14</v>
      </c>
      <c r="Z69" s="95">
        <v>18</v>
      </c>
      <c r="AA69" s="95">
        <v>17</v>
      </c>
      <c r="AB69" s="95">
        <v>101</v>
      </c>
      <c r="AC69" s="95">
        <v>103</v>
      </c>
      <c r="AD69" s="95">
        <v>103</v>
      </c>
      <c r="AE69" s="95">
        <v>68</v>
      </c>
      <c r="AF69" s="95">
        <v>77</v>
      </c>
      <c r="AG69" s="95">
        <v>67</v>
      </c>
      <c r="AH69" s="95">
        <v>19</v>
      </c>
      <c r="AI69" s="95">
        <v>26</v>
      </c>
      <c r="AJ69" s="95">
        <v>13</v>
      </c>
      <c r="AK69" s="95">
        <v>103</v>
      </c>
      <c r="AL69" s="95">
        <v>105</v>
      </c>
      <c r="AM69" s="95">
        <v>102</v>
      </c>
    </row>
    <row r="70" spans="1:39" ht="14.25" x14ac:dyDescent="0.45">
      <c r="A70" s="95" t="s">
        <v>141</v>
      </c>
      <c r="B70" s="95" t="s">
        <v>393</v>
      </c>
      <c r="C70" s="95">
        <v>330</v>
      </c>
      <c r="D70" s="95">
        <v>14581</v>
      </c>
      <c r="E70" s="95">
        <v>14581</v>
      </c>
      <c r="F70" s="95">
        <v>14581</v>
      </c>
      <c r="G70" s="95">
        <v>7323</v>
      </c>
      <c r="H70" s="95">
        <v>7323</v>
      </c>
      <c r="I70" s="95">
        <v>7323</v>
      </c>
      <c r="J70" s="95">
        <v>7258</v>
      </c>
      <c r="K70" s="95">
        <v>7258</v>
      </c>
      <c r="L70" s="95">
        <v>7258</v>
      </c>
      <c r="M70" s="95">
        <v>59</v>
      </c>
      <c r="N70" s="95">
        <v>71</v>
      </c>
      <c r="O70" s="95">
        <v>66</v>
      </c>
      <c r="P70" s="95">
        <v>14</v>
      </c>
      <c r="Q70" s="95">
        <v>22</v>
      </c>
      <c r="R70" s="95">
        <v>15</v>
      </c>
      <c r="S70" s="95">
        <v>101</v>
      </c>
      <c r="T70" s="95">
        <v>104</v>
      </c>
      <c r="U70" s="95">
        <v>102</v>
      </c>
      <c r="V70" s="95">
        <v>54</v>
      </c>
      <c r="W70" s="95">
        <v>67</v>
      </c>
      <c r="X70" s="95">
        <v>66</v>
      </c>
      <c r="Y70" s="95">
        <v>12</v>
      </c>
      <c r="Z70" s="95">
        <v>19</v>
      </c>
      <c r="AA70" s="95">
        <v>17</v>
      </c>
      <c r="AB70" s="95">
        <v>100</v>
      </c>
      <c r="AC70" s="95">
        <v>103</v>
      </c>
      <c r="AD70" s="95">
        <v>103</v>
      </c>
      <c r="AE70" s="95">
        <v>63</v>
      </c>
      <c r="AF70" s="95">
        <v>76</v>
      </c>
      <c r="AG70" s="95">
        <v>66</v>
      </c>
      <c r="AH70" s="95">
        <v>16</v>
      </c>
      <c r="AI70" s="95">
        <v>26</v>
      </c>
      <c r="AJ70" s="95">
        <v>14</v>
      </c>
      <c r="AK70" s="95">
        <v>102</v>
      </c>
      <c r="AL70" s="95">
        <v>105</v>
      </c>
      <c r="AM70" s="95">
        <v>102</v>
      </c>
    </row>
    <row r="71" spans="1:39" ht="14.25" x14ac:dyDescent="0.45">
      <c r="A71" s="95" t="s">
        <v>143</v>
      </c>
      <c r="B71" s="95" t="s">
        <v>393</v>
      </c>
      <c r="C71" s="95">
        <v>331</v>
      </c>
      <c r="D71" s="95">
        <v>3793</v>
      </c>
      <c r="E71" s="95">
        <v>3793</v>
      </c>
      <c r="F71" s="95">
        <v>3791</v>
      </c>
      <c r="G71" s="95">
        <v>1967</v>
      </c>
      <c r="H71" s="95">
        <v>1967</v>
      </c>
      <c r="I71" s="95">
        <v>1966</v>
      </c>
      <c r="J71" s="95">
        <v>1826</v>
      </c>
      <c r="K71" s="95">
        <v>1826</v>
      </c>
      <c r="L71" s="95">
        <v>1825</v>
      </c>
      <c r="M71" s="95">
        <v>61</v>
      </c>
      <c r="N71" s="95">
        <v>74</v>
      </c>
      <c r="O71" s="95">
        <v>67</v>
      </c>
      <c r="P71" s="95">
        <v>15</v>
      </c>
      <c r="Q71" s="95">
        <v>24</v>
      </c>
      <c r="R71" s="95">
        <v>13</v>
      </c>
      <c r="S71" s="95">
        <v>101</v>
      </c>
      <c r="T71" s="95">
        <v>104</v>
      </c>
      <c r="U71" s="95">
        <v>102</v>
      </c>
      <c r="V71" s="95">
        <v>57</v>
      </c>
      <c r="W71" s="95">
        <v>69</v>
      </c>
      <c r="X71" s="95">
        <v>67</v>
      </c>
      <c r="Y71" s="95">
        <v>12</v>
      </c>
      <c r="Z71" s="95">
        <v>20</v>
      </c>
      <c r="AA71" s="95">
        <v>16</v>
      </c>
      <c r="AB71" s="95">
        <v>101</v>
      </c>
      <c r="AC71" s="95">
        <v>103</v>
      </c>
      <c r="AD71" s="95">
        <v>103</v>
      </c>
      <c r="AE71" s="95">
        <v>66</v>
      </c>
      <c r="AF71" s="95">
        <v>79</v>
      </c>
      <c r="AG71" s="95">
        <v>68</v>
      </c>
      <c r="AH71" s="95">
        <v>17</v>
      </c>
      <c r="AI71" s="95">
        <v>28</v>
      </c>
      <c r="AJ71" s="95">
        <v>10</v>
      </c>
      <c r="AK71" s="95">
        <v>102</v>
      </c>
      <c r="AL71" s="95">
        <v>105</v>
      </c>
      <c r="AM71" s="95">
        <v>102</v>
      </c>
    </row>
    <row r="72" spans="1:39" ht="14.25" x14ac:dyDescent="0.45">
      <c r="A72" s="95" t="s">
        <v>145</v>
      </c>
      <c r="B72" s="95" t="s">
        <v>393</v>
      </c>
      <c r="C72" s="95">
        <v>332</v>
      </c>
      <c r="D72" s="95">
        <v>3678</v>
      </c>
      <c r="E72" s="95">
        <v>3678</v>
      </c>
      <c r="F72" s="95">
        <v>3678</v>
      </c>
      <c r="G72" s="95">
        <v>1877</v>
      </c>
      <c r="H72" s="95">
        <v>1877</v>
      </c>
      <c r="I72" s="95">
        <v>1877</v>
      </c>
      <c r="J72" s="95">
        <v>1801</v>
      </c>
      <c r="K72" s="95">
        <v>1801</v>
      </c>
      <c r="L72" s="95">
        <v>1801</v>
      </c>
      <c r="M72" s="95">
        <v>62</v>
      </c>
      <c r="N72" s="95">
        <v>69</v>
      </c>
      <c r="O72" s="95">
        <v>66</v>
      </c>
      <c r="P72" s="95">
        <v>14</v>
      </c>
      <c r="Q72" s="95">
        <v>18</v>
      </c>
      <c r="R72" s="95">
        <v>12</v>
      </c>
      <c r="S72" s="95">
        <v>101</v>
      </c>
      <c r="T72" s="95">
        <v>103</v>
      </c>
      <c r="U72" s="95">
        <v>102</v>
      </c>
      <c r="V72" s="95">
        <v>56</v>
      </c>
      <c r="W72" s="95">
        <v>63</v>
      </c>
      <c r="X72" s="95">
        <v>67</v>
      </c>
      <c r="Y72" s="95">
        <v>12</v>
      </c>
      <c r="Z72" s="95">
        <v>13</v>
      </c>
      <c r="AA72" s="95">
        <v>14</v>
      </c>
      <c r="AB72" s="95">
        <v>101</v>
      </c>
      <c r="AC72" s="95">
        <v>102</v>
      </c>
      <c r="AD72" s="95">
        <v>103</v>
      </c>
      <c r="AE72" s="95">
        <v>68</v>
      </c>
      <c r="AF72" s="95">
        <v>75</v>
      </c>
      <c r="AG72" s="95">
        <v>65</v>
      </c>
      <c r="AH72" s="95">
        <v>16</v>
      </c>
      <c r="AI72" s="95">
        <v>23</v>
      </c>
      <c r="AJ72" s="95">
        <v>11</v>
      </c>
      <c r="AK72" s="95">
        <v>102</v>
      </c>
      <c r="AL72" s="95">
        <v>104</v>
      </c>
      <c r="AM72" s="95">
        <v>102</v>
      </c>
    </row>
    <row r="73" spans="1:39" ht="14.25" x14ac:dyDescent="0.45">
      <c r="A73" s="95" t="s">
        <v>149</v>
      </c>
      <c r="B73" s="95" t="s">
        <v>393</v>
      </c>
      <c r="C73" s="95">
        <v>333</v>
      </c>
      <c r="D73" s="95">
        <v>4079</v>
      </c>
      <c r="E73" s="95">
        <v>4078</v>
      </c>
      <c r="F73" s="95">
        <v>4078</v>
      </c>
      <c r="G73" s="95">
        <v>2087</v>
      </c>
      <c r="H73" s="95">
        <v>2087</v>
      </c>
      <c r="I73" s="95">
        <v>2087</v>
      </c>
      <c r="J73" s="95">
        <v>1992</v>
      </c>
      <c r="K73" s="95">
        <v>1991</v>
      </c>
      <c r="L73" s="95">
        <v>1991</v>
      </c>
      <c r="M73" s="95">
        <v>61</v>
      </c>
      <c r="N73" s="95">
        <v>73</v>
      </c>
      <c r="O73" s="95">
        <v>70</v>
      </c>
      <c r="P73" s="95">
        <v>13</v>
      </c>
      <c r="Q73" s="95">
        <v>23</v>
      </c>
      <c r="R73" s="95">
        <v>16</v>
      </c>
      <c r="S73" s="95">
        <v>101</v>
      </c>
      <c r="T73" s="95">
        <v>104</v>
      </c>
      <c r="U73" s="95">
        <v>103</v>
      </c>
      <c r="V73" s="95">
        <v>58</v>
      </c>
      <c r="W73" s="95">
        <v>69</v>
      </c>
      <c r="X73" s="95">
        <v>71</v>
      </c>
      <c r="Y73" s="95">
        <v>12</v>
      </c>
      <c r="Z73" s="95">
        <v>19</v>
      </c>
      <c r="AA73" s="95">
        <v>18</v>
      </c>
      <c r="AB73" s="95">
        <v>101</v>
      </c>
      <c r="AC73" s="95">
        <v>103</v>
      </c>
      <c r="AD73" s="95">
        <v>103</v>
      </c>
      <c r="AE73" s="95">
        <v>64</v>
      </c>
      <c r="AF73" s="95">
        <v>78</v>
      </c>
      <c r="AG73" s="95">
        <v>70</v>
      </c>
      <c r="AH73" s="95">
        <v>15</v>
      </c>
      <c r="AI73" s="95">
        <v>26</v>
      </c>
      <c r="AJ73" s="95">
        <v>13</v>
      </c>
      <c r="AK73" s="95">
        <v>102</v>
      </c>
      <c r="AL73" s="95">
        <v>105</v>
      </c>
      <c r="AM73" s="95">
        <v>102</v>
      </c>
    </row>
    <row r="74" spans="1:39" ht="14.25" x14ac:dyDescent="0.45">
      <c r="A74" s="95" t="s">
        <v>153</v>
      </c>
      <c r="B74" s="95" t="s">
        <v>393</v>
      </c>
      <c r="C74" s="95">
        <v>334</v>
      </c>
      <c r="D74" s="95">
        <v>2547</v>
      </c>
      <c r="E74" s="95">
        <v>2547</v>
      </c>
      <c r="F74" s="95">
        <v>2547</v>
      </c>
      <c r="G74" s="95">
        <v>1324</v>
      </c>
      <c r="H74" s="95">
        <v>1324</v>
      </c>
      <c r="I74" s="95">
        <v>1324</v>
      </c>
      <c r="J74" s="95">
        <v>1223</v>
      </c>
      <c r="K74" s="95">
        <v>1223</v>
      </c>
      <c r="L74" s="95">
        <v>1223</v>
      </c>
      <c r="M74" s="95">
        <v>70</v>
      </c>
      <c r="N74" s="95">
        <v>77</v>
      </c>
      <c r="O74" s="95">
        <v>72</v>
      </c>
      <c r="P74" s="95">
        <v>20</v>
      </c>
      <c r="Q74" s="95">
        <v>25</v>
      </c>
      <c r="R74" s="95">
        <v>19</v>
      </c>
      <c r="S74" s="95">
        <v>103</v>
      </c>
      <c r="T74" s="95">
        <v>105</v>
      </c>
      <c r="U74" s="95">
        <v>104</v>
      </c>
      <c r="V74" s="95">
        <v>65</v>
      </c>
      <c r="W74" s="95">
        <v>73</v>
      </c>
      <c r="X74" s="95">
        <v>73</v>
      </c>
      <c r="Y74" s="95">
        <v>16</v>
      </c>
      <c r="Z74" s="95">
        <v>20</v>
      </c>
      <c r="AA74" s="95">
        <v>20</v>
      </c>
      <c r="AB74" s="95">
        <v>103</v>
      </c>
      <c r="AC74" s="95">
        <v>104</v>
      </c>
      <c r="AD74" s="95">
        <v>104</v>
      </c>
      <c r="AE74" s="95">
        <v>76</v>
      </c>
      <c r="AF74" s="95">
        <v>82</v>
      </c>
      <c r="AG74" s="95">
        <v>72</v>
      </c>
      <c r="AH74" s="95">
        <v>25</v>
      </c>
      <c r="AI74" s="95">
        <v>31</v>
      </c>
      <c r="AJ74" s="95">
        <v>18</v>
      </c>
      <c r="AK74" s="95">
        <v>105</v>
      </c>
      <c r="AL74" s="95">
        <v>106</v>
      </c>
      <c r="AM74" s="95">
        <v>103</v>
      </c>
    </row>
    <row r="75" spans="1:39" ht="14.25" x14ac:dyDescent="0.45">
      <c r="A75" s="95" t="s">
        <v>161</v>
      </c>
      <c r="B75" s="95" t="s">
        <v>393</v>
      </c>
      <c r="C75" s="95">
        <v>335</v>
      </c>
      <c r="D75" s="95">
        <v>3413</v>
      </c>
      <c r="E75" s="95">
        <v>3413</v>
      </c>
      <c r="F75" s="95">
        <v>3413</v>
      </c>
      <c r="G75" s="95">
        <v>1746</v>
      </c>
      <c r="H75" s="95">
        <v>1746</v>
      </c>
      <c r="I75" s="95">
        <v>1746</v>
      </c>
      <c r="J75" s="95">
        <v>1667</v>
      </c>
      <c r="K75" s="95">
        <v>1667</v>
      </c>
      <c r="L75" s="95">
        <v>1667</v>
      </c>
      <c r="M75" s="95">
        <v>61</v>
      </c>
      <c r="N75" s="95">
        <v>70</v>
      </c>
      <c r="O75" s="95">
        <v>67</v>
      </c>
      <c r="P75" s="95">
        <v>13</v>
      </c>
      <c r="Q75" s="95">
        <v>20</v>
      </c>
      <c r="R75" s="95">
        <v>15</v>
      </c>
      <c r="S75" s="95">
        <v>101</v>
      </c>
      <c r="T75" s="95">
        <v>103</v>
      </c>
      <c r="U75" s="95">
        <v>102</v>
      </c>
      <c r="V75" s="95">
        <v>56</v>
      </c>
      <c r="W75" s="95">
        <v>65</v>
      </c>
      <c r="X75" s="95">
        <v>68</v>
      </c>
      <c r="Y75" s="95">
        <v>11</v>
      </c>
      <c r="Z75" s="95">
        <v>17</v>
      </c>
      <c r="AA75" s="95">
        <v>16</v>
      </c>
      <c r="AB75" s="95">
        <v>101</v>
      </c>
      <c r="AC75" s="95">
        <v>103</v>
      </c>
      <c r="AD75" s="95">
        <v>103</v>
      </c>
      <c r="AE75" s="95">
        <v>65</v>
      </c>
      <c r="AF75" s="95">
        <v>75</v>
      </c>
      <c r="AG75" s="95">
        <v>67</v>
      </c>
      <c r="AH75" s="95">
        <v>15</v>
      </c>
      <c r="AI75" s="95">
        <v>23</v>
      </c>
      <c r="AJ75" s="95">
        <v>13</v>
      </c>
      <c r="AK75" s="95">
        <v>102</v>
      </c>
      <c r="AL75" s="95">
        <v>104</v>
      </c>
      <c r="AM75" s="95">
        <v>102</v>
      </c>
    </row>
    <row r="76" spans="1:39" ht="14.25" x14ac:dyDescent="0.45">
      <c r="A76" s="95" t="s">
        <v>165</v>
      </c>
      <c r="B76" s="95" t="s">
        <v>393</v>
      </c>
      <c r="C76" s="95">
        <v>336</v>
      </c>
      <c r="D76" s="95">
        <v>2883</v>
      </c>
      <c r="E76" s="95">
        <v>2883</v>
      </c>
      <c r="F76" s="95">
        <v>2883</v>
      </c>
      <c r="G76" s="95">
        <v>1525</v>
      </c>
      <c r="H76" s="95">
        <v>1525</v>
      </c>
      <c r="I76" s="95">
        <v>1525</v>
      </c>
      <c r="J76" s="95">
        <v>1358</v>
      </c>
      <c r="K76" s="95">
        <v>1358</v>
      </c>
      <c r="L76" s="95">
        <v>1358</v>
      </c>
      <c r="M76" s="95">
        <v>65</v>
      </c>
      <c r="N76" s="95">
        <v>74</v>
      </c>
      <c r="O76" s="95">
        <v>70</v>
      </c>
      <c r="P76" s="95">
        <v>14</v>
      </c>
      <c r="Q76" s="95">
        <v>21</v>
      </c>
      <c r="R76" s="95">
        <v>15</v>
      </c>
      <c r="S76" s="95">
        <v>102</v>
      </c>
      <c r="T76" s="95">
        <v>104</v>
      </c>
      <c r="U76" s="95">
        <v>103</v>
      </c>
      <c r="V76" s="95">
        <v>61</v>
      </c>
      <c r="W76" s="95">
        <v>70</v>
      </c>
      <c r="X76" s="95">
        <v>70</v>
      </c>
      <c r="Y76" s="95">
        <v>11</v>
      </c>
      <c r="Z76" s="95">
        <v>17</v>
      </c>
      <c r="AA76" s="95">
        <v>16</v>
      </c>
      <c r="AB76" s="95">
        <v>101</v>
      </c>
      <c r="AC76" s="95">
        <v>103</v>
      </c>
      <c r="AD76" s="95">
        <v>103</v>
      </c>
      <c r="AE76" s="95">
        <v>69</v>
      </c>
      <c r="AF76" s="95">
        <v>78</v>
      </c>
      <c r="AG76" s="95">
        <v>70</v>
      </c>
      <c r="AH76" s="95">
        <v>18</v>
      </c>
      <c r="AI76" s="95">
        <v>25</v>
      </c>
      <c r="AJ76" s="95">
        <v>13</v>
      </c>
      <c r="AK76" s="95">
        <v>103</v>
      </c>
      <c r="AL76" s="95">
        <v>105</v>
      </c>
      <c r="AM76" s="95">
        <v>103</v>
      </c>
    </row>
    <row r="77" spans="1:39" ht="14.25" x14ac:dyDescent="0.45">
      <c r="A77" s="95" t="s">
        <v>155</v>
      </c>
      <c r="B77" s="95" t="s">
        <v>393</v>
      </c>
      <c r="C77" s="95">
        <v>860</v>
      </c>
      <c r="D77" s="95">
        <v>9028</v>
      </c>
      <c r="E77" s="95">
        <v>9028</v>
      </c>
      <c r="F77" s="95">
        <v>9028</v>
      </c>
      <c r="G77" s="95">
        <v>4617</v>
      </c>
      <c r="H77" s="95">
        <v>4617</v>
      </c>
      <c r="I77" s="95">
        <v>4617</v>
      </c>
      <c r="J77" s="95">
        <v>4411</v>
      </c>
      <c r="K77" s="95">
        <v>4411</v>
      </c>
      <c r="L77" s="95">
        <v>4411</v>
      </c>
      <c r="M77" s="95">
        <v>67</v>
      </c>
      <c r="N77" s="95">
        <v>72</v>
      </c>
      <c r="O77" s="95">
        <v>69</v>
      </c>
      <c r="P77" s="95">
        <v>18</v>
      </c>
      <c r="Q77" s="95">
        <v>21</v>
      </c>
      <c r="R77" s="95">
        <v>15</v>
      </c>
      <c r="S77" s="95">
        <v>103</v>
      </c>
      <c r="T77" s="95">
        <v>104</v>
      </c>
      <c r="U77" s="95">
        <v>103</v>
      </c>
      <c r="V77" s="95">
        <v>62</v>
      </c>
      <c r="W77" s="95">
        <v>66</v>
      </c>
      <c r="X77" s="95">
        <v>69</v>
      </c>
      <c r="Y77" s="95">
        <v>15</v>
      </c>
      <c r="Z77" s="95">
        <v>17</v>
      </c>
      <c r="AA77" s="95">
        <v>16</v>
      </c>
      <c r="AB77" s="95">
        <v>102</v>
      </c>
      <c r="AC77" s="95">
        <v>103</v>
      </c>
      <c r="AD77" s="95">
        <v>103</v>
      </c>
      <c r="AE77" s="95">
        <v>71</v>
      </c>
      <c r="AF77" s="95">
        <v>78</v>
      </c>
      <c r="AG77" s="95">
        <v>69</v>
      </c>
      <c r="AH77" s="95">
        <v>21</v>
      </c>
      <c r="AI77" s="95">
        <v>26</v>
      </c>
      <c r="AJ77" s="95">
        <v>14</v>
      </c>
      <c r="AK77" s="95">
        <v>104</v>
      </c>
      <c r="AL77" s="95">
        <v>105</v>
      </c>
      <c r="AM77" s="95">
        <v>103</v>
      </c>
    </row>
    <row r="78" spans="1:39" ht="14.25" x14ac:dyDescent="0.45">
      <c r="A78" s="95" t="s">
        <v>157</v>
      </c>
      <c r="B78" s="95" t="s">
        <v>393</v>
      </c>
      <c r="C78" s="95">
        <v>861</v>
      </c>
      <c r="D78" s="95">
        <v>2898</v>
      </c>
      <c r="E78" s="95">
        <v>2898</v>
      </c>
      <c r="F78" s="95">
        <v>2898</v>
      </c>
      <c r="G78" s="95">
        <v>1507</v>
      </c>
      <c r="H78" s="95">
        <v>1507</v>
      </c>
      <c r="I78" s="95">
        <v>1507</v>
      </c>
      <c r="J78" s="95">
        <v>1391</v>
      </c>
      <c r="K78" s="95">
        <v>1391</v>
      </c>
      <c r="L78" s="95">
        <v>1391</v>
      </c>
      <c r="M78" s="95">
        <v>59</v>
      </c>
      <c r="N78" s="95">
        <v>67</v>
      </c>
      <c r="O78" s="95">
        <v>63</v>
      </c>
      <c r="P78" s="95">
        <v>12</v>
      </c>
      <c r="Q78" s="95">
        <v>18</v>
      </c>
      <c r="R78" s="95">
        <v>11</v>
      </c>
      <c r="S78" s="95">
        <v>101</v>
      </c>
      <c r="T78" s="95">
        <v>103</v>
      </c>
      <c r="U78" s="95">
        <v>102</v>
      </c>
      <c r="V78" s="95">
        <v>54</v>
      </c>
      <c r="W78" s="95">
        <v>61</v>
      </c>
      <c r="X78" s="95">
        <v>63</v>
      </c>
      <c r="Y78" s="95">
        <v>9</v>
      </c>
      <c r="Z78" s="95">
        <v>13</v>
      </c>
      <c r="AA78" s="95">
        <v>12</v>
      </c>
      <c r="AB78" s="95">
        <v>100</v>
      </c>
      <c r="AC78" s="95">
        <v>102</v>
      </c>
      <c r="AD78" s="95">
        <v>102</v>
      </c>
      <c r="AE78" s="95">
        <v>63</v>
      </c>
      <c r="AF78" s="95">
        <v>73</v>
      </c>
      <c r="AG78" s="95">
        <v>64</v>
      </c>
      <c r="AH78" s="95">
        <v>16</v>
      </c>
      <c r="AI78" s="95">
        <v>24</v>
      </c>
      <c r="AJ78" s="95">
        <v>11</v>
      </c>
      <c r="AK78" s="95">
        <v>102</v>
      </c>
      <c r="AL78" s="95">
        <v>104</v>
      </c>
      <c r="AM78" s="95">
        <v>102</v>
      </c>
    </row>
    <row r="79" spans="1:39" ht="14.25" x14ac:dyDescent="0.45">
      <c r="A79" s="95" t="s">
        <v>147</v>
      </c>
      <c r="B79" s="95" t="s">
        <v>393</v>
      </c>
      <c r="C79" s="95">
        <v>884</v>
      </c>
      <c r="D79" s="95">
        <v>1775</v>
      </c>
      <c r="E79" s="95">
        <v>1775</v>
      </c>
      <c r="F79" s="95">
        <v>1775</v>
      </c>
      <c r="G79" s="95">
        <v>943</v>
      </c>
      <c r="H79" s="95">
        <v>943</v>
      </c>
      <c r="I79" s="95">
        <v>943</v>
      </c>
      <c r="J79" s="95">
        <v>832</v>
      </c>
      <c r="K79" s="95">
        <v>832</v>
      </c>
      <c r="L79" s="95">
        <v>832</v>
      </c>
      <c r="M79" s="95">
        <v>68</v>
      </c>
      <c r="N79" s="95">
        <v>74</v>
      </c>
      <c r="O79" s="95">
        <v>67</v>
      </c>
      <c r="P79" s="95">
        <v>21</v>
      </c>
      <c r="Q79" s="95">
        <v>22</v>
      </c>
      <c r="R79" s="95">
        <v>14</v>
      </c>
      <c r="S79" s="95">
        <v>103</v>
      </c>
      <c r="T79" s="95">
        <v>104</v>
      </c>
      <c r="U79" s="95">
        <v>103</v>
      </c>
      <c r="V79" s="95">
        <v>65</v>
      </c>
      <c r="W79" s="95">
        <v>68</v>
      </c>
      <c r="X79" s="95">
        <v>68</v>
      </c>
      <c r="Y79" s="95">
        <v>18</v>
      </c>
      <c r="Z79" s="95">
        <v>17</v>
      </c>
      <c r="AA79" s="95">
        <v>17</v>
      </c>
      <c r="AB79" s="95">
        <v>103</v>
      </c>
      <c r="AC79" s="95">
        <v>103</v>
      </c>
      <c r="AD79" s="95">
        <v>103</v>
      </c>
      <c r="AE79" s="95">
        <v>72</v>
      </c>
      <c r="AF79" s="95">
        <v>80</v>
      </c>
      <c r="AG79" s="95">
        <v>66</v>
      </c>
      <c r="AH79" s="95">
        <v>23</v>
      </c>
      <c r="AI79" s="95">
        <v>27</v>
      </c>
      <c r="AJ79" s="95">
        <v>11</v>
      </c>
      <c r="AK79" s="95">
        <v>104</v>
      </c>
      <c r="AL79" s="95">
        <v>105</v>
      </c>
      <c r="AM79" s="95">
        <v>102</v>
      </c>
    </row>
    <row r="80" spans="1:39" ht="14.25" x14ac:dyDescent="0.45">
      <c r="A80" s="95" t="s">
        <v>167</v>
      </c>
      <c r="B80" s="95" t="s">
        <v>393</v>
      </c>
      <c r="C80" s="95">
        <v>885</v>
      </c>
      <c r="D80" s="95">
        <v>5944</v>
      </c>
      <c r="E80" s="95">
        <v>5944</v>
      </c>
      <c r="F80" s="95">
        <v>5944</v>
      </c>
      <c r="G80" s="95">
        <v>3042</v>
      </c>
      <c r="H80" s="95">
        <v>3042</v>
      </c>
      <c r="I80" s="95">
        <v>3042</v>
      </c>
      <c r="J80" s="95">
        <v>2902</v>
      </c>
      <c r="K80" s="95">
        <v>2902</v>
      </c>
      <c r="L80" s="95">
        <v>2902</v>
      </c>
      <c r="M80" s="95">
        <v>64</v>
      </c>
      <c r="N80" s="95">
        <v>67</v>
      </c>
      <c r="O80" s="95">
        <v>64</v>
      </c>
      <c r="P80" s="95">
        <v>18</v>
      </c>
      <c r="Q80" s="95">
        <v>18</v>
      </c>
      <c r="R80" s="95">
        <v>14</v>
      </c>
      <c r="S80" s="95">
        <v>102</v>
      </c>
      <c r="T80" s="95">
        <v>103</v>
      </c>
      <c r="U80" s="95">
        <v>102</v>
      </c>
      <c r="V80" s="95">
        <v>61</v>
      </c>
      <c r="W80" s="95">
        <v>61</v>
      </c>
      <c r="X80" s="95">
        <v>65</v>
      </c>
      <c r="Y80" s="95">
        <v>15</v>
      </c>
      <c r="Z80" s="95">
        <v>15</v>
      </c>
      <c r="AA80" s="95">
        <v>15</v>
      </c>
      <c r="AB80" s="95">
        <v>102</v>
      </c>
      <c r="AC80" s="95">
        <v>102</v>
      </c>
      <c r="AD80" s="95">
        <v>102</v>
      </c>
      <c r="AE80" s="95">
        <v>67</v>
      </c>
      <c r="AF80" s="95">
        <v>72</v>
      </c>
      <c r="AG80" s="95">
        <v>63</v>
      </c>
      <c r="AH80" s="95">
        <v>21</v>
      </c>
      <c r="AI80" s="95">
        <v>22</v>
      </c>
      <c r="AJ80" s="95">
        <v>13</v>
      </c>
      <c r="AK80" s="95">
        <v>103</v>
      </c>
      <c r="AL80" s="95">
        <v>104</v>
      </c>
      <c r="AM80" s="95">
        <v>102</v>
      </c>
    </row>
    <row r="81" spans="1:39" ht="14.25" x14ac:dyDescent="0.45">
      <c r="A81" s="95" t="s">
        <v>151</v>
      </c>
      <c r="B81" s="95" t="s">
        <v>393</v>
      </c>
      <c r="C81" s="95">
        <v>893</v>
      </c>
      <c r="D81" s="95">
        <v>2931</v>
      </c>
      <c r="E81" s="95">
        <v>2931</v>
      </c>
      <c r="F81" s="95">
        <v>2931</v>
      </c>
      <c r="G81" s="95">
        <v>1555</v>
      </c>
      <c r="H81" s="95">
        <v>1555</v>
      </c>
      <c r="I81" s="95">
        <v>1555</v>
      </c>
      <c r="J81" s="95">
        <v>1376</v>
      </c>
      <c r="K81" s="95">
        <v>1376</v>
      </c>
      <c r="L81" s="95">
        <v>1376</v>
      </c>
      <c r="M81" s="95">
        <v>68</v>
      </c>
      <c r="N81" s="95">
        <v>69</v>
      </c>
      <c r="O81" s="95">
        <v>69</v>
      </c>
      <c r="P81" s="95">
        <v>20</v>
      </c>
      <c r="Q81" s="95">
        <v>19</v>
      </c>
      <c r="R81" s="95">
        <v>15</v>
      </c>
      <c r="S81" s="95">
        <v>103</v>
      </c>
      <c r="T81" s="95">
        <v>103</v>
      </c>
      <c r="U81" s="95">
        <v>103</v>
      </c>
      <c r="V81" s="95">
        <v>66</v>
      </c>
      <c r="W81" s="95">
        <v>66</v>
      </c>
      <c r="X81" s="95">
        <v>71</v>
      </c>
      <c r="Y81" s="95">
        <v>17</v>
      </c>
      <c r="Z81" s="95">
        <v>17</v>
      </c>
      <c r="AA81" s="95">
        <v>17</v>
      </c>
      <c r="AB81" s="95">
        <v>102</v>
      </c>
      <c r="AC81" s="95">
        <v>102</v>
      </c>
      <c r="AD81" s="95">
        <v>103</v>
      </c>
      <c r="AE81" s="95">
        <v>71</v>
      </c>
      <c r="AF81" s="95">
        <v>74</v>
      </c>
      <c r="AG81" s="95">
        <v>68</v>
      </c>
      <c r="AH81" s="95">
        <v>23</v>
      </c>
      <c r="AI81" s="95">
        <v>22</v>
      </c>
      <c r="AJ81" s="95">
        <v>13</v>
      </c>
      <c r="AK81" s="95">
        <v>104</v>
      </c>
      <c r="AL81" s="95">
        <v>104</v>
      </c>
      <c r="AM81" s="95">
        <v>102</v>
      </c>
    </row>
    <row r="82" spans="1:39" ht="14.25" x14ac:dyDescent="0.45">
      <c r="A82" s="95" t="s">
        <v>159</v>
      </c>
      <c r="B82" s="95" t="s">
        <v>393</v>
      </c>
      <c r="C82" s="95">
        <v>894</v>
      </c>
      <c r="D82" s="95">
        <v>2079</v>
      </c>
      <c r="E82" s="95">
        <v>2079</v>
      </c>
      <c r="F82" s="95">
        <v>2079</v>
      </c>
      <c r="G82" s="95">
        <v>1044</v>
      </c>
      <c r="H82" s="95">
        <v>1044</v>
      </c>
      <c r="I82" s="95">
        <v>1044</v>
      </c>
      <c r="J82" s="95">
        <v>1035</v>
      </c>
      <c r="K82" s="95">
        <v>1035</v>
      </c>
      <c r="L82" s="95">
        <v>1035</v>
      </c>
      <c r="M82" s="95">
        <v>70</v>
      </c>
      <c r="N82" s="95">
        <v>77</v>
      </c>
      <c r="O82" s="95">
        <v>71</v>
      </c>
      <c r="P82" s="95">
        <v>19</v>
      </c>
      <c r="Q82" s="95">
        <v>24</v>
      </c>
      <c r="R82" s="95">
        <v>16</v>
      </c>
      <c r="S82" s="95">
        <v>103</v>
      </c>
      <c r="T82" s="95">
        <v>105</v>
      </c>
      <c r="U82" s="95">
        <v>103</v>
      </c>
      <c r="V82" s="95">
        <v>67</v>
      </c>
      <c r="W82" s="95">
        <v>72</v>
      </c>
      <c r="X82" s="95">
        <v>72</v>
      </c>
      <c r="Y82" s="95">
        <v>16</v>
      </c>
      <c r="Z82" s="95">
        <v>20</v>
      </c>
      <c r="AA82" s="95">
        <v>17</v>
      </c>
      <c r="AB82" s="95">
        <v>103</v>
      </c>
      <c r="AC82" s="95">
        <v>104</v>
      </c>
      <c r="AD82" s="95">
        <v>103</v>
      </c>
      <c r="AE82" s="95">
        <v>74</v>
      </c>
      <c r="AF82" s="95">
        <v>82</v>
      </c>
      <c r="AG82" s="95">
        <v>71</v>
      </c>
      <c r="AH82" s="95">
        <v>22</v>
      </c>
      <c r="AI82" s="95">
        <v>29</v>
      </c>
      <c r="AJ82" s="95">
        <v>15</v>
      </c>
      <c r="AK82" s="95">
        <v>104</v>
      </c>
      <c r="AL82" s="95">
        <v>105</v>
      </c>
      <c r="AM82" s="95">
        <v>103</v>
      </c>
    </row>
    <row r="83" spans="1:39" ht="14.25" x14ac:dyDescent="0.45">
      <c r="A83" s="95" t="s">
        <v>163</v>
      </c>
      <c r="B83" s="95" t="s">
        <v>393</v>
      </c>
      <c r="C83" s="95">
        <v>937</v>
      </c>
      <c r="D83" s="95">
        <v>5807</v>
      </c>
      <c r="E83" s="95">
        <v>5807</v>
      </c>
      <c r="F83" s="95">
        <v>5807</v>
      </c>
      <c r="G83" s="95">
        <v>2915</v>
      </c>
      <c r="H83" s="95">
        <v>2915</v>
      </c>
      <c r="I83" s="95">
        <v>2915</v>
      </c>
      <c r="J83" s="95">
        <v>2892</v>
      </c>
      <c r="K83" s="95">
        <v>2892</v>
      </c>
      <c r="L83" s="95">
        <v>2892</v>
      </c>
      <c r="M83" s="95">
        <v>69</v>
      </c>
      <c r="N83" s="95">
        <v>75</v>
      </c>
      <c r="O83" s="95">
        <v>71</v>
      </c>
      <c r="P83" s="95">
        <v>23</v>
      </c>
      <c r="Q83" s="95">
        <v>25</v>
      </c>
      <c r="R83" s="95">
        <v>18</v>
      </c>
      <c r="S83" s="95">
        <v>103</v>
      </c>
      <c r="T83" s="95">
        <v>105</v>
      </c>
      <c r="U83" s="95">
        <v>103</v>
      </c>
      <c r="V83" s="95">
        <v>64</v>
      </c>
      <c r="W83" s="95">
        <v>69</v>
      </c>
      <c r="X83" s="95">
        <v>71</v>
      </c>
      <c r="Y83" s="95">
        <v>20</v>
      </c>
      <c r="Z83" s="95">
        <v>20</v>
      </c>
      <c r="AA83" s="95">
        <v>20</v>
      </c>
      <c r="AB83" s="95">
        <v>103</v>
      </c>
      <c r="AC83" s="95">
        <v>103</v>
      </c>
      <c r="AD83" s="95">
        <v>104</v>
      </c>
      <c r="AE83" s="95">
        <v>73</v>
      </c>
      <c r="AF83" s="95">
        <v>81</v>
      </c>
      <c r="AG83" s="95">
        <v>71</v>
      </c>
      <c r="AH83" s="95">
        <v>27</v>
      </c>
      <c r="AI83" s="95">
        <v>30</v>
      </c>
      <c r="AJ83" s="95">
        <v>16</v>
      </c>
      <c r="AK83" s="95">
        <v>104</v>
      </c>
      <c r="AL83" s="95">
        <v>106</v>
      </c>
      <c r="AM83" s="95">
        <v>103</v>
      </c>
    </row>
    <row r="84" spans="1:39" ht="14.25" x14ac:dyDescent="0.45">
      <c r="A84" s="95" t="s">
        <v>340</v>
      </c>
      <c r="B84" s="95" t="s">
        <v>394</v>
      </c>
      <c r="C84" s="95" t="s">
        <v>394</v>
      </c>
      <c r="D84" s="95">
        <v>64541</v>
      </c>
      <c r="E84" s="95">
        <v>64539</v>
      </c>
      <c r="F84" s="95">
        <v>64538</v>
      </c>
      <c r="G84" s="95">
        <v>33031</v>
      </c>
      <c r="H84" s="95">
        <v>33029</v>
      </c>
      <c r="I84" s="95">
        <v>33029</v>
      </c>
      <c r="J84" s="95">
        <v>31510</v>
      </c>
      <c r="K84" s="95">
        <v>31510</v>
      </c>
      <c r="L84" s="95">
        <v>31509</v>
      </c>
      <c r="M84" s="95">
        <v>66</v>
      </c>
      <c r="N84" s="95">
        <v>71</v>
      </c>
      <c r="O84" s="95">
        <v>68</v>
      </c>
      <c r="P84" s="95">
        <v>19</v>
      </c>
      <c r="Q84" s="95">
        <v>22</v>
      </c>
      <c r="R84" s="95">
        <v>16</v>
      </c>
      <c r="S84" s="95">
        <v>103</v>
      </c>
      <c r="T84" s="95">
        <v>104</v>
      </c>
      <c r="U84" s="95">
        <v>103</v>
      </c>
      <c r="V84" s="95">
        <v>62</v>
      </c>
      <c r="W84" s="95">
        <v>66</v>
      </c>
      <c r="X84" s="95">
        <v>68</v>
      </c>
      <c r="Y84" s="95">
        <v>16</v>
      </c>
      <c r="Z84" s="95">
        <v>18</v>
      </c>
      <c r="AA84" s="95">
        <v>17</v>
      </c>
      <c r="AB84" s="95">
        <v>102</v>
      </c>
      <c r="AC84" s="95">
        <v>103</v>
      </c>
      <c r="AD84" s="95">
        <v>103</v>
      </c>
      <c r="AE84" s="95">
        <v>70</v>
      </c>
      <c r="AF84" s="95">
        <v>77</v>
      </c>
      <c r="AG84" s="95">
        <v>67</v>
      </c>
      <c r="AH84" s="95">
        <v>22</v>
      </c>
      <c r="AI84" s="95">
        <v>26</v>
      </c>
      <c r="AJ84" s="95">
        <v>14</v>
      </c>
      <c r="AK84" s="95">
        <v>103</v>
      </c>
      <c r="AL84" s="95">
        <v>105</v>
      </c>
      <c r="AM84" s="95">
        <v>102</v>
      </c>
    </row>
    <row r="85" spans="1:39" ht="14.25" x14ac:dyDescent="0.45">
      <c r="A85" s="95" t="s">
        <v>179</v>
      </c>
      <c r="B85" s="95" t="s">
        <v>394</v>
      </c>
      <c r="C85" s="95">
        <v>821</v>
      </c>
      <c r="D85" s="95">
        <v>2947</v>
      </c>
      <c r="E85" s="95">
        <v>2947</v>
      </c>
      <c r="F85" s="95">
        <v>2947</v>
      </c>
      <c r="G85" s="95">
        <v>1512</v>
      </c>
      <c r="H85" s="95">
        <v>1512</v>
      </c>
      <c r="I85" s="95">
        <v>1512</v>
      </c>
      <c r="J85" s="95">
        <v>1435</v>
      </c>
      <c r="K85" s="95">
        <v>1435</v>
      </c>
      <c r="L85" s="95">
        <v>1435</v>
      </c>
      <c r="M85" s="95">
        <v>56</v>
      </c>
      <c r="N85" s="95">
        <v>71</v>
      </c>
      <c r="O85" s="95">
        <v>64</v>
      </c>
      <c r="P85" s="95">
        <v>11</v>
      </c>
      <c r="Q85" s="95">
        <v>23</v>
      </c>
      <c r="R85" s="95">
        <v>13</v>
      </c>
      <c r="S85" s="95">
        <v>100</v>
      </c>
      <c r="T85" s="95">
        <v>104</v>
      </c>
      <c r="U85" s="95">
        <v>102</v>
      </c>
      <c r="V85" s="95">
        <v>52</v>
      </c>
      <c r="W85" s="95">
        <v>66</v>
      </c>
      <c r="X85" s="95">
        <v>65</v>
      </c>
      <c r="Y85" s="95">
        <v>9</v>
      </c>
      <c r="Z85" s="95">
        <v>20</v>
      </c>
      <c r="AA85" s="95">
        <v>15</v>
      </c>
      <c r="AB85" s="95">
        <v>100</v>
      </c>
      <c r="AC85" s="95">
        <v>103</v>
      </c>
      <c r="AD85" s="95">
        <v>102</v>
      </c>
      <c r="AE85" s="95">
        <v>61</v>
      </c>
      <c r="AF85" s="95">
        <v>76</v>
      </c>
      <c r="AG85" s="95">
        <v>63</v>
      </c>
      <c r="AH85" s="95">
        <v>13</v>
      </c>
      <c r="AI85" s="95">
        <v>27</v>
      </c>
      <c r="AJ85" s="95">
        <v>11</v>
      </c>
      <c r="AK85" s="95">
        <v>101</v>
      </c>
      <c r="AL85" s="95">
        <v>105</v>
      </c>
      <c r="AM85" s="95">
        <v>102</v>
      </c>
    </row>
    <row r="86" spans="1:39" ht="14.25" x14ac:dyDescent="0.45">
      <c r="A86" s="95" t="s">
        <v>169</v>
      </c>
      <c r="B86" s="95" t="s">
        <v>394</v>
      </c>
      <c r="C86" s="95">
        <v>822</v>
      </c>
      <c r="D86" s="95">
        <v>1933</v>
      </c>
      <c r="E86" s="95">
        <v>1933</v>
      </c>
      <c r="F86" s="95">
        <v>1933</v>
      </c>
      <c r="G86" s="95">
        <v>1007</v>
      </c>
      <c r="H86" s="95">
        <v>1007</v>
      </c>
      <c r="I86" s="95">
        <v>1007</v>
      </c>
      <c r="J86" s="95">
        <v>926</v>
      </c>
      <c r="K86" s="95">
        <v>926</v>
      </c>
      <c r="L86" s="95">
        <v>926</v>
      </c>
      <c r="M86" s="95">
        <v>59</v>
      </c>
      <c r="N86" s="95">
        <v>68</v>
      </c>
      <c r="O86" s="95">
        <v>59</v>
      </c>
      <c r="P86" s="95">
        <v>16</v>
      </c>
      <c r="Q86" s="95">
        <v>17</v>
      </c>
      <c r="R86" s="95">
        <v>10</v>
      </c>
      <c r="S86" s="95">
        <v>101</v>
      </c>
      <c r="T86" s="95">
        <v>103</v>
      </c>
      <c r="U86" s="95">
        <v>101</v>
      </c>
      <c r="V86" s="95">
        <v>55</v>
      </c>
      <c r="W86" s="95">
        <v>62</v>
      </c>
      <c r="X86" s="95">
        <v>60</v>
      </c>
      <c r="Y86" s="95">
        <v>14</v>
      </c>
      <c r="Z86" s="95">
        <v>14</v>
      </c>
      <c r="AA86" s="95">
        <v>11</v>
      </c>
      <c r="AB86" s="95">
        <v>101</v>
      </c>
      <c r="AC86" s="95">
        <v>102</v>
      </c>
      <c r="AD86" s="95">
        <v>101</v>
      </c>
      <c r="AE86" s="95">
        <v>63</v>
      </c>
      <c r="AF86" s="95">
        <v>74</v>
      </c>
      <c r="AG86" s="95">
        <v>57</v>
      </c>
      <c r="AH86" s="95">
        <v>19</v>
      </c>
      <c r="AI86" s="95">
        <v>21</v>
      </c>
      <c r="AJ86" s="95">
        <v>8</v>
      </c>
      <c r="AK86" s="95">
        <v>102</v>
      </c>
      <c r="AL86" s="95">
        <v>104</v>
      </c>
      <c r="AM86" s="95">
        <v>101</v>
      </c>
    </row>
    <row r="87" spans="1:39" ht="14.25" x14ac:dyDescent="0.45">
      <c r="A87" s="95" t="s">
        <v>173</v>
      </c>
      <c r="B87" s="95" t="s">
        <v>394</v>
      </c>
      <c r="C87" s="95">
        <v>823</v>
      </c>
      <c r="D87" s="95">
        <v>3075</v>
      </c>
      <c r="E87" s="95">
        <v>3075</v>
      </c>
      <c r="F87" s="95">
        <v>3075</v>
      </c>
      <c r="G87" s="95">
        <v>1565</v>
      </c>
      <c r="H87" s="95">
        <v>1565</v>
      </c>
      <c r="I87" s="95">
        <v>1565</v>
      </c>
      <c r="J87" s="95">
        <v>1510</v>
      </c>
      <c r="K87" s="95">
        <v>1510</v>
      </c>
      <c r="L87" s="95">
        <v>1510</v>
      </c>
      <c r="M87" s="95">
        <v>65</v>
      </c>
      <c r="N87" s="95">
        <v>68</v>
      </c>
      <c r="O87" s="95">
        <v>65</v>
      </c>
      <c r="P87" s="95">
        <v>17</v>
      </c>
      <c r="Q87" s="95">
        <v>19</v>
      </c>
      <c r="R87" s="95">
        <v>13</v>
      </c>
      <c r="S87" s="95">
        <v>102</v>
      </c>
      <c r="T87" s="95">
        <v>103</v>
      </c>
      <c r="U87" s="95">
        <v>102</v>
      </c>
      <c r="V87" s="95">
        <v>60</v>
      </c>
      <c r="W87" s="95">
        <v>62</v>
      </c>
      <c r="X87" s="95">
        <v>65</v>
      </c>
      <c r="Y87" s="95">
        <v>13</v>
      </c>
      <c r="Z87" s="95">
        <v>13</v>
      </c>
      <c r="AA87" s="95">
        <v>15</v>
      </c>
      <c r="AB87" s="95">
        <v>101</v>
      </c>
      <c r="AC87" s="95">
        <v>102</v>
      </c>
      <c r="AD87" s="95">
        <v>102</v>
      </c>
      <c r="AE87" s="95">
        <v>71</v>
      </c>
      <c r="AF87" s="95">
        <v>75</v>
      </c>
      <c r="AG87" s="95">
        <v>64</v>
      </c>
      <c r="AH87" s="95">
        <v>21</v>
      </c>
      <c r="AI87" s="95">
        <v>25</v>
      </c>
      <c r="AJ87" s="95">
        <v>12</v>
      </c>
      <c r="AK87" s="95">
        <v>103</v>
      </c>
      <c r="AL87" s="95">
        <v>104</v>
      </c>
      <c r="AM87" s="95">
        <v>102</v>
      </c>
    </row>
    <row r="88" spans="1:39" ht="14.25" x14ac:dyDescent="0.45">
      <c r="A88" s="95" t="s">
        <v>171</v>
      </c>
      <c r="B88" s="95" t="s">
        <v>394</v>
      </c>
      <c r="C88" s="95">
        <v>873</v>
      </c>
      <c r="D88" s="95">
        <v>6342</v>
      </c>
      <c r="E88" s="95">
        <v>6342</v>
      </c>
      <c r="F88" s="95">
        <v>6342</v>
      </c>
      <c r="G88" s="95">
        <v>3273</v>
      </c>
      <c r="H88" s="95">
        <v>3273</v>
      </c>
      <c r="I88" s="95">
        <v>3273</v>
      </c>
      <c r="J88" s="95">
        <v>3069</v>
      </c>
      <c r="K88" s="95">
        <v>3069</v>
      </c>
      <c r="L88" s="95">
        <v>3069</v>
      </c>
      <c r="M88" s="95">
        <v>66</v>
      </c>
      <c r="N88" s="95">
        <v>70</v>
      </c>
      <c r="O88" s="95">
        <v>67</v>
      </c>
      <c r="P88" s="95">
        <v>22</v>
      </c>
      <c r="Q88" s="95">
        <v>23</v>
      </c>
      <c r="R88" s="95">
        <v>17</v>
      </c>
      <c r="S88" s="95">
        <v>103</v>
      </c>
      <c r="T88" s="95">
        <v>104</v>
      </c>
      <c r="U88" s="95">
        <v>103</v>
      </c>
      <c r="V88" s="95">
        <v>63</v>
      </c>
      <c r="W88" s="95">
        <v>65</v>
      </c>
      <c r="X88" s="95">
        <v>67</v>
      </c>
      <c r="Y88" s="95">
        <v>19</v>
      </c>
      <c r="Z88" s="95">
        <v>20</v>
      </c>
      <c r="AA88" s="95">
        <v>19</v>
      </c>
      <c r="AB88" s="95">
        <v>102</v>
      </c>
      <c r="AC88" s="95">
        <v>103</v>
      </c>
      <c r="AD88" s="95">
        <v>103</v>
      </c>
      <c r="AE88" s="95">
        <v>70</v>
      </c>
      <c r="AF88" s="95">
        <v>76</v>
      </c>
      <c r="AG88" s="95">
        <v>67</v>
      </c>
      <c r="AH88" s="95">
        <v>25</v>
      </c>
      <c r="AI88" s="95">
        <v>27</v>
      </c>
      <c r="AJ88" s="95">
        <v>14</v>
      </c>
      <c r="AK88" s="95">
        <v>104</v>
      </c>
      <c r="AL88" s="95">
        <v>105</v>
      </c>
      <c r="AM88" s="95">
        <v>102</v>
      </c>
    </row>
    <row r="89" spans="1:39" ht="14.25" x14ac:dyDescent="0.45">
      <c r="A89" s="95" t="s">
        <v>183</v>
      </c>
      <c r="B89" s="95" t="s">
        <v>394</v>
      </c>
      <c r="C89" s="95">
        <v>874</v>
      </c>
      <c r="D89" s="95">
        <v>2494</v>
      </c>
      <c r="E89" s="95">
        <v>2494</v>
      </c>
      <c r="F89" s="95">
        <v>2494</v>
      </c>
      <c r="G89" s="95">
        <v>1307</v>
      </c>
      <c r="H89" s="95">
        <v>1307</v>
      </c>
      <c r="I89" s="95">
        <v>1307</v>
      </c>
      <c r="J89" s="95">
        <v>1187</v>
      </c>
      <c r="K89" s="95">
        <v>1187</v>
      </c>
      <c r="L89" s="95">
        <v>1187</v>
      </c>
      <c r="M89" s="95">
        <v>55</v>
      </c>
      <c r="N89" s="95">
        <v>65</v>
      </c>
      <c r="O89" s="95">
        <v>61</v>
      </c>
      <c r="P89" s="95">
        <v>11</v>
      </c>
      <c r="Q89" s="95">
        <v>16</v>
      </c>
      <c r="R89" s="95">
        <v>12</v>
      </c>
      <c r="S89" s="95">
        <v>100</v>
      </c>
      <c r="T89" s="95">
        <v>102</v>
      </c>
      <c r="U89" s="95">
        <v>101</v>
      </c>
      <c r="V89" s="95">
        <v>51</v>
      </c>
      <c r="W89" s="95">
        <v>59</v>
      </c>
      <c r="X89" s="95">
        <v>61</v>
      </c>
      <c r="Y89" s="95">
        <v>10</v>
      </c>
      <c r="Z89" s="95">
        <v>13</v>
      </c>
      <c r="AA89" s="95">
        <v>14</v>
      </c>
      <c r="AB89" s="95">
        <v>100</v>
      </c>
      <c r="AC89" s="95">
        <v>101</v>
      </c>
      <c r="AD89" s="95">
        <v>102</v>
      </c>
      <c r="AE89" s="95">
        <v>59</v>
      </c>
      <c r="AF89" s="95">
        <v>71</v>
      </c>
      <c r="AG89" s="95">
        <v>61</v>
      </c>
      <c r="AH89" s="95">
        <v>12</v>
      </c>
      <c r="AI89" s="95">
        <v>19</v>
      </c>
      <c r="AJ89" s="95">
        <v>10</v>
      </c>
      <c r="AK89" s="95">
        <v>101</v>
      </c>
      <c r="AL89" s="95">
        <v>103</v>
      </c>
      <c r="AM89" s="95">
        <v>101</v>
      </c>
    </row>
    <row r="90" spans="1:39" ht="14.25" x14ac:dyDescent="0.45">
      <c r="A90" s="95" t="s">
        <v>175</v>
      </c>
      <c r="B90" s="95" t="s">
        <v>394</v>
      </c>
      <c r="C90" s="95">
        <v>881</v>
      </c>
      <c r="D90" s="95">
        <v>15218</v>
      </c>
      <c r="E90" s="95">
        <v>15217</v>
      </c>
      <c r="F90" s="95">
        <v>15216</v>
      </c>
      <c r="G90" s="95">
        <v>7724</v>
      </c>
      <c r="H90" s="95">
        <v>7723</v>
      </c>
      <c r="I90" s="95">
        <v>7722</v>
      </c>
      <c r="J90" s="95">
        <v>7494</v>
      </c>
      <c r="K90" s="95">
        <v>7494</v>
      </c>
      <c r="L90" s="95">
        <v>7494</v>
      </c>
      <c r="M90" s="95">
        <v>67</v>
      </c>
      <c r="N90" s="95">
        <v>74</v>
      </c>
      <c r="O90" s="95">
        <v>71</v>
      </c>
      <c r="P90" s="95">
        <v>19</v>
      </c>
      <c r="Q90" s="95">
        <v>23</v>
      </c>
      <c r="R90" s="95">
        <v>17</v>
      </c>
      <c r="S90" s="95">
        <v>103</v>
      </c>
      <c r="T90" s="95">
        <v>104</v>
      </c>
      <c r="U90" s="95">
        <v>103</v>
      </c>
      <c r="V90" s="95">
        <v>63</v>
      </c>
      <c r="W90" s="95">
        <v>69</v>
      </c>
      <c r="X90" s="95">
        <v>72</v>
      </c>
      <c r="Y90" s="95">
        <v>16</v>
      </c>
      <c r="Z90" s="95">
        <v>19</v>
      </c>
      <c r="AA90" s="95">
        <v>19</v>
      </c>
      <c r="AB90" s="95">
        <v>102</v>
      </c>
      <c r="AC90" s="95">
        <v>103</v>
      </c>
      <c r="AD90" s="95">
        <v>104</v>
      </c>
      <c r="AE90" s="95">
        <v>71</v>
      </c>
      <c r="AF90" s="95">
        <v>79</v>
      </c>
      <c r="AG90" s="95">
        <v>71</v>
      </c>
      <c r="AH90" s="95">
        <v>23</v>
      </c>
      <c r="AI90" s="95">
        <v>28</v>
      </c>
      <c r="AJ90" s="95">
        <v>16</v>
      </c>
      <c r="AK90" s="95">
        <v>104</v>
      </c>
      <c r="AL90" s="95">
        <v>105</v>
      </c>
      <c r="AM90" s="95">
        <v>103</v>
      </c>
    </row>
    <row r="91" spans="1:39" ht="14.25" x14ac:dyDescent="0.45">
      <c r="A91" s="95" t="s">
        <v>185</v>
      </c>
      <c r="B91" s="95" t="s">
        <v>394</v>
      </c>
      <c r="C91" s="95">
        <v>882</v>
      </c>
      <c r="D91" s="95">
        <v>1902</v>
      </c>
      <c r="E91" s="95">
        <v>1902</v>
      </c>
      <c r="F91" s="95">
        <v>1902</v>
      </c>
      <c r="G91" s="95">
        <v>959</v>
      </c>
      <c r="H91" s="95">
        <v>959</v>
      </c>
      <c r="I91" s="95">
        <v>959</v>
      </c>
      <c r="J91" s="95">
        <v>943</v>
      </c>
      <c r="K91" s="95">
        <v>943</v>
      </c>
      <c r="L91" s="95">
        <v>943</v>
      </c>
      <c r="M91" s="95">
        <v>67</v>
      </c>
      <c r="N91" s="95">
        <v>73</v>
      </c>
      <c r="O91" s="95">
        <v>71</v>
      </c>
      <c r="P91" s="95">
        <v>20</v>
      </c>
      <c r="Q91" s="95">
        <v>24</v>
      </c>
      <c r="R91" s="95">
        <v>20</v>
      </c>
      <c r="S91" s="95">
        <v>103</v>
      </c>
      <c r="T91" s="95">
        <v>104</v>
      </c>
      <c r="U91" s="95">
        <v>103</v>
      </c>
      <c r="V91" s="95">
        <v>62</v>
      </c>
      <c r="W91" s="95">
        <v>67</v>
      </c>
      <c r="X91" s="95">
        <v>71</v>
      </c>
      <c r="Y91" s="95">
        <v>17</v>
      </c>
      <c r="Z91" s="95">
        <v>18</v>
      </c>
      <c r="AA91" s="95">
        <v>22</v>
      </c>
      <c r="AB91" s="95">
        <v>102</v>
      </c>
      <c r="AC91" s="95">
        <v>103</v>
      </c>
      <c r="AD91" s="95">
        <v>103</v>
      </c>
      <c r="AE91" s="95">
        <v>72</v>
      </c>
      <c r="AF91" s="95">
        <v>79</v>
      </c>
      <c r="AG91" s="95">
        <v>70</v>
      </c>
      <c r="AH91" s="95">
        <v>23</v>
      </c>
      <c r="AI91" s="95">
        <v>29</v>
      </c>
      <c r="AJ91" s="95">
        <v>18</v>
      </c>
      <c r="AK91" s="95">
        <v>104</v>
      </c>
      <c r="AL91" s="95">
        <v>105</v>
      </c>
      <c r="AM91" s="95">
        <v>103</v>
      </c>
    </row>
    <row r="92" spans="1:39" ht="14.25" x14ac:dyDescent="0.45">
      <c r="A92" s="95" t="s">
        <v>188</v>
      </c>
      <c r="B92" s="95" t="s">
        <v>394</v>
      </c>
      <c r="C92" s="95">
        <v>883</v>
      </c>
      <c r="D92" s="95">
        <v>2142</v>
      </c>
      <c r="E92" s="95">
        <v>2142</v>
      </c>
      <c r="F92" s="95">
        <v>2142</v>
      </c>
      <c r="G92" s="95">
        <v>1096</v>
      </c>
      <c r="H92" s="95">
        <v>1096</v>
      </c>
      <c r="I92" s="95">
        <v>1096</v>
      </c>
      <c r="J92" s="95">
        <v>1046</v>
      </c>
      <c r="K92" s="95">
        <v>1046</v>
      </c>
      <c r="L92" s="95">
        <v>1046</v>
      </c>
      <c r="M92" s="95">
        <v>63</v>
      </c>
      <c r="N92" s="95">
        <v>72</v>
      </c>
      <c r="O92" s="95">
        <v>68</v>
      </c>
      <c r="P92" s="95">
        <v>13</v>
      </c>
      <c r="Q92" s="95">
        <v>21</v>
      </c>
      <c r="R92" s="95">
        <v>13</v>
      </c>
      <c r="S92" s="95">
        <v>101</v>
      </c>
      <c r="T92" s="95">
        <v>104</v>
      </c>
      <c r="U92" s="95">
        <v>102</v>
      </c>
      <c r="V92" s="95">
        <v>59</v>
      </c>
      <c r="W92" s="95">
        <v>66</v>
      </c>
      <c r="X92" s="95">
        <v>68</v>
      </c>
      <c r="Y92" s="95">
        <v>9</v>
      </c>
      <c r="Z92" s="95">
        <v>17</v>
      </c>
      <c r="AA92" s="95">
        <v>15</v>
      </c>
      <c r="AB92" s="95">
        <v>100</v>
      </c>
      <c r="AC92" s="95">
        <v>102</v>
      </c>
      <c r="AD92" s="95">
        <v>102</v>
      </c>
      <c r="AE92" s="95">
        <v>66</v>
      </c>
      <c r="AF92" s="95">
        <v>78</v>
      </c>
      <c r="AG92" s="95">
        <v>68</v>
      </c>
      <c r="AH92" s="95">
        <v>16</v>
      </c>
      <c r="AI92" s="95">
        <v>26</v>
      </c>
      <c r="AJ92" s="95">
        <v>12</v>
      </c>
      <c r="AK92" s="95">
        <v>102</v>
      </c>
      <c r="AL92" s="95">
        <v>105</v>
      </c>
      <c r="AM92" s="95">
        <v>102</v>
      </c>
    </row>
    <row r="93" spans="1:39" ht="14.25" x14ac:dyDescent="0.45">
      <c r="A93" s="95" t="s">
        <v>177</v>
      </c>
      <c r="B93" s="95" t="s">
        <v>394</v>
      </c>
      <c r="C93" s="95">
        <v>919</v>
      </c>
      <c r="D93" s="95">
        <v>12706</v>
      </c>
      <c r="E93" s="95">
        <v>12706</v>
      </c>
      <c r="F93" s="95">
        <v>12706</v>
      </c>
      <c r="G93" s="95">
        <v>6467</v>
      </c>
      <c r="H93" s="95">
        <v>6467</v>
      </c>
      <c r="I93" s="95">
        <v>6467</v>
      </c>
      <c r="J93" s="95">
        <v>6239</v>
      </c>
      <c r="K93" s="95">
        <v>6239</v>
      </c>
      <c r="L93" s="95">
        <v>6239</v>
      </c>
      <c r="M93" s="95">
        <v>72</v>
      </c>
      <c r="N93" s="95">
        <v>77</v>
      </c>
      <c r="O93" s="95">
        <v>73</v>
      </c>
      <c r="P93" s="95">
        <v>23</v>
      </c>
      <c r="Q93" s="95">
        <v>27</v>
      </c>
      <c r="R93" s="95">
        <v>19</v>
      </c>
      <c r="S93" s="95">
        <v>104</v>
      </c>
      <c r="T93" s="95">
        <v>105</v>
      </c>
      <c r="U93" s="95">
        <v>104</v>
      </c>
      <c r="V93" s="95">
        <v>69</v>
      </c>
      <c r="W93" s="95">
        <v>72</v>
      </c>
      <c r="X93" s="95">
        <v>73</v>
      </c>
      <c r="Y93" s="95">
        <v>20</v>
      </c>
      <c r="Z93" s="95">
        <v>22</v>
      </c>
      <c r="AA93" s="95">
        <v>21</v>
      </c>
      <c r="AB93" s="95">
        <v>103</v>
      </c>
      <c r="AC93" s="95">
        <v>104</v>
      </c>
      <c r="AD93" s="95">
        <v>104</v>
      </c>
      <c r="AE93" s="95">
        <v>76</v>
      </c>
      <c r="AF93" s="95">
        <v>82</v>
      </c>
      <c r="AG93" s="95">
        <v>73</v>
      </c>
      <c r="AH93" s="95">
        <v>27</v>
      </c>
      <c r="AI93" s="95">
        <v>31</v>
      </c>
      <c r="AJ93" s="95">
        <v>17</v>
      </c>
      <c r="AK93" s="95">
        <v>105</v>
      </c>
      <c r="AL93" s="95">
        <v>106</v>
      </c>
      <c r="AM93" s="95">
        <v>103</v>
      </c>
    </row>
    <row r="94" spans="1:39" ht="14.25" x14ac:dyDescent="0.45">
      <c r="A94" s="95" t="s">
        <v>181</v>
      </c>
      <c r="B94" s="95" t="s">
        <v>394</v>
      </c>
      <c r="C94" s="95">
        <v>926</v>
      </c>
      <c r="D94" s="95">
        <v>8299</v>
      </c>
      <c r="E94" s="95">
        <v>8298</v>
      </c>
      <c r="F94" s="95">
        <v>8298</v>
      </c>
      <c r="G94" s="95">
        <v>4272</v>
      </c>
      <c r="H94" s="95">
        <v>4271</v>
      </c>
      <c r="I94" s="95">
        <v>4272</v>
      </c>
      <c r="J94" s="95">
        <v>4027</v>
      </c>
      <c r="K94" s="95">
        <v>4027</v>
      </c>
      <c r="L94" s="95">
        <v>4026</v>
      </c>
      <c r="M94" s="95">
        <v>64</v>
      </c>
      <c r="N94" s="95">
        <v>66</v>
      </c>
      <c r="O94" s="95">
        <v>62</v>
      </c>
      <c r="P94" s="95">
        <v>18</v>
      </c>
      <c r="Q94" s="95">
        <v>17</v>
      </c>
      <c r="R94" s="95">
        <v>11</v>
      </c>
      <c r="S94" s="95">
        <v>102</v>
      </c>
      <c r="T94" s="95">
        <v>102</v>
      </c>
      <c r="U94" s="95">
        <v>101</v>
      </c>
      <c r="V94" s="95">
        <v>60</v>
      </c>
      <c r="W94" s="95">
        <v>60</v>
      </c>
      <c r="X94" s="95">
        <v>63</v>
      </c>
      <c r="Y94" s="95">
        <v>15</v>
      </c>
      <c r="Z94" s="95">
        <v>13</v>
      </c>
      <c r="AA94" s="95">
        <v>13</v>
      </c>
      <c r="AB94" s="95">
        <v>101</v>
      </c>
      <c r="AC94" s="95">
        <v>101</v>
      </c>
      <c r="AD94" s="95">
        <v>102</v>
      </c>
      <c r="AE94" s="95">
        <v>68</v>
      </c>
      <c r="AF94" s="95">
        <v>73</v>
      </c>
      <c r="AG94" s="95">
        <v>61</v>
      </c>
      <c r="AH94" s="95">
        <v>21</v>
      </c>
      <c r="AI94" s="95">
        <v>21</v>
      </c>
      <c r="AJ94" s="95">
        <v>10</v>
      </c>
      <c r="AK94" s="95">
        <v>103</v>
      </c>
      <c r="AL94" s="95">
        <v>104</v>
      </c>
      <c r="AM94" s="95">
        <v>101</v>
      </c>
    </row>
    <row r="95" spans="1:39" ht="14.25" x14ac:dyDescent="0.45">
      <c r="A95" s="95" t="s">
        <v>186</v>
      </c>
      <c r="B95" s="95" t="s">
        <v>394</v>
      </c>
      <c r="C95" s="95">
        <v>935</v>
      </c>
      <c r="D95" s="95">
        <v>7483</v>
      </c>
      <c r="E95" s="95">
        <v>7483</v>
      </c>
      <c r="F95" s="95">
        <v>7483</v>
      </c>
      <c r="G95" s="95">
        <v>3849</v>
      </c>
      <c r="H95" s="95">
        <v>3849</v>
      </c>
      <c r="I95" s="95">
        <v>3849</v>
      </c>
      <c r="J95" s="95">
        <v>3634</v>
      </c>
      <c r="K95" s="95">
        <v>3634</v>
      </c>
      <c r="L95" s="95">
        <v>3634</v>
      </c>
      <c r="M95" s="95">
        <v>63</v>
      </c>
      <c r="N95" s="95">
        <v>68</v>
      </c>
      <c r="O95" s="95">
        <v>64</v>
      </c>
      <c r="P95" s="95">
        <v>18</v>
      </c>
      <c r="Q95" s="95">
        <v>18</v>
      </c>
      <c r="R95" s="95">
        <v>13</v>
      </c>
      <c r="S95" s="95">
        <v>102</v>
      </c>
      <c r="T95" s="95">
        <v>103</v>
      </c>
      <c r="U95" s="95">
        <v>102</v>
      </c>
      <c r="V95" s="95">
        <v>58</v>
      </c>
      <c r="W95" s="95">
        <v>62</v>
      </c>
      <c r="X95" s="95">
        <v>65</v>
      </c>
      <c r="Y95" s="95">
        <v>15</v>
      </c>
      <c r="Z95" s="95">
        <v>14</v>
      </c>
      <c r="AA95" s="95">
        <v>14</v>
      </c>
      <c r="AB95" s="95">
        <v>101</v>
      </c>
      <c r="AC95" s="95">
        <v>102</v>
      </c>
      <c r="AD95" s="95">
        <v>102</v>
      </c>
      <c r="AE95" s="95">
        <v>68</v>
      </c>
      <c r="AF95" s="95">
        <v>74</v>
      </c>
      <c r="AG95" s="95">
        <v>64</v>
      </c>
      <c r="AH95" s="95">
        <v>21</v>
      </c>
      <c r="AI95" s="95">
        <v>23</v>
      </c>
      <c r="AJ95" s="95">
        <v>12</v>
      </c>
      <c r="AK95" s="95">
        <v>103</v>
      </c>
      <c r="AL95" s="95">
        <v>104</v>
      </c>
      <c r="AM95" s="95">
        <v>102</v>
      </c>
    </row>
    <row r="96" spans="1:39" ht="14.25" x14ac:dyDescent="0.45">
      <c r="A96" s="95" t="s">
        <v>192</v>
      </c>
      <c r="B96" s="95" t="s">
        <v>395</v>
      </c>
      <c r="C96" s="95" t="s">
        <v>395</v>
      </c>
      <c r="D96" s="95">
        <v>30805</v>
      </c>
      <c r="E96" s="95">
        <v>30805</v>
      </c>
      <c r="F96" s="95">
        <v>30801</v>
      </c>
      <c r="G96" s="95">
        <v>15647</v>
      </c>
      <c r="H96" s="95">
        <v>15647</v>
      </c>
      <c r="I96" s="95">
        <v>15644</v>
      </c>
      <c r="J96" s="95">
        <v>15158</v>
      </c>
      <c r="K96" s="95">
        <v>15158</v>
      </c>
      <c r="L96" s="95">
        <v>15157</v>
      </c>
      <c r="M96" s="95">
        <v>70</v>
      </c>
      <c r="N96" s="95">
        <v>79</v>
      </c>
      <c r="O96" s="95">
        <v>77</v>
      </c>
      <c r="P96" s="95">
        <v>21</v>
      </c>
      <c r="Q96" s="95">
        <v>28</v>
      </c>
      <c r="R96" s="95">
        <v>21</v>
      </c>
      <c r="S96" s="95">
        <v>103</v>
      </c>
      <c r="T96" s="95">
        <v>105</v>
      </c>
      <c r="U96" s="95">
        <v>104</v>
      </c>
      <c r="V96" s="95">
        <v>66</v>
      </c>
      <c r="W96" s="95">
        <v>75</v>
      </c>
      <c r="X96" s="95">
        <v>76</v>
      </c>
      <c r="Y96" s="95">
        <v>18</v>
      </c>
      <c r="Z96" s="95">
        <v>24</v>
      </c>
      <c r="AA96" s="95">
        <v>23</v>
      </c>
      <c r="AB96" s="95">
        <v>103</v>
      </c>
      <c r="AC96" s="95">
        <v>105</v>
      </c>
      <c r="AD96" s="95">
        <v>105</v>
      </c>
      <c r="AE96" s="95">
        <v>73</v>
      </c>
      <c r="AF96" s="95">
        <v>83</v>
      </c>
      <c r="AG96" s="95">
        <v>78</v>
      </c>
      <c r="AH96" s="95">
        <v>23</v>
      </c>
      <c r="AI96" s="95">
        <v>32</v>
      </c>
      <c r="AJ96" s="95">
        <v>20</v>
      </c>
      <c r="AK96" s="95">
        <v>104</v>
      </c>
      <c r="AL96" s="95">
        <v>106</v>
      </c>
      <c r="AM96" s="95">
        <v>104</v>
      </c>
    </row>
    <row r="97" spans="1:39" ht="14.25" x14ac:dyDescent="0.45">
      <c r="A97" s="95" t="s">
        <v>196</v>
      </c>
      <c r="B97" s="95" t="s">
        <v>395</v>
      </c>
      <c r="C97" s="95">
        <v>201</v>
      </c>
      <c r="D97" s="95">
        <v>28</v>
      </c>
      <c r="E97" s="95">
        <v>28</v>
      </c>
      <c r="F97" s="95">
        <v>28</v>
      </c>
      <c r="G97" s="95">
        <v>16</v>
      </c>
      <c r="H97" s="95">
        <v>16</v>
      </c>
      <c r="I97" s="95">
        <v>16</v>
      </c>
      <c r="J97" s="95">
        <v>12</v>
      </c>
      <c r="K97" s="95">
        <v>12</v>
      </c>
      <c r="L97" s="95">
        <v>12</v>
      </c>
      <c r="M97" s="95">
        <v>93</v>
      </c>
      <c r="N97" s="95">
        <v>96</v>
      </c>
      <c r="O97" s="95">
        <v>100</v>
      </c>
      <c r="P97" s="95">
        <v>18</v>
      </c>
      <c r="Q97" s="95">
        <v>18</v>
      </c>
      <c r="R97" s="95">
        <v>18</v>
      </c>
      <c r="S97" s="95">
        <v>106</v>
      </c>
      <c r="T97" s="95">
        <v>106</v>
      </c>
      <c r="U97" s="95">
        <v>106</v>
      </c>
      <c r="V97" s="95">
        <v>94</v>
      </c>
      <c r="W97" s="95">
        <v>94</v>
      </c>
      <c r="X97" s="95">
        <v>100</v>
      </c>
      <c r="Y97" s="95">
        <v>13</v>
      </c>
      <c r="Z97" s="95">
        <v>25</v>
      </c>
      <c r="AA97" s="95">
        <v>25</v>
      </c>
      <c r="AB97" s="95">
        <v>104</v>
      </c>
      <c r="AC97" s="95">
        <v>107</v>
      </c>
      <c r="AD97" s="95">
        <v>107</v>
      </c>
      <c r="AE97" s="95">
        <v>92</v>
      </c>
      <c r="AF97" s="95">
        <v>100</v>
      </c>
      <c r="AG97" s="95">
        <v>100</v>
      </c>
      <c r="AH97" s="95">
        <v>25</v>
      </c>
      <c r="AI97" s="95">
        <v>8</v>
      </c>
      <c r="AJ97" s="95">
        <v>8</v>
      </c>
      <c r="AK97" s="95">
        <v>107</v>
      </c>
      <c r="AL97" s="95">
        <v>106</v>
      </c>
      <c r="AM97" s="95">
        <v>106</v>
      </c>
    </row>
    <row r="98" spans="1:39" ht="14.25" x14ac:dyDescent="0.45">
      <c r="A98" s="95" t="s">
        <v>194</v>
      </c>
      <c r="B98" s="95" t="s">
        <v>395</v>
      </c>
      <c r="C98" s="95">
        <v>202</v>
      </c>
      <c r="D98" s="95">
        <v>1509</v>
      </c>
      <c r="E98" s="95">
        <v>1509</v>
      </c>
      <c r="F98" s="95">
        <v>1509</v>
      </c>
      <c r="G98" s="95">
        <v>747</v>
      </c>
      <c r="H98" s="95">
        <v>747</v>
      </c>
      <c r="I98" s="95">
        <v>747</v>
      </c>
      <c r="J98" s="95">
        <v>762</v>
      </c>
      <c r="K98" s="95">
        <v>762</v>
      </c>
      <c r="L98" s="95">
        <v>762</v>
      </c>
      <c r="M98" s="95">
        <v>72</v>
      </c>
      <c r="N98" s="95">
        <v>79</v>
      </c>
      <c r="O98" s="95">
        <v>79</v>
      </c>
      <c r="P98" s="95">
        <v>23</v>
      </c>
      <c r="Q98" s="95">
        <v>31</v>
      </c>
      <c r="R98" s="95">
        <v>24</v>
      </c>
      <c r="S98" s="95">
        <v>104</v>
      </c>
      <c r="T98" s="95">
        <v>106</v>
      </c>
      <c r="U98" s="95">
        <v>105</v>
      </c>
      <c r="V98" s="95">
        <v>70</v>
      </c>
      <c r="W98" s="95">
        <v>74</v>
      </c>
      <c r="X98" s="95">
        <v>79</v>
      </c>
      <c r="Y98" s="95">
        <v>21</v>
      </c>
      <c r="Z98" s="95">
        <v>28</v>
      </c>
      <c r="AA98" s="95">
        <v>27</v>
      </c>
      <c r="AB98" s="95">
        <v>103</v>
      </c>
      <c r="AC98" s="95">
        <v>105</v>
      </c>
      <c r="AD98" s="95">
        <v>105</v>
      </c>
      <c r="AE98" s="95">
        <v>74</v>
      </c>
      <c r="AF98" s="95">
        <v>84</v>
      </c>
      <c r="AG98" s="95">
        <v>79</v>
      </c>
      <c r="AH98" s="95">
        <v>25</v>
      </c>
      <c r="AI98" s="95">
        <v>34</v>
      </c>
      <c r="AJ98" s="95">
        <v>21</v>
      </c>
      <c r="AK98" s="95">
        <v>105</v>
      </c>
      <c r="AL98" s="95">
        <v>107</v>
      </c>
      <c r="AM98" s="95">
        <v>105</v>
      </c>
    </row>
    <row r="99" spans="1:39" ht="14.25" x14ac:dyDescent="0.45">
      <c r="A99" s="95" t="s">
        <v>197</v>
      </c>
      <c r="B99" s="95" t="s">
        <v>395</v>
      </c>
      <c r="C99" s="95">
        <v>204</v>
      </c>
      <c r="D99" s="95">
        <v>2429</v>
      </c>
      <c r="E99" s="95">
        <v>2429</v>
      </c>
      <c r="F99" s="95">
        <v>2429</v>
      </c>
      <c r="G99" s="95">
        <v>1256</v>
      </c>
      <c r="H99" s="95">
        <v>1256</v>
      </c>
      <c r="I99" s="95">
        <v>1256</v>
      </c>
      <c r="J99" s="95">
        <v>1173</v>
      </c>
      <c r="K99" s="95">
        <v>1173</v>
      </c>
      <c r="L99" s="95">
        <v>1173</v>
      </c>
      <c r="M99" s="95">
        <v>71</v>
      </c>
      <c r="N99" s="95">
        <v>77</v>
      </c>
      <c r="O99" s="95">
        <v>78</v>
      </c>
      <c r="P99" s="95">
        <v>21</v>
      </c>
      <c r="Q99" s="95">
        <v>25</v>
      </c>
      <c r="R99" s="95">
        <v>19</v>
      </c>
      <c r="S99" s="95">
        <v>104</v>
      </c>
      <c r="T99" s="95">
        <v>105</v>
      </c>
      <c r="U99" s="95">
        <v>104</v>
      </c>
      <c r="V99" s="95">
        <v>68</v>
      </c>
      <c r="W99" s="95">
        <v>74</v>
      </c>
      <c r="X99" s="95">
        <v>77</v>
      </c>
      <c r="Y99" s="95">
        <v>18</v>
      </c>
      <c r="Z99" s="95">
        <v>22</v>
      </c>
      <c r="AA99" s="95">
        <v>20</v>
      </c>
      <c r="AB99" s="95">
        <v>103</v>
      </c>
      <c r="AC99" s="95">
        <v>104</v>
      </c>
      <c r="AD99" s="95">
        <v>104</v>
      </c>
      <c r="AE99" s="95">
        <v>75</v>
      </c>
      <c r="AF99" s="95">
        <v>82</v>
      </c>
      <c r="AG99" s="95">
        <v>79</v>
      </c>
      <c r="AH99" s="95">
        <v>24</v>
      </c>
      <c r="AI99" s="95">
        <v>28</v>
      </c>
      <c r="AJ99" s="95">
        <v>18</v>
      </c>
      <c r="AK99" s="95">
        <v>104</v>
      </c>
      <c r="AL99" s="95">
        <v>106</v>
      </c>
      <c r="AM99" s="95">
        <v>104</v>
      </c>
    </row>
    <row r="100" spans="1:39" ht="14.25" x14ac:dyDescent="0.45">
      <c r="A100" s="95" t="s">
        <v>199</v>
      </c>
      <c r="B100" s="95" t="s">
        <v>395</v>
      </c>
      <c r="C100" s="95">
        <v>205</v>
      </c>
      <c r="D100" s="95">
        <v>1270</v>
      </c>
      <c r="E100" s="95">
        <v>1270</v>
      </c>
      <c r="F100" s="95">
        <v>1270</v>
      </c>
      <c r="G100" s="95">
        <v>633</v>
      </c>
      <c r="H100" s="95">
        <v>633</v>
      </c>
      <c r="I100" s="95">
        <v>633</v>
      </c>
      <c r="J100" s="95">
        <v>637</v>
      </c>
      <c r="K100" s="95">
        <v>637</v>
      </c>
      <c r="L100" s="95">
        <v>637</v>
      </c>
      <c r="M100" s="95">
        <v>74</v>
      </c>
      <c r="N100" s="95">
        <v>82</v>
      </c>
      <c r="O100" s="95">
        <v>79</v>
      </c>
      <c r="P100" s="95">
        <v>24</v>
      </c>
      <c r="Q100" s="95">
        <v>30</v>
      </c>
      <c r="R100" s="95">
        <v>19</v>
      </c>
      <c r="S100" s="95">
        <v>104</v>
      </c>
      <c r="T100" s="95">
        <v>106</v>
      </c>
      <c r="U100" s="95">
        <v>105</v>
      </c>
      <c r="V100" s="95">
        <v>70</v>
      </c>
      <c r="W100" s="95">
        <v>79</v>
      </c>
      <c r="X100" s="95">
        <v>79</v>
      </c>
      <c r="Y100" s="95">
        <v>21</v>
      </c>
      <c r="Z100" s="95">
        <v>26</v>
      </c>
      <c r="AA100" s="95">
        <v>22</v>
      </c>
      <c r="AB100" s="95">
        <v>104</v>
      </c>
      <c r="AC100" s="95">
        <v>105</v>
      </c>
      <c r="AD100" s="95">
        <v>105</v>
      </c>
      <c r="AE100" s="95">
        <v>77</v>
      </c>
      <c r="AF100" s="95">
        <v>85</v>
      </c>
      <c r="AG100" s="95">
        <v>79</v>
      </c>
      <c r="AH100" s="95">
        <v>27</v>
      </c>
      <c r="AI100" s="95">
        <v>34</v>
      </c>
      <c r="AJ100" s="95">
        <v>16</v>
      </c>
      <c r="AK100" s="95">
        <v>105</v>
      </c>
      <c r="AL100" s="95">
        <v>106</v>
      </c>
      <c r="AM100" s="95">
        <v>104</v>
      </c>
    </row>
    <row r="101" spans="1:39" ht="14.25" x14ac:dyDescent="0.45">
      <c r="A101" s="95" t="s">
        <v>203</v>
      </c>
      <c r="B101" s="95" t="s">
        <v>395</v>
      </c>
      <c r="C101" s="95">
        <v>206</v>
      </c>
      <c r="D101" s="95">
        <v>1761</v>
      </c>
      <c r="E101" s="95">
        <v>1761</v>
      </c>
      <c r="F101" s="95">
        <v>1761</v>
      </c>
      <c r="G101" s="95">
        <v>897</v>
      </c>
      <c r="H101" s="95">
        <v>897</v>
      </c>
      <c r="I101" s="95">
        <v>897</v>
      </c>
      <c r="J101" s="95">
        <v>864</v>
      </c>
      <c r="K101" s="95">
        <v>864</v>
      </c>
      <c r="L101" s="95">
        <v>864</v>
      </c>
      <c r="M101" s="95">
        <v>68</v>
      </c>
      <c r="N101" s="95">
        <v>77</v>
      </c>
      <c r="O101" s="95">
        <v>75</v>
      </c>
      <c r="P101" s="95">
        <v>22</v>
      </c>
      <c r="Q101" s="95">
        <v>28</v>
      </c>
      <c r="R101" s="95">
        <v>20</v>
      </c>
      <c r="S101" s="95">
        <v>103</v>
      </c>
      <c r="T101" s="95">
        <v>105</v>
      </c>
      <c r="U101" s="95">
        <v>104</v>
      </c>
      <c r="V101" s="95">
        <v>64</v>
      </c>
      <c r="W101" s="95">
        <v>72</v>
      </c>
      <c r="X101" s="95">
        <v>73</v>
      </c>
      <c r="Y101" s="95">
        <v>18</v>
      </c>
      <c r="Z101" s="95">
        <v>23</v>
      </c>
      <c r="AA101" s="95">
        <v>20</v>
      </c>
      <c r="AB101" s="95">
        <v>103</v>
      </c>
      <c r="AC101" s="95">
        <v>104</v>
      </c>
      <c r="AD101" s="95">
        <v>104</v>
      </c>
      <c r="AE101" s="95">
        <v>72</v>
      </c>
      <c r="AF101" s="95">
        <v>82</v>
      </c>
      <c r="AG101" s="95">
        <v>77</v>
      </c>
      <c r="AH101" s="95">
        <v>26</v>
      </c>
      <c r="AI101" s="95">
        <v>33</v>
      </c>
      <c r="AJ101" s="95">
        <v>20</v>
      </c>
      <c r="AK101" s="95">
        <v>104</v>
      </c>
      <c r="AL101" s="95">
        <v>106</v>
      </c>
      <c r="AM101" s="95">
        <v>104</v>
      </c>
    </row>
    <row r="102" spans="1:39" ht="14.25" x14ac:dyDescent="0.45">
      <c r="A102" s="95" t="s">
        <v>205</v>
      </c>
      <c r="B102" s="95" t="s">
        <v>395</v>
      </c>
      <c r="C102" s="95">
        <v>207</v>
      </c>
      <c r="D102" s="95">
        <v>913</v>
      </c>
      <c r="E102" s="95">
        <v>913</v>
      </c>
      <c r="F102" s="95">
        <v>913</v>
      </c>
      <c r="G102" s="95">
        <v>456</v>
      </c>
      <c r="H102" s="95">
        <v>456</v>
      </c>
      <c r="I102" s="95">
        <v>456</v>
      </c>
      <c r="J102" s="95">
        <v>457</v>
      </c>
      <c r="K102" s="95">
        <v>457</v>
      </c>
      <c r="L102" s="95">
        <v>457</v>
      </c>
      <c r="M102" s="95">
        <v>79</v>
      </c>
      <c r="N102" s="95">
        <v>87</v>
      </c>
      <c r="O102" s="95">
        <v>85</v>
      </c>
      <c r="P102" s="95">
        <v>30</v>
      </c>
      <c r="Q102" s="95">
        <v>42</v>
      </c>
      <c r="R102" s="95">
        <v>29</v>
      </c>
      <c r="S102" s="95">
        <v>106</v>
      </c>
      <c r="T102" s="95">
        <v>108</v>
      </c>
      <c r="U102" s="95">
        <v>106</v>
      </c>
      <c r="V102" s="95">
        <v>76</v>
      </c>
      <c r="W102" s="95">
        <v>83</v>
      </c>
      <c r="X102" s="95">
        <v>85</v>
      </c>
      <c r="Y102" s="95">
        <v>27</v>
      </c>
      <c r="Z102" s="95">
        <v>37</v>
      </c>
      <c r="AA102" s="95">
        <v>30</v>
      </c>
      <c r="AB102" s="95">
        <v>105</v>
      </c>
      <c r="AC102" s="95">
        <v>107</v>
      </c>
      <c r="AD102" s="95">
        <v>106</v>
      </c>
      <c r="AE102" s="95">
        <v>83</v>
      </c>
      <c r="AF102" s="95">
        <v>91</v>
      </c>
      <c r="AG102" s="95">
        <v>84</v>
      </c>
      <c r="AH102" s="95">
        <v>33</v>
      </c>
      <c r="AI102" s="95">
        <v>47</v>
      </c>
      <c r="AJ102" s="95">
        <v>28</v>
      </c>
      <c r="AK102" s="95">
        <v>106</v>
      </c>
      <c r="AL102" s="95">
        <v>109</v>
      </c>
      <c r="AM102" s="95">
        <v>106</v>
      </c>
    </row>
    <row r="103" spans="1:39" ht="14.25" x14ac:dyDescent="0.45">
      <c r="A103" s="95" t="s">
        <v>207</v>
      </c>
      <c r="B103" s="95" t="s">
        <v>395</v>
      </c>
      <c r="C103" s="95">
        <v>208</v>
      </c>
      <c r="D103" s="95">
        <v>2771</v>
      </c>
      <c r="E103" s="95">
        <v>2771</v>
      </c>
      <c r="F103" s="95">
        <v>2771</v>
      </c>
      <c r="G103" s="95">
        <v>1380</v>
      </c>
      <c r="H103" s="95">
        <v>1380</v>
      </c>
      <c r="I103" s="95">
        <v>1380</v>
      </c>
      <c r="J103" s="95">
        <v>1391</v>
      </c>
      <c r="K103" s="95">
        <v>1391</v>
      </c>
      <c r="L103" s="95">
        <v>1391</v>
      </c>
      <c r="M103" s="95">
        <v>73</v>
      </c>
      <c r="N103" s="95">
        <v>79</v>
      </c>
      <c r="O103" s="95">
        <v>80</v>
      </c>
      <c r="P103" s="95">
        <v>23</v>
      </c>
      <c r="Q103" s="95">
        <v>28</v>
      </c>
      <c r="R103" s="95">
        <v>22</v>
      </c>
      <c r="S103" s="95">
        <v>104</v>
      </c>
      <c r="T103" s="95">
        <v>105</v>
      </c>
      <c r="U103" s="95">
        <v>105</v>
      </c>
      <c r="V103" s="95">
        <v>70</v>
      </c>
      <c r="W103" s="95">
        <v>76</v>
      </c>
      <c r="X103" s="95">
        <v>80</v>
      </c>
      <c r="Y103" s="95">
        <v>20</v>
      </c>
      <c r="Z103" s="95">
        <v>24</v>
      </c>
      <c r="AA103" s="95">
        <v>24</v>
      </c>
      <c r="AB103" s="95">
        <v>103</v>
      </c>
      <c r="AC103" s="95">
        <v>105</v>
      </c>
      <c r="AD103" s="95">
        <v>105</v>
      </c>
      <c r="AE103" s="95">
        <v>75</v>
      </c>
      <c r="AF103" s="95">
        <v>82</v>
      </c>
      <c r="AG103" s="95">
        <v>79</v>
      </c>
      <c r="AH103" s="95">
        <v>26</v>
      </c>
      <c r="AI103" s="95">
        <v>32</v>
      </c>
      <c r="AJ103" s="95">
        <v>21</v>
      </c>
      <c r="AK103" s="95">
        <v>104</v>
      </c>
      <c r="AL103" s="95">
        <v>106</v>
      </c>
      <c r="AM103" s="95">
        <v>105</v>
      </c>
    </row>
    <row r="104" spans="1:39" ht="14.25" x14ac:dyDescent="0.45">
      <c r="A104" s="95" t="s">
        <v>209</v>
      </c>
      <c r="B104" s="95" t="s">
        <v>395</v>
      </c>
      <c r="C104" s="95">
        <v>209</v>
      </c>
      <c r="D104" s="95">
        <v>3185</v>
      </c>
      <c r="E104" s="95">
        <v>3185</v>
      </c>
      <c r="F104" s="95">
        <v>3185</v>
      </c>
      <c r="G104" s="95">
        <v>1648</v>
      </c>
      <c r="H104" s="95">
        <v>1648</v>
      </c>
      <c r="I104" s="95">
        <v>1648</v>
      </c>
      <c r="J104" s="95">
        <v>1537</v>
      </c>
      <c r="K104" s="95">
        <v>1537</v>
      </c>
      <c r="L104" s="95">
        <v>1537</v>
      </c>
      <c r="M104" s="95">
        <v>67</v>
      </c>
      <c r="N104" s="95">
        <v>75</v>
      </c>
      <c r="O104" s="95">
        <v>73</v>
      </c>
      <c r="P104" s="95">
        <v>19</v>
      </c>
      <c r="Q104" s="95">
        <v>24</v>
      </c>
      <c r="R104" s="95">
        <v>18</v>
      </c>
      <c r="S104" s="95">
        <v>103</v>
      </c>
      <c r="T104" s="95">
        <v>104</v>
      </c>
      <c r="U104" s="95">
        <v>103</v>
      </c>
      <c r="V104" s="95">
        <v>62</v>
      </c>
      <c r="W104" s="95">
        <v>69</v>
      </c>
      <c r="X104" s="95">
        <v>71</v>
      </c>
      <c r="Y104" s="95">
        <v>15</v>
      </c>
      <c r="Z104" s="95">
        <v>20</v>
      </c>
      <c r="AA104" s="95">
        <v>19</v>
      </c>
      <c r="AB104" s="95">
        <v>102</v>
      </c>
      <c r="AC104" s="95">
        <v>103</v>
      </c>
      <c r="AD104" s="95">
        <v>103</v>
      </c>
      <c r="AE104" s="95">
        <v>72</v>
      </c>
      <c r="AF104" s="95">
        <v>81</v>
      </c>
      <c r="AG104" s="95">
        <v>75</v>
      </c>
      <c r="AH104" s="95">
        <v>23</v>
      </c>
      <c r="AI104" s="95">
        <v>28</v>
      </c>
      <c r="AJ104" s="95">
        <v>17</v>
      </c>
      <c r="AK104" s="95">
        <v>104</v>
      </c>
      <c r="AL104" s="95">
        <v>105</v>
      </c>
      <c r="AM104" s="95">
        <v>104</v>
      </c>
    </row>
    <row r="105" spans="1:39" ht="14.25" x14ac:dyDescent="0.45">
      <c r="A105" s="95" t="s">
        <v>213</v>
      </c>
      <c r="B105" s="95" t="s">
        <v>395</v>
      </c>
      <c r="C105" s="95">
        <v>210</v>
      </c>
      <c r="D105" s="95">
        <v>3064</v>
      </c>
      <c r="E105" s="95">
        <v>3064</v>
      </c>
      <c r="F105" s="95">
        <v>3060</v>
      </c>
      <c r="G105" s="95">
        <v>1550</v>
      </c>
      <c r="H105" s="95">
        <v>1550</v>
      </c>
      <c r="I105" s="95">
        <v>1547</v>
      </c>
      <c r="J105" s="95">
        <v>1514</v>
      </c>
      <c r="K105" s="95">
        <v>1514</v>
      </c>
      <c r="L105" s="95">
        <v>1513</v>
      </c>
      <c r="M105" s="95">
        <v>67</v>
      </c>
      <c r="N105" s="95">
        <v>76</v>
      </c>
      <c r="O105" s="95">
        <v>74</v>
      </c>
      <c r="P105" s="95">
        <v>19</v>
      </c>
      <c r="Q105" s="95">
        <v>25</v>
      </c>
      <c r="R105" s="95">
        <v>19</v>
      </c>
      <c r="S105" s="95">
        <v>103</v>
      </c>
      <c r="T105" s="95">
        <v>105</v>
      </c>
      <c r="U105" s="95">
        <v>104</v>
      </c>
      <c r="V105" s="95">
        <v>62</v>
      </c>
      <c r="W105" s="95">
        <v>72</v>
      </c>
      <c r="X105" s="95">
        <v>72</v>
      </c>
      <c r="Y105" s="95">
        <v>16</v>
      </c>
      <c r="Z105" s="95">
        <v>22</v>
      </c>
      <c r="AA105" s="95">
        <v>20</v>
      </c>
      <c r="AB105" s="95">
        <v>102</v>
      </c>
      <c r="AC105" s="95">
        <v>104</v>
      </c>
      <c r="AD105" s="95">
        <v>104</v>
      </c>
      <c r="AE105" s="95">
        <v>73</v>
      </c>
      <c r="AF105" s="95">
        <v>81</v>
      </c>
      <c r="AG105" s="95">
        <v>76</v>
      </c>
      <c r="AH105" s="95">
        <v>21</v>
      </c>
      <c r="AI105" s="95">
        <v>28</v>
      </c>
      <c r="AJ105" s="95">
        <v>18</v>
      </c>
      <c r="AK105" s="95">
        <v>104</v>
      </c>
      <c r="AL105" s="95">
        <v>106</v>
      </c>
      <c r="AM105" s="95">
        <v>104</v>
      </c>
    </row>
    <row r="106" spans="1:39" ht="14.25" x14ac:dyDescent="0.45">
      <c r="A106" s="95" t="s">
        <v>215</v>
      </c>
      <c r="B106" s="95" t="s">
        <v>395</v>
      </c>
      <c r="C106" s="95">
        <v>211</v>
      </c>
      <c r="D106" s="95">
        <v>3009</v>
      </c>
      <c r="E106" s="95">
        <v>3009</v>
      </c>
      <c r="F106" s="95">
        <v>3009</v>
      </c>
      <c r="G106" s="95">
        <v>1520</v>
      </c>
      <c r="H106" s="95">
        <v>1520</v>
      </c>
      <c r="I106" s="95">
        <v>1520</v>
      </c>
      <c r="J106" s="95">
        <v>1489</v>
      </c>
      <c r="K106" s="95">
        <v>1489</v>
      </c>
      <c r="L106" s="95">
        <v>1489</v>
      </c>
      <c r="M106" s="95">
        <v>72</v>
      </c>
      <c r="N106" s="95">
        <v>82</v>
      </c>
      <c r="O106" s="95">
        <v>79</v>
      </c>
      <c r="P106" s="95">
        <v>18</v>
      </c>
      <c r="Q106" s="95">
        <v>26</v>
      </c>
      <c r="R106" s="95">
        <v>20</v>
      </c>
      <c r="S106" s="95">
        <v>103</v>
      </c>
      <c r="T106" s="95">
        <v>105</v>
      </c>
      <c r="U106" s="95">
        <v>104</v>
      </c>
      <c r="V106" s="95">
        <v>68</v>
      </c>
      <c r="W106" s="95">
        <v>77</v>
      </c>
      <c r="X106" s="95">
        <v>78</v>
      </c>
      <c r="Y106" s="95">
        <v>15</v>
      </c>
      <c r="Z106" s="95">
        <v>21</v>
      </c>
      <c r="AA106" s="95">
        <v>22</v>
      </c>
      <c r="AB106" s="95">
        <v>102</v>
      </c>
      <c r="AC106" s="95">
        <v>104</v>
      </c>
      <c r="AD106" s="95">
        <v>105</v>
      </c>
      <c r="AE106" s="95">
        <v>76</v>
      </c>
      <c r="AF106" s="95">
        <v>87</v>
      </c>
      <c r="AG106" s="95">
        <v>80</v>
      </c>
      <c r="AH106" s="95">
        <v>21</v>
      </c>
      <c r="AI106" s="95">
        <v>32</v>
      </c>
      <c r="AJ106" s="95">
        <v>19</v>
      </c>
      <c r="AK106" s="95">
        <v>104</v>
      </c>
      <c r="AL106" s="95">
        <v>107</v>
      </c>
      <c r="AM106" s="95">
        <v>104</v>
      </c>
    </row>
    <row r="107" spans="1:39" ht="14.25" x14ac:dyDescent="0.45">
      <c r="A107" s="95" t="s">
        <v>217</v>
      </c>
      <c r="B107" s="95" t="s">
        <v>395</v>
      </c>
      <c r="C107" s="95">
        <v>212</v>
      </c>
      <c r="D107" s="95">
        <v>2198</v>
      </c>
      <c r="E107" s="95">
        <v>2198</v>
      </c>
      <c r="F107" s="95">
        <v>2198</v>
      </c>
      <c r="G107" s="95">
        <v>1119</v>
      </c>
      <c r="H107" s="95">
        <v>1119</v>
      </c>
      <c r="I107" s="95">
        <v>1119</v>
      </c>
      <c r="J107" s="95">
        <v>1079</v>
      </c>
      <c r="K107" s="95">
        <v>1079</v>
      </c>
      <c r="L107" s="95">
        <v>1079</v>
      </c>
      <c r="M107" s="95">
        <v>70</v>
      </c>
      <c r="N107" s="95">
        <v>78</v>
      </c>
      <c r="O107" s="95">
        <v>75</v>
      </c>
      <c r="P107" s="95">
        <v>25</v>
      </c>
      <c r="Q107" s="95">
        <v>31</v>
      </c>
      <c r="R107" s="95">
        <v>23</v>
      </c>
      <c r="S107" s="95">
        <v>104</v>
      </c>
      <c r="T107" s="95">
        <v>106</v>
      </c>
      <c r="U107" s="95">
        <v>105</v>
      </c>
      <c r="V107" s="95">
        <v>67</v>
      </c>
      <c r="W107" s="95">
        <v>75</v>
      </c>
      <c r="X107" s="95">
        <v>76</v>
      </c>
      <c r="Y107" s="95">
        <v>23</v>
      </c>
      <c r="Z107" s="95">
        <v>27</v>
      </c>
      <c r="AA107" s="95">
        <v>26</v>
      </c>
      <c r="AB107" s="95">
        <v>103</v>
      </c>
      <c r="AC107" s="95">
        <v>105</v>
      </c>
      <c r="AD107" s="95">
        <v>105</v>
      </c>
      <c r="AE107" s="95">
        <v>74</v>
      </c>
      <c r="AF107" s="95">
        <v>82</v>
      </c>
      <c r="AG107" s="95">
        <v>74</v>
      </c>
      <c r="AH107" s="95">
        <v>27</v>
      </c>
      <c r="AI107" s="95">
        <v>35</v>
      </c>
      <c r="AJ107" s="95">
        <v>21</v>
      </c>
      <c r="AK107" s="95">
        <v>104</v>
      </c>
      <c r="AL107" s="95">
        <v>107</v>
      </c>
      <c r="AM107" s="95">
        <v>104</v>
      </c>
    </row>
    <row r="108" spans="1:39" ht="14.25" x14ac:dyDescent="0.45">
      <c r="A108" s="95" t="s">
        <v>219</v>
      </c>
      <c r="B108" s="95" t="s">
        <v>395</v>
      </c>
      <c r="C108" s="95">
        <v>213</v>
      </c>
      <c r="D108" s="95">
        <v>1420</v>
      </c>
      <c r="E108" s="95">
        <v>1420</v>
      </c>
      <c r="F108" s="95">
        <v>1420</v>
      </c>
      <c r="G108" s="95">
        <v>710</v>
      </c>
      <c r="H108" s="95">
        <v>710</v>
      </c>
      <c r="I108" s="95">
        <v>710</v>
      </c>
      <c r="J108" s="95">
        <v>710</v>
      </c>
      <c r="K108" s="95">
        <v>710</v>
      </c>
      <c r="L108" s="95">
        <v>710</v>
      </c>
      <c r="M108" s="95">
        <v>66</v>
      </c>
      <c r="N108" s="95">
        <v>80</v>
      </c>
      <c r="O108" s="95">
        <v>76</v>
      </c>
      <c r="P108" s="95">
        <v>18</v>
      </c>
      <c r="Q108" s="95">
        <v>30</v>
      </c>
      <c r="R108" s="95">
        <v>22</v>
      </c>
      <c r="S108" s="95">
        <v>103</v>
      </c>
      <c r="T108" s="95">
        <v>106</v>
      </c>
      <c r="U108" s="95">
        <v>104</v>
      </c>
      <c r="V108" s="95">
        <v>65</v>
      </c>
      <c r="W108" s="95">
        <v>76</v>
      </c>
      <c r="X108" s="95">
        <v>77</v>
      </c>
      <c r="Y108" s="95">
        <v>16</v>
      </c>
      <c r="Z108" s="95">
        <v>29</v>
      </c>
      <c r="AA108" s="95">
        <v>27</v>
      </c>
      <c r="AB108" s="95">
        <v>102</v>
      </c>
      <c r="AC108" s="95">
        <v>105</v>
      </c>
      <c r="AD108" s="95">
        <v>105</v>
      </c>
      <c r="AE108" s="95">
        <v>67</v>
      </c>
      <c r="AF108" s="95">
        <v>84</v>
      </c>
      <c r="AG108" s="95">
        <v>74</v>
      </c>
      <c r="AH108" s="95">
        <v>19</v>
      </c>
      <c r="AI108" s="95">
        <v>32</v>
      </c>
      <c r="AJ108" s="95">
        <v>18</v>
      </c>
      <c r="AK108" s="95">
        <v>103</v>
      </c>
      <c r="AL108" s="95">
        <v>106</v>
      </c>
      <c r="AM108" s="95">
        <v>104</v>
      </c>
    </row>
    <row r="109" spans="1:39" ht="14.25" x14ac:dyDescent="0.45">
      <c r="A109" s="95" t="s">
        <v>201</v>
      </c>
      <c r="B109" s="95" t="s">
        <v>395</v>
      </c>
      <c r="C109" s="95">
        <v>309</v>
      </c>
      <c r="D109" s="95">
        <v>2852</v>
      </c>
      <c r="E109" s="95">
        <v>2852</v>
      </c>
      <c r="F109" s="95">
        <v>2852</v>
      </c>
      <c r="G109" s="95">
        <v>1462</v>
      </c>
      <c r="H109" s="95">
        <v>1462</v>
      </c>
      <c r="I109" s="95">
        <v>1462</v>
      </c>
      <c r="J109" s="95">
        <v>1390</v>
      </c>
      <c r="K109" s="95">
        <v>1390</v>
      </c>
      <c r="L109" s="95">
        <v>1390</v>
      </c>
      <c r="M109" s="95">
        <v>64</v>
      </c>
      <c r="N109" s="95">
        <v>76</v>
      </c>
      <c r="O109" s="95">
        <v>74</v>
      </c>
      <c r="P109" s="95">
        <v>20</v>
      </c>
      <c r="Q109" s="95">
        <v>26</v>
      </c>
      <c r="R109" s="95">
        <v>21</v>
      </c>
      <c r="S109" s="95">
        <v>103</v>
      </c>
      <c r="T109" s="95">
        <v>105</v>
      </c>
      <c r="U109" s="95">
        <v>104</v>
      </c>
      <c r="V109" s="95">
        <v>62</v>
      </c>
      <c r="W109" s="95">
        <v>72</v>
      </c>
      <c r="X109" s="95">
        <v>74</v>
      </c>
      <c r="Y109" s="95">
        <v>19</v>
      </c>
      <c r="Z109" s="95">
        <v>24</v>
      </c>
      <c r="AA109" s="95">
        <v>23</v>
      </c>
      <c r="AB109" s="95">
        <v>102</v>
      </c>
      <c r="AC109" s="95">
        <v>104</v>
      </c>
      <c r="AD109" s="95">
        <v>104</v>
      </c>
      <c r="AE109" s="95">
        <v>67</v>
      </c>
      <c r="AF109" s="95">
        <v>80</v>
      </c>
      <c r="AG109" s="95">
        <v>74</v>
      </c>
      <c r="AH109" s="95">
        <v>21</v>
      </c>
      <c r="AI109" s="95">
        <v>28</v>
      </c>
      <c r="AJ109" s="95">
        <v>19</v>
      </c>
      <c r="AK109" s="95">
        <v>103</v>
      </c>
      <c r="AL109" s="95">
        <v>106</v>
      </c>
      <c r="AM109" s="95">
        <v>104</v>
      </c>
    </row>
    <row r="110" spans="1:39" x14ac:dyDescent="0.25">
      <c r="A110" s="95" t="s">
        <v>211</v>
      </c>
      <c r="B110" s="95" t="s">
        <v>395</v>
      </c>
      <c r="C110" s="95">
        <v>316</v>
      </c>
      <c r="D110" s="95">
        <v>4396</v>
      </c>
      <c r="E110" s="95">
        <v>4396</v>
      </c>
      <c r="F110" s="95">
        <v>4396</v>
      </c>
      <c r="G110" s="95">
        <v>2253</v>
      </c>
      <c r="H110" s="95">
        <v>2253</v>
      </c>
      <c r="I110" s="95">
        <v>2253</v>
      </c>
      <c r="J110" s="95">
        <v>2143</v>
      </c>
      <c r="K110" s="95">
        <v>2143</v>
      </c>
      <c r="L110" s="95">
        <v>2143</v>
      </c>
      <c r="M110" s="95">
        <v>69</v>
      </c>
      <c r="N110" s="95">
        <v>82</v>
      </c>
      <c r="O110" s="95">
        <v>80</v>
      </c>
      <c r="P110" s="95">
        <v>18</v>
      </c>
      <c r="Q110" s="95">
        <v>32</v>
      </c>
      <c r="R110" s="95">
        <v>25</v>
      </c>
      <c r="S110" s="95">
        <v>103</v>
      </c>
      <c r="T110" s="95">
        <v>106</v>
      </c>
      <c r="U110" s="95">
        <v>105</v>
      </c>
      <c r="V110" s="95">
        <v>65</v>
      </c>
      <c r="W110" s="95">
        <v>78</v>
      </c>
      <c r="X110" s="95">
        <v>80</v>
      </c>
      <c r="Y110" s="95">
        <v>15</v>
      </c>
      <c r="Z110" s="95">
        <v>26</v>
      </c>
      <c r="AA110" s="95">
        <v>26</v>
      </c>
      <c r="AB110" s="95">
        <v>102</v>
      </c>
      <c r="AC110" s="95">
        <v>105</v>
      </c>
      <c r="AD110" s="95">
        <v>105</v>
      </c>
      <c r="AE110" s="95">
        <v>73</v>
      </c>
      <c r="AF110" s="95">
        <v>86</v>
      </c>
      <c r="AG110" s="95">
        <v>80</v>
      </c>
      <c r="AH110" s="95">
        <v>21</v>
      </c>
      <c r="AI110" s="95">
        <v>38</v>
      </c>
      <c r="AJ110" s="95">
        <v>23</v>
      </c>
      <c r="AK110" s="95">
        <v>104</v>
      </c>
      <c r="AL110" s="95">
        <v>107</v>
      </c>
      <c r="AM110" s="95">
        <v>105</v>
      </c>
    </row>
    <row r="111" spans="1:39" x14ac:dyDescent="0.25">
      <c r="A111" s="95" t="s">
        <v>221</v>
      </c>
      <c r="B111" s="95" t="s">
        <v>396</v>
      </c>
      <c r="C111" s="95" t="s">
        <v>396</v>
      </c>
      <c r="D111" s="95">
        <v>57663</v>
      </c>
      <c r="E111" s="95">
        <v>57665</v>
      </c>
      <c r="F111" s="95">
        <v>57665</v>
      </c>
      <c r="G111" s="95">
        <v>29445</v>
      </c>
      <c r="H111" s="95">
        <v>29446</v>
      </c>
      <c r="I111" s="95">
        <v>29446</v>
      </c>
      <c r="J111" s="95">
        <v>28218</v>
      </c>
      <c r="K111" s="95">
        <v>28219</v>
      </c>
      <c r="L111" s="95">
        <v>28219</v>
      </c>
      <c r="M111" s="95">
        <v>69</v>
      </c>
      <c r="N111" s="95">
        <v>78</v>
      </c>
      <c r="O111" s="95">
        <v>76</v>
      </c>
      <c r="P111" s="95">
        <v>21</v>
      </c>
      <c r="Q111" s="95">
        <v>30</v>
      </c>
      <c r="R111" s="95">
        <v>23</v>
      </c>
      <c r="S111" s="95">
        <v>103</v>
      </c>
      <c r="T111" s="95">
        <v>105</v>
      </c>
      <c r="U111" s="95">
        <v>104</v>
      </c>
      <c r="V111" s="95">
        <v>66</v>
      </c>
      <c r="W111" s="95">
        <v>75</v>
      </c>
      <c r="X111" s="95">
        <v>76</v>
      </c>
      <c r="Y111" s="95">
        <v>18</v>
      </c>
      <c r="Z111" s="95">
        <v>26</v>
      </c>
      <c r="AA111" s="95">
        <v>25</v>
      </c>
      <c r="AB111" s="95">
        <v>103</v>
      </c>
      <c r="AC111" s="95">
        <v>105</v>
      </c>
      <c r="AD111" s="95">
        <v>105</v>
      </c>
      <c r="AE111" s="95">
        <v>73</v>
      </c>
      <c r="AF111" s="95">
        <v>83</v>
      </c>
      <c r="AG111" s="95">
        <v>76</v>
      </c>
      <c r="AH111" s="95">
        <v>23</v>
      </c>
      <c r="AI111" s="95">
        <v>34</v>
      </c>
      <c r="AJ111" s="95">
        <v>21</v>
      </c>
      <c r="AK111" s="95">
        <v>104</v>
      </c>
      <c r="AL111" s="95">
        <v>106</v>
      </c>
      <c r="AM111" s="95">
        <v>104</v>
      </c>
    </row>
    <row r="112" spans="1:39" x14ac:dyDescent="0.25">
      <c r="A112" s="95" t="s">
        <v>239</v>
      </c>
      <c r="B112" s="95" t="s">
        <v>396</v>
      </c>
      <c r="C112" s="95">
        <v>203</v>
      </c>
      <c r="D112" s="95">
        <v>2931</v>
      </c>
      <c r="E112" s="95">
        <v>2931</v>
      </c>
      <c r="F112" s="95">
        <v>2931</v>
      </c>
      <c r="G112" s="95">
        <v>1519</v>
      </c>
      <c r="H112" s="95">
        <v>1519</v>
      </c>
      <c r="I112" s="95">
        <v>1519</v>
      </c>
      <c r="J112" s="95">
        <v>1412</v>
      </c>
      <c r="K112" s="95">
        <v>1412</v>
      </c>
      <c r="L112" s="95">
        <v>1412</v>
      </c>
      <c r="M112" s="95">
        <v>73</v>
      </c>
      <c r="N112" s="95">
        <v>78</v>
      </c>
      <c r="O112" s="95">
        <v>78</v>
      </c>
      <c r="P112" s="95">
        <v>22</v>
      </c>
      <c r="Q112" s="95">
        <v>28</v>
      </c>
      <c r="R112" s="95">
        <v>23</v>
      </c>
      <c r="S112" s="95">
        <v>104</v>
      </c>
      <c r="T112" s="95">
        <v>105</v>
      </c>
      <c r="U112" s="95">
        <v>105</v>
      </c>
      <c r="V112" s="95">
        <v>71</v>
      </c>
      <c r="W112" s="95">
        <v>75</v>
      </c>
      <c r="X112" s="95">
        <v>77</v>
      </c>
      <c r="Y112" s="95">
        <v>19</v>
      </c>
      <c r="Z112" s="95">
        <v>24</v>
      </c>
      <c r="AA112" s="95">
        <v>24</v>
      </c>
      <c r="AB112" s="95">
        <v>103</v>
      </c>
      <c r="AC112" s="95">
        <v>104</v>
      </c>
      <c r="AD112" s="95">
        <v>105</v>
      </c>
      <c r="AE112" s="95">
        <v>76</v>
      </c>
      <c r="AF112" s="95">
        <v>81</v>
      </c>
      <c r="AG112" s="95">
        <v>78</v>
      </c>
      <c r="AH112" s="95">
        <v>25</v>
      </c>
      <c r="AI112" s="95">
        <v>32</v>
      </c>
      <c r="AJ112" s="95">
        <v>22</v>
      </c>
      <c r="AK112" s="95">
        <v>105</v>
      </c>
      <c r="AL112" s="95">
        <v>106</v>
      </c>
      <c r="AM112" s="95">
        <v>105</v>
      </c>
    </row>
    <row r="113" spans="1:39" x14ac:dyDescent="0.25">
      <c r="A113" s="95" t="s">
        <v>223</v>
      </c>
      <c r="B113" s="95" t="s">
        <v>396</v>
      </c>
      <c r="C113" s="95">
        <v>301</v>
      </c>
      <c r="D113" s="95">
        <v>3046</v>
      </c>
      <c r="E113" s="95">
        <v>3046</v>
      </c>
      <c r="F113" s="95">
        <v>3046</v>
      </c>
      <c r="G113" s="95">
        <v>1522</v>
      </c>
      <c r="H113" s="95">
        <v>1522</v>
      </c>
      <c r="I113" s="95">
        <v>1522</v>
      </c>
      <c r="J113" s="95">
        <v>1524</v>
      </c>
      <c r="K113" s="95">
        <v>1524</v>
      </c>
      <c r="L113" s="95">
        <v>1524</v>
      </c>
      <c r="M113" s="95">
        <v>65</v>
      </c>
      <c r="N113" s="95">
        <v>78</v>
      </c>
      <c r="O113" s="95">
        <v>77</v>
      </c>
      <c r="P113" s="95">
        <v>15</v>
      </c>
      <c r="Q113" s="95">
        <v>30</v>
      </c>
      <c r="R113" s="95">
        <v>19</v>
      </c>
      <c r="S113" s="95">
        <v>102</v>
      </c>
      <c r="T113" s="95">
        <v>105</v>
      </c>
      <c r="U113" s="95">
        <v>104</v>
      </c>
      <c r="V113" s="95">
        <v>62</v>
      </c>
      <c r="W113" s="95">
        <v>74</v>
      </c>
      <c r="X113" s="95">
        <v>75</v>
      </c>
      <c r="Y113" s="95">
        <v>12</v>
      </c>
      <c r="Z113" s="95">
        <v>24</v>
      </c>
      <c r="AA113" s="95">
        <v>20</v>
      </c>
      <c r="AB113" s="95">
        <v>101</v>
      </c>
      <c r="AC113" s="95">
        <v>104</v>
      </c>
      <c r="AD113" s="95">
        <v>104</v>
      </c>
      <c r="AE113" s="95">
        <v>68</v>
      </c>
      <c r="AF113" s="95">
        <v>82</v>
      </c>
      <c r="AG113" s="95">
        <v>78</v>
      </c>
      <c r="AH113" s="95">
        <v>18</v>
      </c>
      <c r="AI113" s="95">
        <v>35</v>
      </c>
      <c r="AJ113" s="95">
        <v>18</v>
      </c>
      <c r="AK113" s="95">
        <v>103</v>
      </c>
      <c r="AL113" s="95">
        <v>106</v>
      </c>
      <c r="AM113" s="95">
        <v>104</v>
      </c>
    </row>
    <row r="114" spans="1:39" x14ac:dyDescent="0.25">
      <c r="A114" s="95" t="s">
        <v>225</v>
      </c>
      <c r="B114" s="95" t="s">
        <v>396</v>
      </c>
      <c r="C114" s="95">
        <v>302</v>
      </c>
      <c r="D114" s="95">
        <v>3730</v>
      </c>
      <c r="E114" s="95">
        <v>3732</v>
      </c>
      <c r="F114" s="95">
        <v>3732</v>
      </c>
      <c r="G114" s="95">
        <v>1886</v>
      </c>
      <c r="H114" s="95">
        <v>1888</v>
      </c>
      <c r="I114" s="95">
        <v>1888</v>
      </c>
      <c r="J114" s="95">
        <v>1844</v>
      </c>
      <c r="K114" s="95">
        <v>1844</v>
      </c>
      <c r="L114" s="95">
        <v>1844</v>
      </c>
      <c r="M114" s="95">
        <v>73</v>
      </c>
      <c r="N114" s="95">
        <v>80</v>
      </c>
      <c r="O114" s="95">
        <v>77</v>
      </c>
      <c r="P114" s="95">
        <v>24</v>
      </c>
      <c r="Q114" s="95">
        <v>32</v>
      </c>
      <c r="R114" s="95">
        <v>25</v>
      </c>
      <c r="S114" s="95">
        <v>104</v>
      </c>
      <c r="T114" s="95">
        <v>106</v>
      </c>
      <c r="U114" s="95">
        <v>105</v>
      </c>
      <c r="V114" s="95">
        <v>70</v>
      </c>
      <c r="W114" s="95">
        <v>77</v>
      </c>
      <c r="X114" s="95">
        <v>77</v>
      </c>
      <c r="Y114" s="95">
        <v>22</v>
      </c>
      <c r="Z114" s="95">
        <v>29</v>
      </c>
      <c r="AA114" s="95">
        <v>27</v>
      </c>
      <c r="AB114" s="95">
        <v>103</v>
      </c>
      <c r="AC114" s="95">
        <v>105</v>
      </c>
      <c r="AD114" s="95">
        <v>105</v>
      </c>
      <c r="AE114" s="95">
        <v>76</v>
      </c>
      <c r="AF114" s="95">
        <v>84</v>
      </c>
      <c r="AG114" s="95">
        <v>78</v>
      </c>
      <c r="AH114" s="95">
        <v>26</v>
      </c>
      <c r="AI114" s="95">
        <v>35</v>
      </c>
      <c r="AJ114" s="95">
        <v>22</v>
      </c>
      <c r="AK114" s="95">
        <v>105</v>
      </c>
      <c r="AL114" s="95">
        <v>107</v>
      </c>
      <c r="AM114" s="95">
        <v>104</v>
      </c>
    </row>
    <row r="115" spans="1:39" x14ac:dyDescent="0.25">
      <c r="A115" s="95" t="s">
        <v>227</v>
      </c>
      <c r="B115" s="95" t="s">
        <v>396</v>
      </c>
      <c r="C115" s="95">
        <v>303</v>
      </c>
      <c r="D115" s="95">
        <v>2972</v>
      </c>
      <c r="E115" s="95">
        <v>2972</v>
      </c>
      <c r="F115" s="95">
        <v>2972</v>
      </c>
      <c r="G115" s="95">
        <v>1501</v>
      </c>
      <c r="H115" s="95">
        <v>1501</v>
      </c>
      <c r="I115" s="95">
        <v>1501</v>
      </c>
      <c r="J115" s="95">
        <v>1471</v>
      </c>
      <c r="K115" s="95">
        <v>1471</v>
      </c>
      <c r="L115" s="95">
        <v>1471</v>
      </c>
      <c r="M115" s="95">
        <v>70</v>
      </c>
      <c r="N115" s="95">
        <v>78</v>
      </c>
      <c r="O115" s="95">
        <v>75</v>
      </c>
      <c r="P115" s="95">
        <v>20</v>
      </c>
      <c r="Q115" s="95">
        <v>27</v>
      </c>
      <c r="R115" s="95">
        <v>20</v>
      </c>
      <c r="S115" s="95">
        <v>103</v>
      </c>
      <c r="T115" s="95">
        <v>105</v>
      </c>
      <c r="U115" s="95">
        <v>104</v>
      </c>
      <c r="V115" s="95">
        <v>67</v>
      </c>
      <c r="W115" s="95">
        <v>73</v>
      </c>
      <c r="X115" s="95">
        <v>75</v>
      </c>
      <c r="Y115" s="95">
        <v>18</v>
      </c>
      <c r="Z115" s="95">
        <v>24</v>
      </c>
      <c r="AA115" s="95">
        <v>22</v>
      </c>
      <c r="AB115" s="95">
        <v>102</v>
      </c>
      <c r="AC115" s="95">
        <v>104</v>
      </c>
      <c r="AD115" s="95">
        <v>104</v>
      </c>
      <c r="AE115" s="95">
        <v>74</v>
      </c>
      <c r="AF115" s="95">
        <v>82</v>
      </c>
      <c r="AG115" s="95">
        <v>75</v>
      </c>
      <c r="AH115" s="95">
        <v>23</v>
      </c>
      <c r="AI115" s="95">
        <v>30</v>
      </c>
      <c r="AJ115" s="95">
        <v>17</v>
      </c>
      <c r="AK115" s="95">
        <v>104</v>
      </c>
      <c r="AL115" s="95">
        <v>106</v>
      </c>
      <c r="AM115" s="95">
        <v>104</v>
      </c>
    </row>
    <row r="116" spans="1:39" x14ac:dyDescent="0.25">
      <c r="A116" s="95" t="s">
        <v>229</v>
      </c>
      <c r="B116" s="95" t="s">
        <v>396</v>
      </c>
      <c r="C116" s="95">
        <v>304</v>
      </c>
      <c r="D116" s="95">
        <v>3434</v>
      </c>
      <c r="E116" s="95">
        <v>3434</v>
      </c>
      <c r="F116" s="95">
        <v>3433</v>
      </c>
      <c r="G116" s="95">
        <v>1818</v>
      </c>
      <c r="H116" s="95">
        <v>1818</v>
      </c>
      <c r="I116" s="95">
        <v>1817</v>
      </c>
      <c r="J116" s="95">
        <v>1616</v>
      </c>
      <c r="K116" s="95">
        <v>1616</v>
      </c>
      <c r="L116" s="95">
        <v>1616</v>
      </c>
      <c r="M116" s="95">
        <v>64</v>
      </c>
      <c r="N116" s="95">
        <v>77</v>
      </c>
      <c r="O116" s="95">
        <v>75</v>
      </c>
      <c r="P116" s="95">
        <v>16</v>
      </c>
      <c r="Q116" s="95">
        <v>30</v>
      </c>
      <c r="R116" s="95">
        <v>24</v>
      </c>
      <c r="S116" s="95">
        <v>102</v>
      </c>
      <c r="T116" s="95">
        <v>105</v>
      </c>
      <c r="U116" s="95">
        <v>105</v>
      </c>
      <c r="V116" s="95">
        <v>62</v>
      </c>
      <c r="W116" s="95">
        <v>74</v>
      </c>
      <c r="X116" s="95">
        <v>76</v>
      </c>
      <c r="Y116" s="95">
        <v>15</v>
      </c>
      <c r="Z116" s="95">
        <v>27</v>
      </c>
      <c r="AA116" s="95">
        <v>25</v>
      </c>
      <c r="AB116" s="95">
        <v>101</v>
      </c>
      <c r="AC116" s="95">
        <v>105</v>
      </c>
      <c r="AD116" s="95">
        <v>105</v>
      </c>
      <c r="AE116" s="95">
        <v>67</v>
      </c>
      <c r="AF116" s="95">
        <v>79</v>
      </c>
      <c r="AG116" s="95">
        <v>74</v>
      </c>
      <c r="AH116" s="95">
        <v>17</v>
      </c>
      <c r="AI116" s="95">
        <v>33</v>
      </c>
      <c r="AJ116" s="95">
        <v>22</v>
      </c>
      <c r="AK116" s="95">
        <v>103</v>
      </c>
      <c r="AL116" s="95">
        <v>106</v>
      </c>
      <c r="AM116" s="95">
        <v>104</v>
      </c>
    </row>
    <row r="117" spans="1:39" x14ac:dyDescent="0.25">
      <c r="A117" s="95" t="s">
        <v>231</v>
      </c>
      <c r="B117" s="95" t="s">
        <v>396</v>
      </c>
      <c r="C117" s="95">
        <v>305</v>
      </c>
      <c r="D117" s="95">
        <v>3402</v>
      </c>
      <c r="E117" s="95">
        <v>3402</v>
      </c>
      <c r="F117" s="95">
        <v>3402</v>
      </c>
      <c r="G117" s="95">
        <v>1737</v>
      </c>
      <c r="H117" s="95">
        <v>1737</v>
      </c>
      <c r="I117" s="95">
        <v>1737</v>
      </c>
      <c r="J117" s="95">
        <v>1665</v>
      </c>
      <c r="K117" s="95">
        <v>1665</v>
      </c>
      <c r="L117" s="95">
        <v>1665</v>
      </c>
      <c r="M117" s="95">
        <v>79</v>
      </c>
      <c r="N117" s="95">
        <v>81</v>
      </c>
      <c r="O117" s="95">
        <v>81</v>
      </c>
      <c r="P117" s="95">
        <v>27</v>
      </c>
      <c r="Q117" s="95">
        <v>31</v>
      </c>
      <c r="R117" s="95">
        <v>26</v>
      </c>
      <c r="S117" s="95">
        <v>105</v>
      </c>
      <c r="T117" s="95">
        <v>106</v>
      </c>
      <c r="U117" s="95">
        <v>105</v>
      </c>
      <c r="V117" s="95">
        <v>76</v>
      </c>
      <c r="W117" s="95">
        <v>78</v>
      </c>
      <c r="X117" s="95">
        <v>82</v>
      </c>
      <c r="Y117" s="95">
        <v>26</v>
      </c>
      <c r="Z117" s="95">
        <v>28</v>
      </c>
      <c r="AA117" s="95">
        <v>29</v>
      </c>
      <c r="AB117" s="95">
        <v>105</v>
      </c>
      <c r="AC117" s="95">
        <v>105</v>
      </c>
      <c r="AD117" s="95">
        <v>106</v>
      </c>
      <c r="AE117" s="95">
        <v>81</v>
      </c>
      <c r="AF117" s="95">
        <v>84</v>
      </c>
      <c r="AG117" s="95">
        <v>80</v>
      </c>
      <c r="AH117" s="95">
        <v>29</v>
      </c>
      <c r="AI117" s="95">
        <v>34</v>
      </c>
      <c r="AJ117" s="95">
        <v>23</v>
      </c>
      <c r="AK117" s="95">
        <v>106</v>
      </c>
      <c r="AL117" s="95">
        <v>107</v>
      </c>
      <c r="AM117" s="95">
        <v>105</v>
      </c>
    </row>
    <row r="118" spans="1:39" x14ac:dyDescent="0.25">
      <c r="A118" s="95" t="s">
        <v>233</v>
      </c>
      <c r="B118" s="95" t="s">
        <v>396</v>
      </c>
      <c r="C118" s="95">
        <v>306</v>
      </c>
      <c r="D118" s="95">
        <v>4161</v>
      </c>
      <c r="E118" s="95">
        <v>4161</v>
      </c>
      <c r="F118" s="95">
        <v>4161</v>
      </c>
      <c r="G118" s="95">
        <v>2065</v>
      </c>
      <c r="H118" s="95">
        <v>2065</v>
      </c>
      <c r="I118" s="95">
        <v>2065</v>
      </c>
      <c r="J118" s="95">
        <v>2096</v>
      </c>
      <c r="K118" s="95">
        <v>2096</v>
      </c>
      <c r="L118" s="95">
        <v>2096</v>
      </c>
      <c r="M118" s="95">
        <v>66</v>
      </c>
      <c r="N118" s="95">
        <v>75</v>
      </c>
      <c r="O118" s="95">
        <v>70</v>
      </c>
      <c r="P118" s="95">
        <v>17</v>
      </c>
      <c r="Q118" s="95">
        <v>26</v>
      </c>
      <c r="R118" s="95">
        <v>19</v>
      </c>
      <c r="S118" s="95">
        <v>102</v>
      </c>
      <c r="T118" s="95">
        <v>105</v>
      </c>
      <c r="U118" s="95">
        <v>103</v>
      </c>
      <c r="V118" s="95">
        <v>62</v>
      </c>
      <c r="W118" s="95">
        <v>70</v>
      </c>
      <c r="X118" s="95">
        <v>69</v>
      </c>
      <c r="Y118" s="95">
        <v>16</v>
      </c>
      <c r="Z118" s="95">
        <v>22</v>
      </c>
      <c r="AA118" s="95">
        <v>21</v>
      </c>
      <c r="AB118" s="95">
        <v>102</v>
      </c>
      <c r="AC118" s="95">
        <v>104</v>
      </c>
      <c r="AD118" s="95">
        <v>103</v>
      </c>
      <c r="AE118" s="95">
        <v>70</v>
      </c>
      <c r="AF118" s="95">
        <v>80</v>
      </c>
      <c r="AG118" s="95">
        <v>71</v>
      </c>
      <c r="AH118" s="95">
        <v>19</v>
      </c>
      <c r="AI118" s="95">
        <v>29</v>
      </c>
      <c r="AJ118" s="95">
        <v>17</v>
      </c>
      <c r="AK118" s="95">
        <v>103</v>
      </c>
      <c r="AL118" s="95">
        <v>105</v>
      </c>
      <c r="AM118" s="95">
        <v>103</v>
      </c>
    </row>
    <row r="119" spans="1:39" x14ac:dyDescent="0.25">
      <c r="A119" s="95" t="s">
        <v>235</v>
      </c>
      <c r="B119" s="95" t="s">
        <v>396</v>
      </c>
      <c r="C119" s="95">
        <v>307</v>
      </c>
      <c r="D119" s="95">
        <v>3849</v>
      </c>
      <c r="E119" s="95">
        <v>3849</v>
      </c>
      <c r="F119" s="95">
        <v>3849</v>
      </c>
      <c r="G119" s="95">
        <v>1994</v>
      </c>
      <c r="H119" s="95">
        <v>1994</v>
      </c>
      <c r="I119" s="95">
        <v>1994</v>
      </c>
      <c r="J119" s="95">
        <v>1855</v>
      </c>
      <c r="K119" s="95">
        <v>1855</v>
      </c>
      <c r="L119" s="95">
        <v>1855</v>
      </c>
      <c r="M119" s="95">
        <v>65</v>
      </c>
      <c r="N119" s="95">
        <v>78</v>
      </c>
      <c r="O119" s="95">
        <v>75</v>
      </c>
      <c r="P119" s="95">
        <v>18</v>
      </c>
      <c r="Q119" s="95">
        <v>27</v>
      </c>
      <c r="R119" s="95">
        <v>20</v>
      </c>
      <c r="S119" s="95">
        <v>102</v>
      </c>
      <c r="T119" s="95">
        <v>105</v>
      </c>
      <c r="U119" s="95">
        <v>104</v>
      </c>
      <c r="V119" s="95">
        <v>62</v>
      </c>
      <c r="W119" s="95">
        <v>74</v>
      </c>
      <c r="X119" s="95">
        <v>75</v>
      </c>
      <c r="Y119" s="95">
        <v>16</v>
      </c>
      <c r="Z119" s="95">
        <v>24</v>
      </c>
      <c r="AA119" s="95">
        <v>23</v>
      </c>
      <c r="AB119" s="95">
        <v>102</v>
      </c>
      <c r="AC119" s="95">
        <v>105</v>
      </c>
      <c r="AD119" s="95">
        <v>105</v>
      </c>
      <c r="AE119" s="95">
        <v>68</v>
      </c>
      <c r="AF119" s="95">
        <v>82</v>
      </c>
      <c r="AG119" s="95">
        <v>74</v>
      </c>
      <c r="AH119" s="95">
        <v>19</v>
      </c>
      <c r="AI119" s="95">
        <v>30</v>
      </c>
      <c r="AJ119" s="95">
        <v>18</v>
      </c>
      <c r="AK119" s="95">
        <v>103</v>
      </c>
      <c r="AL119" s="95">
        <v>106</v>
      </c>
      <c r="AM119" s="95">
        <v>104</v>
      </c>
    </row>
    <row r="120" spans="1:39" x14ac:dyDescent="0.25">
      <c r="A120" s="95" t="s">
        <v>237</v>
      </c>
      <c r="B120" s="95" t="s">
        <v>396</v>
      </c>
      <c r="C120" s="95">
        <v>308</v>
      </c>
      <c r="D120" s="95">
        <v>4092</v>
      </c>
      <c r="E120" s="95">
        <v>4092</v>
      </c>
      <c r="F120" s="95">
        <v>4092</v>
      </c>
      <c r="G120" s="95">
        <v>2129</v>
      </c>
      <c r="H120" s="95">
        <v>2129</v>
      </c>
      <c r="I120" s="95">
        <v>2129</v>
      </c>
      <c r="J120" s="95">
        <v>1963</v>
      </c>
      <c r="K120" s="95">
        <v>1963</v>
      </c>
      <c r="L120" s="95">
        <v>1963</v>
      </c>
      <c r="M120" s="95">
        <v>61</v>
      </c>
      <c r="N120" s="95">
        <v>75</v>
      </c>
      <c r="O120" s="95">
        <v>72</v>
      </c>
      <c r="P120" s="95">
        <v>15</v>
      </c>
      <c r="Q120" s="95">
        <v>25</v>
      </c>
      <c r="R120" s="95">
        <v>17</v>
      </c>
      <c r="S120" s="95">
        <v>101</v>
      </c>
      <c r="T120" s="95">
        <v>105</v>
      </c>
      <c r="U120" s="95">
        <v>103</v>
      </c>
      <c r="V120" s="95">
        <v>57</v>
      </c>
      <c r="W120" s="95">
        <v>70</v>
      </c>
      <c r="X120" s="95">
        <v>71</v>
      </c>
      <c r="Y120" s="95">
        <v>12</v>
      </c>
      <c r="Z120" s="95">
        <v>22</v>
      </c>
      <c r="AA120" s="95">
        <v>18</v>
      </c>
      <c r="AB120" s="95">
        <v>101</v>
      </c>
      <c r="AC120" s="95">
        <v>104</v>
      </c>
      <c r="AD120" s="95">
        <v>103</v>
      </c>
      <c r="AE120" s="95">
        <v>66</v>
      </c>
      <c r="AF120" s="95">
        <v>81</v>
      </c>
      <c r="AG120" s="95">
        <v>73</v>
      </c>
      <c r="AH120" s="95">
        <v>17</v>
      </c>
      <c r="AI120" s="95">
        <v>28</v>
      </c>
      <c r="AJ120" s="95">
        <v>15</v>
      </c>
      <c r="AK120" s="95">
        <v>102</v>
      </c>
      <c r="AL120" s="95">
        <v>106</v>
      </c>
      <c r="AM120" s="95">
        <v>103</v>
      </c>
    </row>
    <row r="121" spans="1:39" x14ac:dyDescent="0.25">
      <c r="A121" s="95" t="s">
        <v>241</v>
      </c>
      <c r="B121" s="95" t="s">
        <v>396</v>
      </c>
      <c r="C121" s="95">
        <v>310</v>
      </c>
      <c r="D121" s="95">
        <v>2668</v>
      </c>
      <c r="E121" s="95">
        <v>2668</v>
      </c>
      <c r="F121" s="95">
        <v>2668</v>
      </c>
      <c r="G121" s="95">
        <v>1350</v>
      </c>
      <c r="H121" s="95">
        <v>1350</v>
      </c>
      <c r="I121" s="95">
        <v>1350</v>
      </c>
      <c r="J121" s="95">
        <v>1318</v>
      </c>
      <c r="K121" s="95">
        <v>1318</v>
      </c>
      <c r="L121" s="95">
        <v>1318</v>
      </c>
      <c r="M121" s="95">
        <v>72</v>
      </c>
      <c r="N121" s="95">
        <v>82</v>
      </c>
      <c r="O121" s="95">
        <v>79</v>
      </c>
      <c r="P121" s="95">
        <v>24</v>
      </c>
      <c r="Q121" s="95">
        <v>37</v>
      </c>
      <c r="R121" s="95">
        <v>28</v>
      </c>
      <c r="S121" s="95">
        <v>104</v>
      </c>
      <c r="T121" s="95">
        <v>107</v>
      </c>
      <c r="U121" s="95">
        <v>105</v>
      </c>
      <c r="V121" s="95">
        <v>69</v>
      </c>
      <c r="W121" s="95">
        <v>78</v>
      </c>
      <c r="X121" s="95">
        <v>78</v>
      </c>
      <c r="Y121" s="95">
        <v>22</v>
      </c>
      <c r="Z121" s="95">
        <v>31</v>
      </c>
      <c r="AA121" s="95">
        <v>30</v>
      </c>
      <c r="AB121" s="95">
        <v>103</v>
      </c>
      <c r="AC121" s="95">
        <v>106</v>
      </c>
      <c r="AD121" s="95">
        <v>106</v>
      </c>
      <c r="AE121" s="95">
        <v>75</v>
      </c>
      <c r="AF121" s="95">
        <v>87</v>
      </c>
      <c r="AG121" s="95">
        <v>80</v>
      </c>
      <c r="AH121" s="95">
        <v>26</v>
      </c>
      <c r="AI121" s="95">
        <v>42</v>
      </c>
      <c r="AJ121" s="95">
        <v>27</v>
      </c>
      <c r="AK121" s="95">
        <v>105</v>
      </c>
      <c r="AL121" s="95">
        <v>108</v>
      </c>
      <c r="AM121" s="95">
        <v>105</v>
      </c>
    </row>
    <row r="122" spans="1:39" x14ac:dyDescent="0.25">
      <c r="A122" s="95" t="s">
        <v>243</v>
      </c>
      <c r="B122" s="95" t="s">
        <v>396</v>
      </c>
      <c r="C122" s="95">
        <v>311</v>
      </c>
      <c r="D122" s="95">
        <v>2856</v>
      </c>
      <c r="E122" s="95">
        <v>2856</v>
      </c>
      <c r="F122" s="95">
        <v>2857</v>
      </c>
      <c r="G122" s="95">
        <v>1399</v>
      </c>
      <c r="H122" s="95">
        <v>1398</v>
      </c>
      <c r="I122" s="95">
        <v>1399</v>
      </c>
      <c r="J122" s="95">
        <v>1457</v>
      </c>
      <c r="K122" s="95">
        <v>1458</v>
      </c>
      <c r="L122" s="95">
        <v>1458</v>
      </c>
      <c r="M122" s="95">
        <v>73</v>
      </c>
      <c r="N122" s="95">
        <v>80</v>
      </c>
      <c r="O122" s="95">
        <v>77</v>
      </c>
      <c r="P122" s="95">
        <v>22</v>
      </c>
      <c r="Q122" s="95">
        <v>27</v>
      </c>
      <c r="R122" s="95">
        <v>19</v>
      </c>
      <c r="S122" s="95">
        <v>104</v>
      </c>
      <c r="T122" s="95">
        <v>105</v>
      </c>
      <c r="U122" s="95">
        <v>104</v>
      </c>
      <c r="V122" s="95">
        <v>69</v>
      </c>
      <c r="W122" s="95">
        <v>75</v>
      </c>
      <c r="X122" s="95">
        <v>77</v>
      </c>
      <c r="Y122" s="95">
        <v>20</v>
      </c>
      <c r="Z122" s="95">
        <v>22</v>
      </c>
      <c r="AA122" s="95">
        <v>21</v>
      </c>
      <c r="AB122" s="95">
        <v>103</v>
      </c>
      <c r="AC122" s="95">
        <v>104</v>
      </c>
      <c r="AD122" s="95">
        <v>104</v>
      </c>
      <c r="AE122" s="95">
        <v>77</v>
      </c>
      <c r="AF122" s="95">
        <v>85</v>
      </c>
      <c r="AG122" s="95">
        <v>76</v>
      </c>
      <c r="AH122" s="95">
        <v>24</v>
      </c>
      <c r="AI122" s="95">
        <v>32</v>
      </c>
      <c r="AJ122" s="95">
        <v>17</v>
      </c>
      <c r="AK122" s="95">
        <v>104</v>
      </c>
      <c r="AL122" s="95">
        <v>106</v>
      </c>
      <c r="AM122" s="95">
        <v>104</v>
      </c>
    </row>
    <row r="123" spans="1:39" x14ac:dyDescent="0.25">
      <c r="A123" s="95" t="s">
        <v>245</v>
      </c>
      <c r="B123" s="95" t="s">
        <v>396</v>
      </c>
      <c r="C123" s="95">
        <v>312</v>
      </c>
      <c r="D123" s="95">
        <v>3472</v>
      </c>
      <c r="E123" s="95">
        <v>3472</v>
      </c>
      <c r="F123" s="95">
        <v>3472</v>
      </c>
      <c r="G123" s="95">
        <v>1811</v>
      </c>
      <c r="H123" s="95">
        <v>1811</v>
      </c>
      <c r="I123" s="95">
        <v>1811</v>
      </c>
      <c r="J123" s="95">
        <v>1661</v>
      </c>
      <c r="K123" s="95">
        <v>1661</v>
      </c>
      <c r="L123" s="95">
        <v>1661</v>
      </c>
      <c r="M123" s="95">
        <v>70</v>
      </c>
      <c r="N123" s="95">
        <v>80</v>
      </c>
      <c r="O123" s="95">
        <v>76</v>
      </c>
      <c r="P123" s="95">
        <v>19</v>
      </c>
      <c r="Q123" s="95">
        <v>31</v>
      </c>
      <c r="R123" s="95">
        <v>24</v>
      </c>
      <c r="S123" s="95">
        <v>103</v>
      </c>
      <c r="T123" s="95">
        <v>106</v>
      </c>
      <c r="U123" s="95">
        <v>105</v>
      </c>
      <c r="V123" s="95">
        <v>67</v>
      </c>
      <c r="W123" s="95">
        <v>76</v>
      </c>
      <c r="X123" s="95">
        <v>78</v>
      </c>
      <c r="Y123" s="95">
        <v>18</v>
      </c>
      <c r="Z123" s="95">
        <v>27</v>
      </c>
      <c r="AA123" s="95">
        <v>27</v>
      </c>
      <c r="AB123" s="95">
        <v>103</v>
      </c>
      <c r="AC123" s="95">
        <v>105</v>
      </c>
      <c r="AD123" s="95">
        <v>105</v>
      </c>
      <c r="AE123" s="95">
        <v>72</v>
      </c>
      <c r="AF123" s="95">
        <v>83</v>
      </c>
      <c r="AG123" s="95">
        <v>75</v>
      </c>
      <c r="AH123" s="95">
        <v>21</v>
      </c>
      <c r="AI123" s="95">
        <v>34</v>
      </c>
      <c r="AJ123" s="95">
        <v>22</v>
      </c>
      <c r="AK123" s="95">
        <v>104</v>
      </c>
      <c r="AL123" s="95">
        <v>107</v>
      </c>
      <c r="AM123" s="95">
        <v>104</v>
      </c>
    </row>
    <row r="124" spans="1:39" x14ac:dyDescent="0.25">
      <c r="A124" s="95" t="s">
        <v>247</v>
      </c>
      <c r="B124" s="95" t="s">
        <v>396</v>
      </c>
      <c r="C124" s="95">
        <v>313</v>
      </c>
      <c r="D124" s="95">
        <v>2677</v>
      </c>
      <c r="E124" s="95">
        <v>2677</v>
      </c>
      <c r="F124" s="95">
        <v>2677</v>
      </c>
      <c r="G124" s="95">
        <v>1373</v>
      </c>
      <c r="H124" s="95">
        <v>1373</v>
      </c>
      <c r="I124" s="95">
        <v>1373</v>
      </c>
      <c r="J124" s="95">
        <v>1304</v>
      </c>
      <c r="K124" s="95">
        <v>1304</v>
      </c>
      <c r="L124" s="95">
        <v>1304</v>
      </c>
      <c r="M124" s="95">
        <v>67</v>
      </c>
      <c r="N124" s="95">
        <v>80</v>
      </c>
      <c r="O124" s="95">
        <v>77</v>
      </c>
      <c r="P124" s="95">
        <v>22</v>
      </c>
      <c r="Q124" s="95">
        <v>32</v>
      </c>
      <c r="R124" s="95">
        <v>24</v>
      </c>
      <c r="S124" s="95">
        <v>103</v>
      </c>
      <c r="T124" s="95">
        <v>106</v>
      </c>
      <c r="U124" s="95">
        <v>105</v>
      </c>
      <c r="V124" s="95">
        <v>63</v>
      </c>
      <c r="W124" s="95">
        <v>74</v>
      </c>
      <c r="X124" s="95">
        <v>75</v>
      </c>
      <c r="Y124" s="95">
        <v>19</v>
      </c>
      <c r="Z124" s="95">
        <v>28</v>
      </c>
      <c r="AA124" s="95">
        <v>25</v>
      </c>
      <c r="AB124" s="95">
        <v>103</v>
      </c>
      <c r="AC124" s="95">
        <v>105</v>
      </c>
      <c r="AD124" s="95">
        <v>105</v>
      </c>
      <c r="AE124" s="95">
        <v>72</v>
      </c>
      <c r="AF124" s="95">
        <v>85</v>
      </c>
      <c r="AG124" s="95">
        <v>79</v>
      </c>
      <c r="AH124" s="95">
        <v>26</v>
      </c>
      <c r="AI124" s="95">
        <v>37</v>
      </c>
      <c r="AJ124" s="95">
        <v>23</v>
      </c>
      <c r="AK124" s="95">
        <v>104</v>
      </c>
      <c r="AL124" s="95">
        <v>107</v>
      </c>
      <c r="AM124" s="95">
        <v>105</v>
      </c>
    </row>
    <row r="125" spans="1:39" x14ac:dyDescent="0.25">
      <c r="A125" s="95" t="s">
        <v>249</v>
      </c>
      <c r="B125" s="95" t="s">
        <v>396</v>
      </c>
      <c r="C125" s="95">
        <v>314</v>
      </c>
      <c r="D125" s="95">
        <v>1708</v>
      </c>
      <c r="E125" s="95">
        <v>1708</v>
      </c>
      <c r="F125" s="95">
        <v>1708</v>
      </c>
      <c r="G125" s="95">
        <v>851</v>
      </c>
      <c r="H125" s="95">
        <v>851</v>
      </c>
      <c r="I125" s="95">
        <v>851</v>
      </c>
      <c r="J125" s="95">
        <v>857</v>
      </c>
      <c r="K125" s="95">
        <v>857</v>
      </c>
      <c r="L125" s="95">
        <v>857</v>
      </c>
      <c r="M125" s="95">
        <v>75</v>
      </c>
      <c r="N125" s="95">
        <v>80</v>
      </c>
      <c r="O125" s="95">
        <v>79</v>
      </c>
      <c r="P125" s="95">
        <v>28</v>
      </c>
      <c r="Q125" s="95">
        <v>32</v>
      </c>
      <c r="R125" s="95">
        <v>26</v>
      </c>
      <c r="S125" s="95">
        <v>105</v>
      </c>
      <c r="T125" s="95">
        <v>106</v>
      </c>
      <c r="U125" s="95">
        <v>105</v>
      </c>
      <c r="V125" s="95">
        <v>73</v>
      </c>
      <c r="W125" s="95">
        <v>76</v>
      </c>
      <c r="X125" s="95">
        <v>78</v>
      </c>
      <c r="Y125" s="95">
        <v>24</v>
      </c>
      <c r="Z125" s="95">
        <v>25</v>
      </c>
      <c r="AA125" s="95">
        <v>28</v>
      </c>
      <c r="AB125" s="95">
        <v>104</v>
      </c>
      <c r="AC125" s="95">
        <v>105</v>
      </c>
      <c r="AD125" s="95">
        <v>105</v>
      </c>
      <c r="AE125" s="95">
        <v>77</v>
      </c>
      <c r="AF125" s="95">
        <v>83</v>
      </c>
      <c r="AG125" s="95">
        <v>79</v>
      </c>
      <c r="AH125" s="95">
        <v>33</v>
      </c>
      <c r="AI125" s="95">
        <v>39</v>
      </c>
      <c r="AJ125" s="95">
        <v>24</v>
      </c>
      <c r="AK125" s="95">
        <v>106</v>
      </c>
      <c r="AL125" s="95">
        <v>107</v>
      </c>
      <c r="AM125" s="95">
        <v>105</v>
      </c>
    </row>
    <row r="126" spans="1:39" x14ac:dyDescent="0.25">
      <c r="A126" s="95" t="s">
        <v>251</v>
      </c>
      <c r="B126" s="95" t="s">
        <v>396</v>
      </c>
      <c r="C126" s="95">
        <v>315</v>
      </c>
      <c r="D126" s="95">
        <v>2013</v>
      </c>
      <c r="E126" s="95">
        <v>2013</v>
      </c>
      <c r="F126" s="95">
        <v>2013</v>
      </c>
      <c r="G126" s="95">
        <v>987</v>
      </c>
      <c r="H126" s="95">
        <v>987</v>
      </c>
      <c r="I126" s="95">
        <v>987</v>
      </c>
      <c r="J126" s="95">
        <v>1026</v>
      </c>
      <c r="K126" s="95">
        <v>1026</v>
      </c>
      <c r="L126" s="95">
        <v>1026</v>
      </c>
      <c r="M126" s="95">
        <v>70</v>
      </c>
      <c r="N126" s="95">
        <v>78</v>
      </c>
      <c r="O126" s="95">
        <v>76</v>
      </c>
      <c r="P126" s="95">
        <v>22</v>
      </c>
      <c r="Q126" s="95">
        <v>30</v>
      </c>
      <c r="R126" s="95">
        <v>25</v>
      </c>
      <c r="S126" s="95">
        <v>104</v>
      </c>
      <c r="T126" s="95">
        <v>105</v>
      </c>
      <c r="U126" s="95">
        <v>104</v>
      </c>
      <c r="V126" s="95">
        <v>66</v>
      </c>
      <c r="W126" s="95">
        <v>75</v>
      </c>
      <c r="X126" s="95">
        <v>76</v>
      </c>
      <c r="Y126" s="95">
        <v>18</v>
      </c>
      <c r="Z126" s="95">
        <v>26</v>
      </c>
      <c r="AA126" s="95">
        <v>25</v>
      </c>
      <c r="AB126" s="95">
        <v>103</v>
      </c>
      <c r="AC126" s="95">
        <v>105</v>
      </c>
      <c r="AD126" s="95">
        <v>104</v>
      </c>
      <c r="AE126" s="95">
        <v>73</v>
      </c>
      <c r="AF126" s="95">
        <v>80</v>
      </c>
      <c r="AG126" s="95">
        <v>76</v>
      </c>
      <c r="AH126" s="95">
        <v>25</v>
      </c>
      <c r="AI126" s="95">
        <v>35</v>
      </c>
      <c r="AJ126" s="95">
        <v>24</v>
      </c>
      <c r="AK126" s="95">
        <v>104</v>
      </c>
      <c r="AL126" s="95">
        <v>106</v>
      </c>
      <c r="AM126" s="95">
        <v>104</v>
      </c>
    </row>
    <row r="127" spans="1:39" x14ac:dyDescent="0.25">
      <c r="A127" s="95" t="s">
        <v>253</v>
      </c>
      <c r="B127" s="95" t="s">
        <v>396</v>
      </c>
      <c r="C127" s="95">
        <v>317</v>
      </c>
      <c r="D127" s="95">
        <v>3669</v>
      </c>
      <c r="E127" s="95">
        <v>3669</v>
      </c>
      <c r="F127" s="95">
        <v>3669</v>
      </c>
      <c r="G127" s="95">
        <v>1919</v>
      </c>
      <c r="H127" s="95">
        <v>1919</v>
      </c>
      <c r="I127" s="95">
        <v>1919</v>
      </c>
      <c r="J127" s="95">
        <v>1750</v>
      </c>
      <c r="K127" s="95">
        <v>1750</v>
      </c>
      <c r="L127" s="95">
        <v>1750</v>
      </c>
      <c r="M127" s="95">
        <v>68</v>
      </c>
      <c r="N127" s="95">
        <v>78</v>
      </c>
      <c r="O127" s="95">
        <v>76</v>
      </c>
      <c r="P127" s="95">
        <v>19</v>
      </c>
      <c r="Q127" s="95">
        <v>29</v>
      </c>
      <c r="R127" s="95">
        <v>28</v>
      </c>
      <c r="S127" s="95">
        <v>103</v>
      </c>
      <c r="T127" s="95">
        <v>105</v>
      </c>
      <c r="U127" s="95">
        <v>105</v>
      </c>
      <c r="V127" s="95">
        <v>63</v>
      </c>
      <c r="W127" s="95">
        <v>73</v>
      </c>
      <c r="X127" s="95">
        <v>75</v>
      </c>
      <c r="Y127" s="95">
        <v>16</v>
      </c>
      <c r="Z127" s="95">
        <v>25</v>
      </c>
      <c r="AA127" s="95">
        <v>28</v>
      </c>
      <c r="AB127" s="95">
        <v>102</v>
      </c>
      <c r="AC127" s="95">
        <v>104</v>
      </c>
      <c r="AD127" s="95">
        <v>105</v>
      </c>
      <c r="AE127" s="95">
        <v>73</v>
      </c>
      <c r="AF127" s="95">
        <v>82</v>
      </c>
      <c r="AG127" s="95">
        <v>76</v>
      </c>
      <c r="AH127" s="95">
        <v>23</v>
      </c>
      <c r="AI127" s="95">
        <v>34</v>
      </c>
      <c r="AJ127" s="95">
        <v>27</v>
      </c>
      <c r="AK127" s="95">
        <v>104</v>
      </c>
      <c r="AL127" s="95">
        <v>106</v>
      </c>
      <c r="AM127" s="95">
        <v>105</v>
      </c>
    </row>
    <row r="128" spans="1:39" x14ac:dyDescent="0.25">
      <c r="A128" s="95" t="s">
        <v>255</v>
      </c>
      <c r="B128" s="95" t="s">
        <v>396</v>
      </c>
      <c r="C128" s="95">
        <v>318</v>
      </c>
      <c r="D128" s="95">
        <v>1989</v>
      </c>
      <c r="E128" s="95">
        <v>1989</v>
      </c>
      <c r="F128" s="95">
        <v>1989</v>
      </c>
      <c r="G128" s="95">
        <v>978</v>
      </c>
      <c r="H128" s="95">
        <v>978</v>
      </c>
      <c r="I128" s="95">
        <v>978</v>
      </c>
      <c r="J128" s="95">
        <v>1011</v>
      </c>
      <c r="K128" s="95">
        <v>1011</v>
      </c>
      <c r="L128" s="95">
        <v>1011</v>
      </c>
      <c r="M128" s="95">
        <v>81</v>
      </c>
      <c r="N128" s="95">
        <v>85</v>
      </c>
      <c r="O128" s="95">
        <v>82</v>
      </c>
      <c r="P128" s="95">
        <v>36</v>
      </c>
      <c r="Q128" s="95">
        <v>40</v>
      </c>
      <c r="R128" s="95">
        <v>31</v>
      </c>
      <c r="S128" s="95">
        <v>107</v>
      </c>
      <c r="T128" s="95">
        <v>107</v>
      </c>
      <c r="U128" s="95">
        <v>106</v>
      </c>
      <c r="V128" s="95">
        <v>79</v>
      </c>
      <c r="W128" s="95">
        <v>84</v>
      </c>
      <c r="X128" s="95">
        <v>83</v>
      </c>
      <c r="Y128" s="95">
        <v>32</v>
      </c>
      <c r="Z128" s="95">
        <v>35</v>
      </c>
      <c r="AA128" s="95">
        <v>34</v>
      </c>
      <c r="AB128" s="95">
        <v>106</v>
      </c>
      <c r="AC128" s="95">
        <v>107</v>
      </c>
      <c r="AD128" s="95">
        <v>106</v>
      </c>
      <c r="AE128" s="95">
        <v>83</v>
      </c>
      <c r="AF128" s="95">
        <v>87</v>
      </c>
      <c r="AG128" s="95">
        <v>81</v>
      </c>
      <c r="AH128" s="95">
        <v>40</v>
      </c>
      <c r="AI128" s="95">
        <v>44</v>
      </c>
      <c r="AJ128" s="95">
        <v>28</v>
      </c>
      <c r="AK128" s="95">
        <v>107</v>
      </c>
      <c r="AL128" s="95">
        <v>108</v>
      </c>
      <c r="AM128" s="95">
        <v>106</v>
      </c>
    </row>
    <row r="129" spans="1:39" x14ac:dyDescent="0.25">
      <c r="A129" s="95" t="s">
        <v>257</v>
      </c>
      <c r="B129" s="95" t="s">
        <v>396</v>
      </c>
      <c r="C129" s="95">
        <v>319</v>
      </c>
      <c r="D129" s="95">
        <v>2005</v>
      </c>
      <c r="E129" s="95">
        <v>2005</v>
      </c>
      <c r="F129" s="95">
        <v>2005</v>
      </c>
      <c r="G129" s="95">
        <v>1007</v>
      </c>
      <c r="H129" s="95">
        <v>1007</v>
      </c>
      <c r="I129" s="95">
        <v>1007</v>
      </c>
      <c r="J129" s="95">
        <v>998</v>
      </c>
      <c r="K129" s="95">
        <v>998</v>
      </c>
      <c r="L129" s="95">
        <v>998</v>
      </c>
      <c r="M129" s="95">
        <v>74</v>
      </c>
      <c r="N129" s="95">
        <v>80</v>
      </c>
      <c r="O129" s="95">
        <v>80</v>
      </c>
      <c r="P129" s="95">
        <v>25</v>
      </c>
      <c r="Q129" s="95">
        <v>37</v>
      </c>
      <c r="R129" s="95">
        <v>30</v>
      </c>
      <c r="S129" s="95">
        <v>104</v>
      </c>
      <c r="T129" s="95">
        <v>106</v>
      </c>
      <c r="U129" s="95">
        <v>106</v>
      </c>
      <c r="V129" s="95">
        <v>71</v>
      </c>
      <c r="W129" s="95">
        <v>76</v>
      </c>
      <c r="X129" s="95">
        <v>81</v>
      </c>
      <c r="Y129" s="95">
        <v>21</v>
      </c>
      <c r="Z129" s="95">
        <v>31</v>
      </c>
      <c r="AA129" s="95">
        <v>32</v>
      </c>
      <c r="AB129" s="95">
        <v>104</v>
      </c>
      <c r="AC129" s="95">
        <v>105</v>
      </c>
      <c r="AD129" s="95">
        <v>106</v>
      </c>
      <c r="AE129" s="95">
        <v>76</v>
      </c>
      <c r="AF129" s="95">
        <v>84</v>
      </c>
      <c r="AG129" s="95">
        <v>79</v>
      </c>
      <c r="AH129" s="95">
        <v>28</v>
      </c>
      <c r="AI129" s="95">
        <v>42</v>
      </c>
      <c r="AJ129" s="95">
        <v>28</v>
      </c>
      <c r="AK129" s="95">
        <v>105</v>
      </c>
      <c r="AL129" s="95">
        <v>108</v>
      </c>
      <c r="AM129" s="95">
        <v>106</v>
      </c>
    </row>
    <row r="130" spans="1:39" x14ac:dyDescent="0.25">
      <c r="A130" s="95" t="s">
        <v>259</v>
      </c>
      <c r="B130" s="95" t="s">
        <v>396</v>
      </c>
      <c r="C130" s="95">
        <v>320</v>
      </c>
      <c r="D130" s="95">
        <v>2989</v>
      </c>
      <c r="E130" s="95">
        <v>2989</v>
      </c>
      <c r="F130" s="95">
        <v>2989</v>
      </c>
      <c r="G130" s="95">
        <v>1599</v>
      </c>
      <c r="H130" s="95">
        <v>1599</v>
      </c>
      <c r="I130" s="95">
        <v>1599</v>
      </c>
      <c r="J130" s="95">
        <v>1390</v>
      </c>
      <c r="K130" s="95">
        <v>1390</v>
      </c>
      <c r="L130" s="95">
        <v>1390</v>
      </c>
      <c r="M130" s="95">
        <v>65</v>
      </c>
      <c r="N130" s="95">
        <v>75</v>
      </c>
      <c r="O130" s="95">
        <v>76</v>
      </c>
      <c r="P130" s="95">
        <v>15</v>
      </c>
      <c r="Q130" s="95">
        <v>24</v>
      </c>
      <c r="R130" s="95">
        <v>21</v>
      </c>
      <c r="S130" s="95">
        <v>102</v>
      </c>
      <c r="T130" s="95">
        <v>105</v>
      </c>
      <c r="U130" s="95">
        <v>104</v>
      </c>
      <c r="V130" s="95">
        <v>61</v>
      </c>
      <c r="W130" s="95">
        <v>71</v>
      </c>
      <c r="X130" s="95">
        <v>76</v>
      </c>
      <c r="Y130" s="95">
        <v>12</v>
      </c>
      <c r="Z130" s="95">
        <v>19</v>
      </c>
      <c r="AA130" s="95">
        <v>21</v>
      </c>
      <c r="AB130" s="95">
        <v>101</v>
      </c>
      <c r="AC130" s="95">
        <v>104</v>
      </c>
      <c r="AD130" s="95">
        <v>104</v>
      </c>
      <c r="AE130" s="95">
        <v>68</v>
      </c>
      <c r="AF130" s="95">
        <v>80</v>
      </c>
      <c r="AG130" s="95">
        <v>76</v>
      </c>
      <c r="AH130" s="95">
        <v>19</v>
      </c>
      <c r="AI130" s="95">
        <v>29</v>
      </c>
      <c r="AJ130" s="95">
        <v>21</v>
      </c>
      <c r="AK130" s="95">
        <v>103</v>
      </c>
      <c r="AL130" s="95">
        <v>105</v>
      </c>
      <c r="AM130" s="95">
        <v>104</v>
      </c>
    </row>
    <row r="131" spans="1:39" x14ac:dyDescent="0.25">
      <c r="A131" s="95" t="s">
        <v>261</v>
      </c>
      <c r="B131" s="95" t="s">
        <v>397</v>
      </c>
      <c r="C131" s="95" t="s">
        <v>397</v>
      </c>
      <c r="D131" s="95">
        <v>90894</v>
      </c>
      <c r="E131" s="95">
        <v>90892</v>
      </c>
      <c r="F131" s="95">
        <v>90890</v>
      </c>
      <c r="G131" s="95">
        <v>46590</v>
      </c>
      <c r="H131" s="95">
        <v>46590</v>
      </c>
      <c r="I131" s="95">
        <v>46589</v>
      </c>
      <c r="J131" s="95">
        <v>44304</v>
      </c>
      <c r="K131" s="95">
        <v>44302</v>
      </c>
      <c r="L131" s="95">
        <v>44301</v>
      </c>
      <c r="M131" s="95">
        <v>69</v>
      </c>
      <c r="N131" s="95">
        <v>73</v>
      </c>
      <c r="O131" s="95">
        <v>70</v>
      </c>
      <c r="P131" s="95">
        <v>22</v>
      </c>
      <c r="Q131" s="95">
        <v>23</v>
      </c>
      <c r="R131" s="95">
        <v>17</v>
      </c>
      <c r="S131" s="95">
        <v>103</v>
      </c>
      <c r="T131" s="95">
        <v>104</v>
      </c>
      <c r="U131" s="95">
        <v>103</v>
      </c>
      <c r="V131" s="95">
        <v>66</v>
      </c>
      <c r="W131" s="95">
        <v>68</v>
      </c>
      <c r="X131" s="95">
        <v>71</v>
      </c>
      <c r="Y131" s="95">
        <v>19</v>
      </c>
      <c r="Z131" s="95">
        <v>19</v>
      </c>
      <c r="AA131" s="95">
        <v>19</v>
      </c>
      <c r="AB131" s="95">
        <v>103</v>
      </c>
      <c r="AC131" s="95">
        <v>103</v>
      </c>
      <c r="AD131" s="95">
        <v>103</v>
      </c>
      <c r="AE131" s="95">
        <v>73</v>
      </c>
      <c r="AF131" s="95">
        <v>78</v>
      </c>
      <c r="AG131" s="95">
        <v>70</v>
      </c>
      <c r="AH131" s="95">
        <v>25</v>
      </c>
      <c r="AI131" s="95">
        <v>27</v>
      </c>
      <c r="AJ131" s="95">
        <v>15</v>
      </c>
      <c r="AK131" s="95">
        <v>104</v>
      </c>
      <c r="AL131" s="95">
        <v>105</v>
      </c>
      <c r="AM131" s="95">
        <v>103</v>
      </c>
    </row>
    <row r="132" spans="1:39" x14ac:dyDescent="0.25">
      <c r="A132" s="95" t="s">
        <v>267</v>
      </c>
      <c r="B132" s="95" t="s">
        <v>397</v>
      </c>
      <c r="C132" s="95">
        <v>825</v>
      </c>
      <c r="D132" s="95">
        <v>5702</v>
      </c>
      <c r="E132" s="95">
        <v>5702</v>
      </c>
      <c r="F132" s="95">
        <v>5702</v>
      </c>
      <c r="G132" s="95">
        <v>2951</v>
      </c>
      <c r="H132" s="95">
        <v>2951</v>
      </c>
      <c r="I132" s="95">
        <v>2951</v>
      </c>
      <c r="J132" s="95">
        <v>2751</v>
      </c>
      <c r="K132" s="95">
        <v>2751</v>
      </c>
      <c r="L132" s="95">
        <v>2751</v>
      </c>
      <c r="M132" s="95">
        <v>73</v>
      </c>
      <c r="N132" s="95">
        <v>77</v>
      </c>
      <c r="O132" s="95">
        <v>72</v>
      </c>
      <c r="P132" s="95">
        <v>28</v>
      </c>
      <c r="Q132" s="95">
        <v>28</v>
      </c>
      <c r="R132" s="95">
        <v>22</v>
      </c>
      <c r="S132" s="95">
        <v>105</v>
      </c>
      <c r="T132" s="95">
        <v>105</v>
      </c>
      <c r="U132" s="95">
        <v>104</v>
      </c>
      <c r="V132" s="95">
        <v>71</v>
      </c>
      <c r="W132" s="95">
        <v>73</v>
      </c>
      <c r="X132" s="95">
        <v>73</v>
      </c>
      <c r="Y132" s="95">
        <v>25</v>
      </c>
      <c r="Z132" s="95">
        <v>24</v>
      </c>
      <c r="AA132" s="95">
        <v>23</v>
      </c>
      <c r="AB132" s="95">
        <v>104</v>
      </c>
      <c r="AC132" s="95">
        <v>104</v>
      </c>
      <c r="AD132" s="95">
        <v>104</v>
      </c>
      <c r="AE132" s="95">
        <v>76</v>
      </c>
      <c r="AF132" s="95">
        <v>81</v>
      </c>
      <c r="AG132" s="95">
        <v>72</v>
      </c>
      <c r="AH132" s="95">
        <v>32</v>
      </c>
      <c r="AI132" s="95">
        <v>33</v>
      </c>
      <c r="AJ132" s="95">
        <v>21</v>
      </c>
      <c r="AK132" s="95">
        <v>105</v>
      </c>
      <c r="AL132" s="95">
        <v>106</v>
      </c>
      <c r="AM132" s="95">
        <v>104</v>
      </c>
    </row>
    <row r="133" spans="1:39" x14ac:dyDescent="0.25">
      <c r="A133" s="95" t="s">
        <v>279</v>
      </c>
      <c r="B133" s="95" t="s">
        <v>397</v>
      </c>
      <c r="C133" s="95">
        <v>826</v>
      </c>
      <c r="D133" s="95">
        <v>3228</v>
      </c>
      <c r="E133" s="95">
        <v>3228</v>
      </c>
      <c r="F133" s="95">
        <v>3228</v>
      </c>
      <c r="G133" s="95">
        <v>1646</v>
      </c>
      <c r="H133" s="95">
        <v>1646</v>
      </c>
      <c r="I133" s="95">
        <v>1646</v>
      </c>
      <c r="J133" s="95">
        <v>1582</v>
      </c>
      <c r="K133" s="95">
        <v>1582</v>
      </c>
      <c r="L133" s="95">
        <v>1582</v>
      </c>
      <c r="M133" s="95">
        <v>69</v>
      </c>
      <c r="N133" s="95">
        <v>75</v>
      </c>
      <c r="O133" s="95">
        <v>72</v>
      </c>
      <c r="P133" s="95">
        <v>19</v>
      </c>
      <c r="Q133" s="95">
        <v>25</v>
      </c>
      <c r="R133" s="95">
        <v>19</v>
      </c>
      <c r="S133" s="95">
        <v>103</v>
      </c>
      <c r="T133" s="95">
        <v>105</v>
      </c>
      <c r="U133" s="95">
        <v>103</v>
      </c>
      <c r="V133" s="95">
        <v>67</v>
      </c>
      <c r="W133" s="95">
        <v>70</v>
      </c>
      <c r="X133" s="95">
        <v>72</v>
      </c>
      <c r="Y133" s="95">
        <v>17</v>
      </c>
      <c r="Z133" s="95">
        <v>21</v>
      </c>
      <c r="AA133" s="95">
        <v>20</v>
      </c>
      <c r="AB133" s="95">
        <v>102</v>
      </c>
      <c r="AC133" s="95">
        <v>104</v>
      </c>
      <c r="AD133" s="95">
        <v>104</v>
      </c>
      <c r="AE133" s="95">
        <v>72</v>
      </c>
      <c r="AF133" s="95">
        <v>80</v>
      </c>
      <c r="AG133" s="95">
        <v>72</v>
      </c>
      <c r="AH133" s="95">
        <v>21</v>
      </c>
      <c r="AI133" s="95">
        <v>29</v>
      </c>
      <c r="AJ133" s="95">
        <v>17</v>
      </c>
      <c r="AK133" s="95">
        <v>104</v>
      </c>
      <c r="AL133" s="95">
        <v>106</v>
      </c>
      <c r="AM133" s="95">
        <v>103</v>
      </c>
    </row>
    <row r="134" spans="1:39" x14ac:dyDescent="0.25">
      <c r="A134" s="95" t="s">
        <v>269</v>
      </c>
      <c r="B134" s="95" t="s">
        <v>397</v>
      </c>
      <c r="C134" s="95">
        <v>845</v>
      </c>
      <c r="D134" s="95">
        <v>5034</v>
      </c>
      <c r="E134" s="95">
        <v>5034</v>
      </c>
      <c r="F134" s="95">
        <v>5034</v>
      </c>
      <c r="G134" s="95">
        <v>2602</v>
      </c>
      <c r="H134" s="95">
        <v>2602</v>
      </c>
      <c r="I134" s="95">
        <v>2602</v>
      </c>
      <c r="J134" s="95">
        <v>2432</v>
      </c>
      <c r="K134" s="95">
        <v>2432</v>
      </c>
      <c r="L134" s="95">
        <v>2432</v>
      </c>
      <c r="M134" s="95">
        <v>66</v>
      </c>
      <c r="N134" s="95">
        <v>67</v>
      </c>
      <c r="O134" s="95">
        <v>66</v>
      </c>
      <c r="P134" s="95">
        <v>19</v>
      </c>
      <c r="Q134" s="95">
        <v>18</v>
      </c>
      <c r="R134" s="95">
        <v>13</v>
      </c>
      <c r="S134" s="95">
        <v>103</v>
      </c>
      <c r="T134" s="95">
        <v>103</v>
      </c>
      <c r="U134" s="95">
        <v>102</v>
      </c>
      <c r="V134" s="95">
        <v>61</v>
      </c>
      <c r="W134" s="95">
        <v>62</v>
      </c>
      <c r="X134" s="95">
        <v>66</v>
      </c>
      <c r="Y134" s="95">
        <v>16</v>
      </c>
      <c r="Z134" s="95">
        <v>14</v>
      </c>
      <c r="AA134" s="95">
        <v>15</v>
      </c>
      <c r="AB134" s="95">
        <v>102</v>
      </c>
      <c r="AC134" s="95">
        <v>102</v>
      </c>
      <c r="AD134" s="95">
        <v>102</v>
      </c>
      <c r="AE134" s="95">
        <v>71</v>
      </c>
      <c r="AF134" s="95">
        <v>73</v>
      </c>
      <c r="AG134" s="95">
        <v>65</v>
      </c>
      <c r="AH134" s="95">
        <v>23</v>
      </c>
      <c r="AI134" s="95">
        <v>22</v>
      </c>
      <c r="AJ134" s="95">
        <v>12</v>
      </c>
      <c r="AK134" s="95">
        <v>104</v>
      </c>
      <c r="AL134" s="95">
        <v>104</v>
      </c>
      <c r="AM134" s="95">
        <v>102</v>
      </c>
    </row>
    <row r="135" spans="1:39" x14ac:dyDescent="0.25">
      <c r="A135" s="95" t="s">
        <v>265</v>
      </c>
      <c r="B135" s="95" t="s">
        <v>397</v>
      </c>
      <c r="C135" s="95">
        <v>846</v>
      </c>
      <c r="D135" s="95">
        <v>2396</v>
      </c>
      <c r="E135" s="95">
        <v>2396</v>
      </c>
      <c r="F135" s="95">
        <v>2396</v>
      </c>
      <c r="G135" s="95">
        <v>1199</v>
      </c>
      <c r="H135" s="95">
        <v>1199</v>
      </c>
      <c r="I135" s="95">
        <v>1199</v>
      </c>
      <c r="J135" s="95">
        <v>1197</v>
      </c>
      <c r="K135" s="95">
        <v>1197</v>
      </c>
      <c r="L135" s="95">
        <v>1197</v>
      </c>
      <c r="M135" s="95">
        <v>75</v>
      </c>
      <c r="N135" s="95">
        <v>75</v>
      </c>
      <c r="O135" s="95">
        <v>70</v>
      </c>
      <c r="P135" s="95">
        <v>26</v>
      </c>
      <c r="Q135" s="95">
        <v>22</v>
      </c>
      <c r="R135" s="95">
        <v>16</v>
      </c>
      <c r="S135" s="95">
        <v>104</v>
      </c>
      <c r="T135" s="95">
        <v>104</v>
      </c>
      <c r="U135" s="95">
        <v>103</v>
      </c>
      <c r="V135" s="95">
        <v>71</v>
      </c>
      <c r="W135" s="95">
        <v>71</v>
      </c>
      <c r="X135" s="95">
        <v>71</v>
      </c>
      <c r="Y135" s="95">
        <v>23</v>
      </c>
      <c r="Z135" s="95">
        <v>19</v>
      </c>
      <c r="AA135" s="95">
        <v>19</v>
      </c>
      <c r="AB135" s="95">
        <v>104</v>
      </c>
      <c r="AC135" s="95">
        <v>103</v>
      </c>
      <c r="AD135" s="95">
        <v>104</v>
      </c>
      <c r="AE135" s="95">
        <v>78</v>
      </c>
      <c r="AF135" s="95">
        <v>79</v>
      </c>
      <c r="AG135" s="95">
        <v>70</v>
      </c>
      <c r="AH135" s="95">
        <v>29</v>
      </c>
      <c r="AI135" s="95">
        <v>26</v>
      </c>
      <c r="AJ135" s="95">
        <v>14</v>
      </c>
      <c r="AK135" s="95">
        <v>105</v>
      </c>
      <c r="AL135" s="95">
        <v>105</v>
      </c>
      <c r="AM135" s="95">
        <v>103</v>
      </c>
    </row>
    <row r="136" spans="1:39" x14ac:dyDescent="0.25">
      <c r="A136" s="95" t="s">
        <v>271</v>
      </c>
      <c r="B136" s="95" t="s">
        <v>397</v>
      </c>
      <c r="C136" s="95">
        <v>850</v>
      </c>
      <c r="D136" s="95">
        <v>14045</v>
      </c>
      <c r="E136" s="95">
        <v>14045</v>
      </c>
      <c r="F136" s="95">
        <v>14044</v>
      </c>
      <c r="G136" s="95">
        <v>7209</v>
      </c>
      <c r="H136" s="95">
        <v>7209</v>
      </c>
      <c r="I136" s="95">
        <v>7208</v>
      </c>
      <c r="J136" s="95">
        <v>6836</v>
      </c>
      <c r="K136" s="95">
        <v>6836</v>
      </c>
      <c r="L136" s="95">
        <v>6836</v>
      </c>
      <c r="M136" s="95">
        <v>71</v>
      </c>
      <c r="N136" s="95">
        <v>74</v>
      </c>
      <c r="O136" s="95">
        <v>72</v>
      </c>
      <c r="P136" s="95">
        <v>23</v>
      </c>
      <c r="Q136" s="95">
        <v>23</v>
      </c>
      <c r="R136" s="95">
        <v>17</v>
      </c>
      <c r="S136" s="95">
        <v>104</v>
      </c>
      <c r="T136" s="95">
        <v>104</v>
      </c>
      <c r="U136" s="95">
        <v>103</v>
      </c>
      <c r="V136" s="95">
        <v>68</v>
      </c>
      <c r="W136" s="95">
        <v>69</v>
      </c>
      <c r="X136" s="95">
        <v>72</v>
      </c>
      <c r="Y136" s="95">
        <v>19</v>
      </c>
      <c r="Z136" s="95">
        <v>18</v>
      </c>
      <c r="AA136" s="95">
        <v>19</v>
      </c>
      <c r="AB136" s="95">
        <v>103</v>
      </c>
      <c r="AC136" s="95">
        <v>103</v>
      </c>
      <c r="AD136" s="95">
        <v>104</v>
      </c>
      <c r="AE136" s="95">
        <v>75</v>
      </c>
      <c r="AF136" s="95">
        <v>80</v>
      </c>
      <c r="AG136" s="95">
        <v>71</v>
      </c>
      <c r="AH136" s="95">
        <v>26</v>
      </c>
      <c r="AI136" s="95">
        <v>28</v>
      </c>
      <c r="AJ136" s="95">
        <v>15</v>
      </c>
      <c r="AK136" s="95">
        <v>105</v>
      </c>
      <c r="AL136" s="95">
        <v>105</v>
      </c>
      <c r="AM136" s="95">
        <v>103</v>
      </c>
    </row>
    <row r="137" spans="1:39" x14ac:dyDescent="0.25">
      <c r="A137" s="95" t="s">
        <v>283</v>
      </c>
      <c r="B137" s="95" t="s">
        <v>397</v>
      </c>
      <c r="C137" s="95">
        <v>851</v>
      </c>
      <c r="D137" s="95">
        <v>2007</v>
      </c>
      <c r="E137" s="95">
        <v>2007</v>
      </c>
      <c r="F137" s="95">
        <v>2007</v>
      </c>
      <c r="G137" s="95">
        <v>1044</v>
      </c>
      <c r="H137" s="95">
        <v>1044</v>
      </c>
      <c r="I137" s="95">
        <v>1044</v>
      </c>
      <c r="J137" s="95">
        <v>963</v>
      </c>
      <c r="K137" s="95">
        <v>963</v>
      </c>
      <c r="L137" s="95">
        <v>963</v>
      </c>
      <c r="M137" s="95">
        <v>62</v>
      </c>
      <c r="N137" s="95">
        <v>70</v>
      </c>
      <c r="O137" s="95">
        <v>64</v>
      </c>
      <c r="P137" s="95">
        <v>14</v>
      </c>
      <c r="Q137" s="95">
        <v>18</v>
      </c>
      <c r="R137" s="95">
        <v>12</v>
      </c>
      <c r="S137" s="95">
        <v>102</v>
      </c>
      <c r="T137" s="95">
        <v>103</v>
      </c>
      <c r="U137" s="95">
        <v>102</v>
      </c>
      <c r="V137" s="95">
        <v>57</v>
      </c>
      <c r="W137" s="95">
        <v>63</v>
      </c>
      <c r="X137" s="95">
        <v>65</v>
      </c>
      <c r="Y137" s="95">
        <v>11</v>
      </c>
      <c r="Z137" s="95">
        <v>14</v>
      </c>
      <c r="AA137" s="95">
        <v>13</v>
      </c>
      <c r="AB137" s="95">
        <v>101</v>
      </c>
      <c r="AC137" s="95">
        <v>102</v>
      </c>
      <c r="AD137" s="95">
        <v>102</v>
      </c>
      <c r="AE137" s="95">
        <v>68</v>
      </c>
      <c r="AF137" s="95">
        <v>76</v>
      </c>
      <c r="AG137" s="95">
        <v>63</v>
      </c>
      <c r="AH137" s="95">
        <v>18</v>
      </c>
      <c r="AI137" s="95">
        <v>22</v>
      </c>
      <c r="AJ137" s="95">
        <v>10</v>
      </c>
      <c r="AK137" s="95">
        <v>102</v>
      </c>
      <c r="AL137" s="95">
        <v>104</v>
      </c>
      <c r="AM137" s="95">
        <v>102</v>
      </c>
    </row>
    <row r="138" spans="1:39" x14ac:dyDescent="0.25">
      <c r="A138" s="95" t="s">
        <v>288</v>
      </c>
      <c r="B138" s="95" t="s">
        <v>397</v>
      </c>
      <c r="C138" s="95">
        <v>852</v>
      </c>
      <c r="D138" s="95">
        <v>2304</v>
      </c>
      <c r="E138" s="95">
        <v>2304</v>
      </c>
      <c r="F138" s="95">
        <v>2304</v>
      </c>
      <c r="G138" s="95">
        <v>1159</v>
      </c>
      <c r="H138" s="95">
        <v>1159</v>
      </c>
      <c r="I138" s="95">
        <v>1159</v>
      </c>
      <c r="J138" s="95">
        <v>1145</v>
      </c>
      <c r="K138" s="95">
        <v>1145</v>
      </c>
      <c r="L138" s="95">
        <v>1145</v>
      </c>
      <c r="M138" s="95">
        <v>66</v>
      </c>
      <c r="N138" s="95">
        <v>72</v>
      </c>
      <c r="O138" s="95">
        <v>71</v>
      </c>
      <c r="P138" s="95">
        <v>17</v>
      </c>
      <c r="Q138" s="95">
        <v>22</v>
      </c>
      <c r="R138" s="95">
        <v>15</v>
      </c>
      <c r="S138" s="95">
        <v>102</v>
      </c>
      <c r="T138" s="95">
        <v>104</v>
      </c>
      <c r="U138" s="95">
        <v>103</v>
      </c>
      <c r="V138" s="95">
        <v>64</v>
      </c>
      <c r="W138" s="95">
        <v>68</v>
      </c>
      <c r="X138" s="95">
        <v>72</v>
      </c>
      <c r="Y138" s="95">
        <v>15</v>
      </c>
      <c r="Z138" s="95">
        <v>18</v>
      </c>
      <c r="AA138" s="95">
        <v>18</v>
      </c>
      <c r="AB138" s="95">
        <v>102</v>
      </c>
      <c r="AC138" s="95">
        <v>103</v>
      </c>
      <c r="AD138" s="95">
        <v>104</v>
      </c>
      <c r="AE138" s="95">
        <v>68</v>
      </c>
      <c r="AF138" s="95">
        <v>76</v>
      </c>
      <c r="AG138" s="95">
        <v>70</v>
      </c>
      <c r="AH138" s="95">
        <v>19</v>
      </c>
      <c r="AI138" s="95">
        <v>25</v>
      </c>
      <c r="AJ138" s="95">
        <v>12</v>
      </c>
      <c r="AK138" s="95">
        <v>103</v>
      </c>
      <c r="AL138" s="95">
        <v>104</v>
      </c>
      <c r="AM138" s="95">
        <v>102</v>
      </c>
    </row>
    <row r="139" spans="1:39" x14ac:dyDescent="0.25">
      <c r="A139" s="95" t="s">
        <v>263</v>
      </c>
      <c r="B139" s="95" t="s">
        <v>397</v>
      </c>
      <c r="C139" s="95">
        <v>867</v>
      </c>
      <c r="D139" s="95">
        <v>1311</v>
      </c>
      <c r="E139" s="95">
        <v>1311</v>
      </c>
      <c r="F139" s="95">
        <v>1311</v>
      </c>
      <c r="G139" s="95">
        <v>689</v>
      </c>
      <c r="H139" s="95">
        <v>689</v>
      </c>
      <c r="I139" s="95">
        <v>689</v>
      </c>
      <c r="J139" s="95">
        <v>622</v>
      </c>
      <c r="K139" s="95">
        <v>622</v>
      </c>
      <c r="L139" s="95">
        <v>622</v>
      </c>
      <c r="M139" s="95">
        <v>65</v>
      </c>
      <c r="N139" s="95">
        <v>64</v>
      </c>
      <c r="O139" s="95">
        <v>66</v>
      </c>
      <c r="P139" s="95">
        <v>19</v>
      </c>
      <c r="Q139" s="95">
        <v>18</v>
      </c>
      <c r="R139" s="95">
        <v>14</v>
      </c>
      <c r="S139" s="95">
        <v>103</v>
      </c>
      <c r="T139" s="95">
        <v>103</v>
      </c>
      <c r="U139" s="95">
        <v>102</v>
      </c>
      <c r="V139" s="95">
        <v>60</v>
      </c>
      <c r="W139" s="95">
        <v>57</v>
      </c>
      <c r="X139" s="95">
        <v>65</v>
      </c>
      <c r="Y139" s="95">
        <v>15</v>
      </c>
      <c r="Z139" s="95">
        <v>16</v>
      </c>
      <c r="AA139" s="95">
        <v>16</v>
      </c>
      <c r="AB139" s="95">
        <v>101</v>
      </c>
      <c r="AC139" s="95">
        <v>102</v>
      </c>
      <c r="AD139" s="95">
        <v>102</v>
      </c>
      <c r="AE139" s="95">
        <v>72</v>
      </c>
      <c r="AF139" s="95">
        <v>71</v>
      </c>
      <c r="AG139" s="95">
        <v>66</v>
      </c>
      <c r="AH139" s="95">
        <v>24</v>
      </c>
      <c r="AI139" s="95">
        <v>21</v>
      </c>
      <c r="AJ139" s="95">
        <v>12</v>
      </c>
      <c r="AK139" s="95">
        <v>104</v>
      </c>
      <c r="AL139" s="95">
        <v>104</v>
      </c>
      <c r="AM139" s="95">
        <v>102</v>
      </c>
    </row>
    <row r="140" spans="1:39" x14ac:dyDescent="0.25">
      <c r="A140" s="95" t="s">
        <v>296</v>
      </c>
      <c r="B140" s="95" t="s">
        <v>397</v>
      </c>
      <c r="C140" s="95">
        <v>868</v>
      </c>
      <c r="D140" s="95">
        <v>1340</v>
      </c>
      <c r="E140" s="95">
        <v>1340</v>
      </c>
      <c r="F140" s="95">
        <v>1340</v>
      </c>
      <c r="G140" s="95">
        <v>699</v>
      </c>
      <c r="H140" s="95">
        <v>699</v>
      </c>
      <c r="I140" s="95">
        <v>699</v>
      </c>
      <c r="J140" s="95">
        <v>641</v>
      </c>
      <c r="K140" s="95">
        <v>641</v>
      </c>
      <c r="L140" s="95">
        <v>641</v>
      </c>
      <c r="M140" s="95">
        <v>72</v>
      </c>
      <c r="N140" s="95">
        <v>74</v>
      </c>
      <c r="O140" s="95">
        <v>73</v>
      </c>
      <c r="P140" s="95">
        <v>25</v>
      </c>
      <c r="Q140" s="95">
        <v>26</v>
      </c>
      <c r="R140" s="95">
        <v>22</v>
      </c>
      <c r="S140" s="95">
        <v>104</v>
      </c>
      <c r="T140" s="95">
        <v>105</v>
      </c>
      <c r="U140" s="95">
        <v>104</v>
      </c>
      <c r="V140" s="95">
        <v>67</v>
      </c>
      <c r="W140" s="95">
        <v>69</v>
      </c>
      <c r="X140" s="95">
        <v>72</v>
      </c>
      <c r="Y140" s="95">
        <v>20</v>
      </c>
      <c r="Z140" s="95">
        <v>22</v>
      </c>
      <c r="AA140" s="95">
        <v>24</v>
      </c>
      <c r="AB140" s="95">
        <v>103</v>
      </c>
      <c r="AC140" s="95">
        <v>104</v>
      </c>
      <c r="AD140" s="95">
        <v>104</v>
      </c>
      <c r="AE140" s="95">
        <v>78</v>
      </c>
      <c r="AF140" s="95">
        <v>79</v>
      </c>
      <c r="AG140" s="95">
        <v>74</v>
      </c>
      <c r="AH140" s="95">
        <v>31</v>
      </c>
      <c r="AI140" s="95">
        <v>31</v>
      </c>
      <c r="AJ140" s="95">
        <v>20</v>
      </c>
      <c r="AK140" s="95">
        <v>105</v>
      </c>
      <c r="AL140" s="95">
        <v>106</v>
      </c>
      <c r="AM140" s="95">
        <v>104</v>
      </c>
    </row>
    <row r="141" spans="1:39" x14ac:dyDescent="0.25">
      <c r="A141" s="95" t="s">
        <v>292</v>
      </c>
      <c r="B141" s="95" t="s">
        <v>397</v>
      </c>
      <c r="C141" s="95">
        <v>869</v>
      </c>
      <c r="D141" s="95">
        <v>1675</v>
      </c>
      <c r="E141" s="95">
        <v>1675</v>
      </c>
      <c r="F141" s="95">
        <v>1675</v>
      </c>
      <c r="G141" s="95">
        <v>886</v>
      </c>
      <c r="H141" s="95">
        <v>886</v>
      </c>
      <c r="I141" s="95">
        <v>886</v>
      </c>
      <c r="J141" s="95">
        <v>789</v>
      </c>
      <c r="K141" s="95">
        <v>789</v>
      </c>
      <c r="L141" s="95">
        <v>789</v>
      </c>
      <c r="M141" s="95">
        <v>70</v>
      </c>
      <c r="N141" s="95">
        <v>72</v>
      </c>
      <c r="O141" s="95">
        <v>70</v>
      </c>
      <c r="P141" s="95">
        <v>25</v>
      </c>
      <c r="Q141" s="95">
        <v>23</v>
      </c>
      <c r="R141" s="95">
        <v>17</v>
      </c>
      <c r="S141" s="95">
        <v>104</v>
      </c>
      <c r="T141" s="95">
        <v>104</v>
      </c>
      <c r="U141" s="95">
        <v>103</v>
      </c>
      <c r="V141" s="95">
        <v>67</v>
      </c>
      <c r="W141" s="95">
        <v>67</v>
      </c>
      <c r="X141" s="95">
        <v>71</v>
      </c>
      <c r="Y141" s="95">
        <v>22</v>
      </c>
      <c r="Z141" s="95">
        <v>18</v>
      </c>
      <c r="AA141" s="95">
        <v>18</v>
      </c>
      <c r="AB141" s="95">
        <v>103</v>
      </c>
      <c r="AC141" s="95">
        <v>103</v>
      </c>
      <c r="AD141" s="95">
        <v>104</v>
      </c>
      <c r="AE141" s="95">
        <v>75</v>
      </c>
      <c r="AF141" s="95">
        <v>77</v>
      </c>
      <c r="AG141" s="95">
        <v>68</v>
      </c>
      <c r="AH141" s="95">
        <v>29</v>
      </c>
      <c r="AI141" s="95">
        <v>29</v>
      </c>
      <c r="AJ141" s="95">
        <v>17</v>
      </c>
      <c r="AK141" s="95">
        <v>104</v>
      </c>
      <c r="AL141" s="95">
        <v>105</v>
      </c>
      <c r="AM141" s="95">
        <v>103</v>
      </c>
    </row>
    <row r="142" spans="1:39" x14ac:dyDescent="0.25">
      <c r="A142" s="95" t="s">
        <v>285</v>
      </c>
      <c r="B142" s="95" t="s">
        <v>397</v>
      </c>
      <c r="C142" s="95">
        <v>870</v>
      </c>
      <c r="D142" s="95">
        <v>1478</v>
      </c>
      <c r="E142" s="95">
        <v>1478</v>
      </c>
      <c r="F142" s="95">
        <v>1477</v>
      </c>
      <c r="G142" s="95">
        <v>779</v>
      </c>
      <c r="H142" s="95">
        <v>779</v>
      </c>
      <c r="I142" s="95">
        <v>779</v>
      </c>
      <c r="J142" s="95">
        <v>699</v>
      </c>
      <c r="K142" s="95">
        <v>699</v>
      </c>
      <c r="L142" s="95">
        <v>698</v>
      </c>
      <c r="M142" s="95">
        <v>67</v>
      </c>
      <c r="N142" s="95">
        <v>74</v>
      </c>
      <c r="O142" s="95">
        <v>68</v>
      </c>
      <c r="P142" s="95">
        <v>22</v>
      </c>
      <c r="Q142" s="95">
        <v>27</v>
      </c>
      <c r="R142" s="95">
        <v>21</v>
      </c>
      <c r="S142" s="95">
        <v>103</v>
      </c>
      <c r="T142" s="95">
        <v>105</v>
      </c>
      <c r="U142" s="95">
        <v>103</v>
      </c>
      <c r="V142" s="95">
        <v>63</v>
      </c>
      <c r="W142" s="95">
        <v>70</v>
      </c>
      <c r="X142" s="95">
        <v>69</v>
      </c>
      <c r="Y142" s="95">
        <v>20</v>
      </c>
      <c r="Z142" s="95">
        <v>25</v>
      </c>
      <c r="AA142" s="95">
        <v>21</v>
      </c>
      <c r="AB142" s="95">
        <v>102</v>
      </c>
      <c r="AC142" s="95">
        <v>104</v>
      </c>
      <c r="AD142" s="95">
        <v>103</v>
      </c>
      <c r="AE142" s="95">
        <v>70</v>
      </c>
      <c r="AF142" s="95">
        <v>79</v>
      </c>
      <c r="AG142" s="95">
        <v>68</v>
      </c>
      <c r="AH142" s="95">
        <v>26</v>
      </c>
      <c r="AI142" s="95">
        <v>30</v>
      </c>
      <c r="AJ142" s="95">
        <v>20</v>
      </c>
      <c r="AK142" s="95">
        <v>104</v>
      </c>
      <c r="AL142" s="95">
        <v>106</v>
      </c>
      <c r="AM142" s="95">
        <v>103</v>
      </c>
    </row>
    <row r="143" spans="1:39" x14ac:dyDescent="0.25">
      <c r="A143" s="95" t="s">
        <v>286</v>
      </c>
      <c r="B143" s="95" t="s">
        <v>397</v>
      </c>
      <c r="C143" s="95">
        <v>871</v>
      </c>
      <c r="D143" s="95">
        <v>1958</v>
      </c>
      <c r="E143" s="95">
        <v>1958</v>
      </c>
      <c r="F143" s="95">
        <v>1958</v>
      </c>
      <c r="G143" s="95">
        <v>1009</v>
      </c>
      <c r="H143" s="95">
        <v>1009</v>
      </c>
      <c r="I143" s="95">
        <v>1009</v>
      </c>
      <c r="J143" s="95">
        <v>949</v>
      </c>
      <c r="K143" s="95">
        <v>949</v>
      </c>
      <c r="L143" s="95">
        <v>949</v>
      </c>
      <c r="M143" s="95">
        <v>64</v>
      </c>
      <c r="N143" s="95">
        <v>77</v>
      </c>
      <c r="O143" s="95">
        <v>73</v>
      </c>
      <c r="P143" s="95">
        <v>19</v>
      </c>
      <c r="Q143" s="95">
        <v>26</v>
      </c>
      <c r="R143" s="95">
        <v>21</v>
      </c>
      <c r="S143" s="95">
        <v>102</v>
      </c>
      <c r="T143" s="95">
        <v>105</v>
      </c>
      <c r="U143" s="95">
        <v>104</v>
      </c>
      <c r="V143" s="95">
        <v>60</v>
      </c>
      <c r="W143" s="95">
        <v>73</v>
      </c>
      <c r="X143" s="95">
        <v>73</v>
      </c>
      <c r="Y143" s="95">
        <v>17</v>
      </c>
      <c r="Z143" s="95">
        <v>22</v>
      </c>
      <c r="AA143" s="95">
        <v>22</v>
      </c>
      <c r="AB143" s="95">
        <v>101</v>
      </c>
      <c r="AC143" s="95">
        <v>104</v>
      </c>
      <c r="AD143" s="95">
        <v>104</v>
      </c>
      <c r="AE143" s="95">
        <v>69</v>
      </c>
      <c r="AF143" s="95">
        <v>81</v>
      </c>
      <c r="AG143" s="95">
        <v>73</v>
      </c>
      <c r="AH143" s="95">
        <v>21</v>
      </c>
      <c r="AI143" s="95">
        <v>30</v>
      </c>
      <c r="AJ143" s="95">
        <v>19</v>
      </c>
      <c r="AK143" s="95">
        <v>103</v>
      </c>
      <c r="AL143" s="95">
        <v>106</v>
      </c>
      <c r="AM143" s="95">
        <v>104</v>
      </c>
    </row>
    <row r="144" spans="1:39" x14ac:dyDescent="0.25">
      <c r="A144" s="95" t="s">
        <v>298</v>
      </c>
      <c r="B144" s="95" t="s">
        <v>397</v>
      </c>
      <c r="C144" s="95">
        <v>872</v>
      </c>
      <c r="D144" s="95">
        <v>1868</v>
      </c>
      <c r="E144" s="95">
        <v>1868</v>
      </c>
      <c r="F144" s="95">
        <v>1868</v>
      </c>
      <c r="G144" s="95">
        <v>949</v>
      </c>
      <c r="H144" s="95">
        <v>949</v>
      </c>
      <c r="I144" s="95">
        <v>949</v>
      </c>
      <c r="J144" s="95">
        <v>919</v>
      </c>
      <c r="K144" s="95">
        <v>919</v>
      </c>
      <c r="L144" s="95">
        <v>919</v>
      </c>
      <c r="M144" s="95">
        <v>76</v>
      </c>
      <c r="N144" s="95">
        <v>82</v>
      </c>
      <c r="O144" s="95">
        <v>77</v>
      </c>
      <c r="P144" s="95">
        <v>30</v>
      </c>
      <c r="Q144" s="95">
        <v>32</v>
      </c>
      <c r="R144" s="95">
        <v>25</v>
      </c>
      <c r="S144" s="95">
        <v>105</v>
      </c>
      <c r="T144" s="95">
        <v>106</v>
      </c>
      <c r="U144" s="95">
        <v>105</v>
      </c>
      <c r="V144" s="95">
        <v>73</v>
      </c>
      <c r="W144" s="95">
        <v>79</v>
      </c>
      <c r="X144" s="95">
        <v>80</v>
      </c>
      <c r="Y144" s="95">
        <v>27</v>
      </c>
      <c r="Z144" s="95">
        <v>28</v>
      </c>
      <c r="AA144" s="95">
        <v>28</v>
      </c>
      <c r="AB144" s="95">
        <v>105</v>
      </c>
      <c r="AC144" s="95">
        <v>105</v>
      </c>
      <c r="AD144" s="95">
        <v>105</v>
      </c>
      <c r="AE144" s="95">
        <v>79</v>
      </c>
      <c r="AF144" s="95">
        <v>86</v>
      </c>
      <c r="AG144" s="95">
        <v>75</v>
      </c>
      <c r="AH144" s="95">
        <v>32</v>
      </c>
      <c r="AI144" s="95">
        <v>36</v>
      </c>
      <c r="AJ144" s="95">
        <v>22</v>
      </c>
      <c r="AK144" s="95">
        <v>106</v>
      </c>
      <c r="AL144" s="95">
        <v>107</v>
      </c>
      <c r="AM144" s="95">
        <v>104</v>
      </c>
    </row>
    <row r="145" spans="1:39" x14ac:dyDescent="0.25">
      <c r="A145" s="95" t="s">
        <v>275</v>
      </c>
      <c r="B145" s="95" t="s">
        <v>397</v>
      </c>
      <c r="C145" s="95">
        <v>886</v>
      </c>
      <c r="D145" s="95">
        <v>16077</v>
      </c>
      <c r="E145" s="95">
        <v>16077</v>
      </c>
      <c r="F145" s="95">
        <v>16077</v>
      </c>
      <c r="G145" s="95">
        <v>8256</v>
      </c>
      <c r="H145" s="95">
        <v>8256</v>
      </c>
      <c r="I145" s="95">
        <v>8256</v>
      </c>
      <c r="J145" s="95">
        <v>7821</v>
      </c>
      <c r="K145" s="95">
        <v>7821</v>
      </c>
      <c r="L145" s="95">
        <v>7821</v>
      </c>
      <c r="M145" s="95">
        <v>70</v>
      </c>
      <c r="N145" s="95">
        <v>73</v>
      </c>
      <c r="O145" s="95">
        <v>72</v>
      </c>
      <c r="P145" s="95">
        <v>21</v>
      </c>
      <c r="Q145" s="95">
        <v>22</v>
      </c>
      <c r="R145" s="95">
        <v>17</v>
      </c>
      <c r="S145" s="95">
        <v>103</v>
      </c>
      <c r="T145" s="95">
        <v>104</v>
      </c>
      <c r="U145" s="95">
        <v>103</v>
      </c>
      <c r="V145" s="95">
        <v>66</v>
      </c>
      <c r="W145" s="95">
        <v>68</v>
      </c>
      <c r="X145" s="95">
        <v>72</v>
      </c>
      <c r="Y145" s="95">
        <v>18</v>
      </c>
      <c r="Z145" s="95">
        <v>18</v>
      </c>
      <c r="AA145" s="95">
        <v>19</v>
      </c>
      <c r="AB145" s="95">
        <v>103</v>
      </c>
      <c r="AC145" s="95">
        <v>103</v>
      </c>
      <c r="AD145" s="95">
        <v>104</v>
      </c>
      <c r="AE145" s="95">
        <v>74</v>
      </c>
      <c r="AF145" s="95">
        <v>78</v>
      </c>
      <c r="AG145" s="95">
        <v>72</v>
      </c>
      <c r="AH145" s="95">
        <v>24</v>
      </c>
      <c r="AI145" s="95">
        <v>27</v>
      </c>
      <c r="AJ145" s="95">
        <v>15</v>
      </c>
      <c r="AK145" s="95">
        <v>104</v>
      </c>
      <c r="AL145" s="95">
        <v>105</v>
      </c>
      <c r="AM145" s="95">
        <v>103</v>
      </c>
    </row>
    <row r="146" spans="1:39" x14ac:dyDescent="0.25">
      <c r="A146" s="95" t="s">
        <v>277</v>
      </c>
      <c r="B146" s="95" t="s">
        <v>397</v>
      </c>
      <c r="C146" s="95">
        <v>887</v>
      </c>
      <c r="D146" s="95">
        <v>3088</v>
      </c>
      <c r="E146" s="95">
        <v>3087</v>
      </c>
      <c r="F146" s="95">
        <v>3088</v>
      </c>
      <c r="G146" s="95">
        <v>1529</v>
      </c>
      <c r="H146" s="95">
        <v>1529</v>
      </c>
      <c r="I146" s="95">
        <v>1529</v>
      </c>
      <c r="J146" s="95">
        <v>1559</v>
      </c>
      <c r="K146" s="95">
        <v>1558</v>
      </c>
      <c r="L146" s="95">
        <v>1559</v>
      </c>
      <c r="M146" s="95">
        <v>62</v>
      </c>
      <c r="N146" s="95">
        <v>67</v>
      </c>
      <c r="O146" s="95">
        <v>65</v>
      </c>
      <c r="P146" s="95">
        <v>15</v>
      </c>
      <c r="Q146" s="95">
        <v>18</v>
      </c>
      <c r="R146" s="95">
        <v>14</v>
      </c>
      <c r="S146" s="95">
        <v>101</v>
      </c>
      <c r="T146" s="95">
        <v>103</v>
      </c>
      <c r="U146" s="95">
        <v>102</v>
      </c>
      <c r="V146" s="95">
        <v>57</v>
      </c>
      <c r="W146" s="95">
        <v>61</v>
      </c>
      <c r="X146" s="95">
        <v>66</v>
      </c>
      <c r="Y146" s="95">
        <v>12</v>
      </c>
      <c r="Z146" s="95">
        <v>14</v>
      </c>
      <c r="AA146" s="95">
        <v>15</v>
      </c>
      <c r="AB146" s="95">
        <v>100</v>
      </c>
      <c r="AC146" s="95">
        <v>102</v>
      </c>
      <c r="AD146" s="95">
        <v>102</v>
      </c>
      <c r="AE146" s="95">
        <v>66</v>
      </c>
      <c r="AF146" s="95">
        <v>72</v>
      </c>
      <c r="AG146" s="95">
        <v>64</v>
      </c>
      <c r="AH146" s="95">
        <v>18</v>
      </c>
      <c r="AI146" s="95">
        <v>21</v>
      </c>
      <c r="AJ146" s="95">
        <v>12</v>
      </c>
      <c r="AK146" s="95">
        <v>102</v>
      </c>
      <c r="AL146" s="95">
        <v>104</v>
      </c>
      <c r="AM146" s="95">
        <v>102</v>
      </c>
    </row>
    <row r="147" spans="1:39" x14ac:dyDescent="0.25">
      <c r="A147" s="95" t="s">
        <v>273</v>
      </c>
      <c r="B147" s="95" t="s">
        <v>397</v>
      </c>
      <c r="C147" s="95">
        <v>921</v>
      </c>
      <c r="D147" s="95">
        <v>1327</v>
      </c>
      <c r="E147" s="95">
        <v>1327</v>
      </c>
      <c r="F147" s="95">
        <v>1327</v>
      </c>
      <c r="G147" s="95">
        <v>677</v>
      </c>
      <c r="H147" s="95">
        <v>677</v>
      </c>
      <c r="I147" s="95">
        <v>677</v>
      </c>
      <c r="J147" s="95">
        <v>650</v>
      </c>
      <c r="K147" s="95">
        <v>650</v>
      </c>
      <c r="L147" s="95">
        <v>650</v>
      </c>
      <c r="M147" s="95">
        <v>64</v>
      </c>
      <c r="N147" s="95">
        <v>64</v>
      </c>
      <c r="O147" s="95">
        <v>63</v>
      </c>
      <c r="P147" s="95">
        <v>16</v>
      </c>
      <c r="Q147" s="95">
        <v>15</v>
      </c>
      <c r="R147" s="95">
        <v>11</v>
      </c>
      <c r="S147" s="95">
        <v>102</v>
      </c>
      <c r="T147" s="95">
        <v>102</v>
      </c>
      <c r="U147" s="95">
        <v>102</v>
      </c>
      <c r="V147" s="95">
        <v>58</v>
      </c>
      <c r="W147" s="95">
        <v>58</v>
      </c>
      <c r="X147" s="95">
        <v>62</v>
      </c>
      <c r="Y147" s="95">
        <v>13</v>
      </c>
      <c r="Z147" s="95">
        <v>11</v>
      </c>
      <c r="AA147" s="95">
        <v>12</v>
      </c>
      <c r="AB147" s="95">
        <v>101</v>
      </c>
      <c r="AC147" s="95">
        <v>101</v>
      </c>
      <c r="AD147" s="95">
        <v>102</v>
      </c>
      <c r="AE147" s="95">
        <v>70</v>
      </c>
      <c r="AF147" s="95">
        <v>71</v>
      </c>
      <c r="AG147" s="95">
        <v>63</v>
      </c>
      <c r="AH147" s="95">
        <v>19</v>
      </c>
      <c r="AI147" s="95">
        <v>19</v>
      </c>
      <c r="AJ147" s="95">
        <v>10</v>
      </c>
      <c r="AK147" s="95">
        <v>103</v>
      </c>
      <c r="AL147" s="95">
        <v>103</v>
      </c>
      <c r="AM147" s="95">
        <v>102</v>
      </c>
    </row>
    <row r="148" spans="1:39" x14ac:dyDescent="0.25">
      <c r="A148" s="95" t="s">
        <v>281</v>
      </c>
      <c r="B148" s="95" t="s">
        <v>397</v>
      </c>
      <c r="C148" s="95">
        <v>931</v>
      </c>
      <c r="D148" s="95">
        <v>6694</v>
      </c>
      <c r="E148" s="95">
        <v>6693</v>
      </c>
      <c r="F148" s="95">
        <v>6692</v>
      </c>
      <c r="G148" s="95">
        <v>3376</v>
      </c>
      <c r="H148" s="95">
        <v>3376</v>
      </c>
      <c r="I148" s="95">
        <v>3376</v>
      </c>
      <c r="J148" s="95">
        <v>3318</v>
      </c>
      <c r="K148" s="95">
        <v>3317</v>
      </c>
      <c r="L148" s="95">
        <v>3316</v>
      </c>
      <c r="M148" s="95">
        <v>68</v>
      </c>
      <c r="N148" s="95">
        <v>72</v>
      </c>
      <c r="O148" s="95">
        <v>69</v>
      </c>
      <c r="P148" s="95">
        <v>23</v>
      </c>
      <c r="Q148" s="95">
        <v>22</v>
      </c>
      <c r="R148" s="95">
        <v>16</v>
      </c>
      <c r="S148" s="95">
        <v>103</v>
      </c>
      <c r="T148" s="95">
        <v>104</v>
      </c>
      <c r="U148" s="95">
        <v>103</v>
      </c>
      <c r="V148" s="95">
        <v>65</v>
      </c>
      <c r="W148" s="95">
        <v>67</v>
      </c>
      <c r="X148" s="95">
        <v>69</v>
      </c>
      <c r="Y148" s="95">
        <v>19</v>
      </c>
      <c r="Z148" s="95">
        <v>19</v>
      </c>
      <c r="AA148" s="95">
        <v>18</v>
      </c>
      <c r="AB148" s="95">
        <v>102</v>
      </c>
      <c r="AC148" s="95">
        <v>103</v>
      </c>
      <c r="AD148" s="95">
        <v>103</v>
      </c>
      <c r="AE148" s="95">
        <v>72</v>
      </c>
      <c r="AF148" s="95">
        <v>77</v>
      </c>
      <c r="AG148" s="95">
        <v>69</v>
      </c>
      <c r="AH148" s="95">
        <v>26</v>
      </c>
      <c r="AI148" s="95">
        <v>26</v>
      </c>
      <c r="AJ148" s="95">
        <v>14</v>
      </c>
      <c r="AK148" s="95">
        <v>104</v>
      </c>
      <c r="AL148" s="95">
        <v>105</v>
      </c>
      <c r="AM148" s="95">
        <v>102</v>
      </c>
    </row>
    <row r="149" spans="1:39" x14ac:dyDescent="0.25">
      <c r="A149" s="95" t="s">
        <v>290</v>
      </c>
      <c r="B149" s="95" t="s">
        <v>397</v>
      </c>
      <c r="C149" s="95">
        <v>936</v>
      </c>
      <c r="D149" s="95">
        <v>11123</v>
      </c>
      <c r="E149" s="95">
        <v>11123</v>
      </c>
      <c r="F149" s="95">
        <v>11123</v>
      </c>
      <c r="G149" s="95">
        <v>5731</v>
      </c>
      <c r="H149" s="95">
        <v>5731</v>
      </c>
      <c r="I149" s="95">
        <v>5731</v>
      </c>
      <c r="J149" s="95">
        <v>5392</v>
      </c>
      <c r="K149" s="95">
        <v>5392</v>
      </c>
      <c r="L149" s="95">
        <v>5392</v>
      </c>
      <c r="M149" s="95">
        <v>73</v>
      </c>
      <c r="N149" s="95">
        <v>77</v>
      </c>
      <c r="O149" s="95">
        <v>74</v>
      </c>
      <c r="P149" s="95">
        <v>25</v>
      </c>
      <c r="Q149" s="95">
        <v>27</v>
      </c>
      <c r="R149" s="95">
        <v>20</v>
      </c>
      <c r="S149" s="95">
        <v>104</v>
      </c>
      <c r="T149" s="95">
        <v>105</v>
      </c>
      <c r="U149" s="95">
        <v>104</v>
      </c>
      <c r="V149" s="95">
        <v>70</v>
      </c>
      <c r="W149" s="95">
        <v>72</v>
      </c>
      <c r="X149" s="95">
        <v>75</v>
      </c>
      <c r="Y149" s="95">
        <v>22</v>
      </c>
      <c r="Z149" s="95">
        <v>22</v>
      </c>
      <c r="AA149" s="95">
        <v>23</v>
      </c>
      <c r="AB149" s="95">
        <v>104</v>
      </c>
      <c r="AC149" s="95">
        <v>104</v>
      </c>
      <c r="AD149" s="95">
        <v>104</v>
      </c>
      <c r="AE149" s="95">
        <v>77</v>
      </c>
      <c r="AF149" s="95">
        <v>82</v>
      </c>
      <c r="AG149" s="95">
        <v>74</v>
      </c>
      <c r="AH149" s="95">
        <v>29</v>
      </c>
      <c r="AI149" s="95">
        <v>31</v>
      </c>
      <c r="AJ149" s="95">
        <v>18</v>
      </c>
      <c r="AK149" s="95">
        <v>105</v>
      </c>
      <c r="AL149" s="95">
        <v>106</v>
      </c>
      <c r="AM149" s="95">
        <v>104</v>
      </c>
    </row>
    <row r="150" spans="1:39" x14ac:dyDescent="0.25">
      <c r="A150" s="95" t="s">
        <v>294</v>
      </c>
      <c r="B150" s="95" t="s">
        <v>397</v>
      </c>
      <c r="C150" s="95">
        <v>938</v>
      </c>
      <c r="D150" s="95">
        <v>8239</v>
      </c>
      <c r="E150" s="95">
        <v>8239</v>
      </c>
      <c r="F150" s="95">
        <v>8239</v>
      </c>
      <c r="G150" s="95">
        <v>4200</v>
      </c>
      <c r="H150" s="95">
        <v>4200</v>
      </c>
      <c r="I150" s="95">
        <v>4200</v>
      </c>
      <c r="J150" s="95">
        <v>4039</v>
      </c>
      <c r="K150" s="95">
        <v>4039</v>
      </c>
      <c r="L150" s="95">
        <v>4039</v>
      </c>
      <c r="M150" s="95">
        <v>65</v>
      </c>
      <c r="N150" s="95">
        <v>68</v>
      </c>
      <c r="O150" s="95">
        <v>63</v>
      </c>
      <c r="P150" s="95">
        <v>20</v>
      </c>
      <c r="Q150" s="95">
        <v>19</v>
      </c>
      <c r="R150" s="95">
        <v>13</v>
      </c>
      <c r="S150" s="95">
        <v>102</v>
      </c>
      <c r="T150" s="95">
        <v>103</v>
      </c>
      <c r="U150" s="95">
        <v>102</v>
      </c>
      <c r="V150" s="95">
        <v>60</v>
      </c>
      <c r="W150" s="95">
        <v>61</v>
      </c>
      <c r="X150" s="95">
        <v>63</v>
      </c>
      <c r="Y150" s="95">
        <v>16</v>
      </c>
      <c r="Z150" s="95">
        <v>15</v>
      </c>
      <c r="AA150" s="95">
        <v>15</v>
      </c>
      <c r="AB150" s="95">
        <v>101</v>
      </c>
      <c r="AC150" s="95">
        <v>102</v>
      </c>
      <c r="AD150" s="95">
        <v>102</v>
      </c>
      <c r="AE150" s="95">
        <v>70</v>
      </c>
      <c r="AF150" s="95">
        <v>74</v>
      </c>
      <c r="AG150" s="95">
        <v>64</v>
      </c>
      <c r="AH150" s="95">
        <v>24</v>
      </c>
      <c r="AI150" s="95">
        <v>23</v>
      </c>
      <c r="AJ150" s="95">
        <v>11</v>
      </c>
      <c r="AK150" s="95">
        <v>103</v>
      </c>
      <c r="AL150" s="95">
        <v>104</v>
      </c>
      <c r="AM150" s="95">
        <v>102</v>
      </c>
    </row>
    <row r="151" spans="1:39" x14ac:dyDescent="0.25">
      <c r="A151" s="95" t="s">
        <v>300</v>
      </c>
      <c r="B151" s="95" t="s">
        <v>398</v>
      </c>
      <c r="C151" s="95" t="s">
        <v>398</v>
      </c>
      <c r="D151" s="95">
        <v>54281</v>
      </c>
      <c r="E151" s="95">
        <v>54281</v>
      </c>
      <c r="F151" s="95">
        <v>54280</v>
      </c>
      <c r="G151" s="95">
        <v>27508</v>
      </c>
      <c r="H151" s="95">
        <v>27508</v>
      </c>
      <c r="I151" s="95">
        <v>27508</v>
      </c>
      <c r="J151" s="95">
        <v>26773</v>
      </c>
      <c r="K151" s="95">
        <v>26773</v>
      </c>
      <c r="L151" s="95">
        <v>26772</v>
      </c>
      <c r="M151" s="95">
        <v>68</v>
      </c>
      <c r="N151" s="95">
        <v>71</v>
      </c>
      <c r="O151" s="95">
        <v>68</v>
      </c>
      <c r="P151" s="95">
        <v>21</v>
      </c>
      <c r="Q151" s="95">
        <v>21</v>
      </c>
      <c r="R151" s="95">
        <v>15</v>
      </c>
      <c r="S151" s="95">
        <v>103</v>
      </c>
      <c r="T151" s="95">
        <v>104</v>
      </c>
      <c r="U151" s="95">
        <v>103</v>
      </c>
      <c r="V151" s="95">
        <v>64</v>
      </c>
      <c r="W151" s="95">
        <v>66</v>
      </c>
      <c r="X151" s="95">
        <v>68</v>
      </c>
      <c r="Y151" s="95">
        <v>18</v>
      </c>
      <c r="Z151" s="95">
        <v>17</v>
      </c>
      <c r="AA151" s="95">
        <v>17</v>
      </c>
      <c r="AB151" s="95">
        <v>102</v>
      </c>
      <c r="AC151" s="95">
        <v>103</v>
      </c>
      <c r="AD151" s="95">
        <v>103</v>
      </c>
      <c r="AE151" s="95">
        <v>72</v>
      </c>
      <c r="AF151" s="95">
        <v>77</v>
      </c>
      <c r="AG151" s="95">
        <v>68</v>
      </c>
      <c r="AH151" s="95">
        <v>24</v>
      </c>
      <c r="AI151" s="95">
        <v>25</v>
      </c>
      <c r="AJ151" s="95">
        <v>13</v>
      </c>
      <c r="AK151" s="95">
        <v>104</v>
      </c>
      <c r="AL151" s="95">
        <v>105</v>
      </c>
      <c r="AM151" s="95">
        <v>102</v>
      </c>
    </row>
    <row r="152" spans="1:39" x14ac:dyDescent="0.25">
      <c r="A152" s="95" t="s">
        <v>316</v>
      </c>
      <c r="B152" s="95" t="s">
        <v>398</v>
      </c>
      <c r="C152" s="95">
        <v>420</v>
      </c>
      <c r="D152" s="95">
        <v>20</v>
      </c>
      <c r="E152" s="95">
        <v>20</v>
      </c>
      <c r="F152" s="95">
        <v>20</v>
      </c>
      <c r="G152" s="95">
        <v>12</v>
      </c>
      <c r="H152" s="95">
        <v>12</v>
      </c>
      <c r="I152" s="95">
        <v>12</v>
      </c>
      <c r="J152" s="95">
        <v>8</v>
      </c>
      <c r="K152" s="95">
        <v>8</v>
      </c>
      <c r="L152" s="95">
        <v>8</v>
      </c>
      <c r="M152" s="95">
        <v>65</v>
      </c>
      <c r="N152" s="95">
        <v>60</v>
      </c>
      <c r="O152" s="95">
        <v>55</v>
      </c>
      <c r="P152" s="95">
        <v>5</v>
      </c>
      <c r="Q152" s="95">
        <v>5</v>
      </c>
      <c r="R152" s="95">
        <v>5</v>
      </c>
      <c r="S152" s="95">
        <v>100</v>
      </c>
      <c r="T152" s="95">
        <v>100</v>
      </c>
      <c r="U152" s="95">
        <v>100</v>
      </c>
      <c r="V152" s="95">
        <v>67</v>
      </c>
      <c r="W152" s="95">
        <v>67</v>
      </c>
      <c r="X152" s="95">
        <v>67</v>
      </c>
      <c r="Y152" s="95">
        <v>8</v>
      </c>
      <c r="Z152" s="95">
        <v>8</v>
      </c>
      <c r="AA152" s="95">
        <v>8</v>
      </c>
      <c r="AB152" s="95">
        <v>102</v>
      </c>
      <c r="AC152" s="95">
        <v>100</v>
      </c>
      <c r="AD152" s="95">
        <v>101</v>
      </c>
      <c r="AE152" s="95">
        <v>63</v>
      </c>
      <c r="AF152" s="95">
        <v>50</v>
      </c>
      <c r="AG152" s="95">
        <v>38</v>
      </c>
      <c r="AH152" s="95">
        <v>0</v>
      </c>
      <c r="AI152" s="95">
        <v>0</v>
      </c>
      <c r="AJ152" s="95">
        <v>0</v>
      </c>
      <c r="AK152" s="95">
        <v>98</v>
      </c>
      <c r="AL152" s="95">
        <v>100</v>
      </c>
      <c r="AM152" s="95">
        <v>98</v>
      </c>
    </row>
    <row r="153" spans="1:39" x14ac:dyDescent="0.25">
      <c r="A153" s="95" t="s">
        <v>302</v>
      </c>
      <c r="B153" s="95" t="s">
        <v>398</v>
      </c>
      <c r="C153" s="95">
        <v>800</v>
      </c>
      <c r="D153" s="95">
        <v>1715</v>
      </c>
      <c r="E153" s="95">
        <v>1715</v>
      </c>
      <c r="F153" s="95">
        <v>1715</v>
      </c>
      <c r="G153" s="95">
        <v>871</v>
      </c>
      <c r="H153" s="95">
        <v>871</v>
      </c>
      <c r="I153" s="95">
        <v>871</v>
      </c>
      <c r="J153" s="95">
        <v>844</v>
      </c>
      <c r="K153" s="95">
        <v>844</v>
      </c>
      <c r="L153" s="95">
        <v>844</v>
      </c>
      <c r="M153" s="95">
        <v>71</v>
      </c>
      <c r="N153" s="95">
        <v>73</v>
      </c>
      <c r="O153" s="95">
        <v>68</v>
      </c>
      <c r="P153" s="95">
        <v>27</v>
      </c>
      <c r="Q153" s="95">
        <v>24</v>
      </c>
      <c r="R153" s="95">
        <v>16</v>
      </c>
      <c r="S153" s="95">
        <v>104</v>
      </c>
      <c r="T153" s="95">
        <v>104</v>
      </c>
      <c r="U153" s="95">
        <v>103</v>
      </c>
      <c r="V153" s="95">
        <v>67</v>
      </c>
      <c r="W153" s="95">
        <v>67</v>
      </c>
      <c r="X153" s="95">
        <v>67</v>
      </c>
      <c r="Y153" s="95">
        <v>22</v>
      </c>
      <c r="Z153" s="95">
        <v>20</v>
      </c>
      <c r="AA153" s="95">
        <v>20</v>
      </c>
      <c r="AB153" s="95">
        <v>103</v>
      </c>
      <c r="AC153" s="95">
        <v>103</v>
      </c>
      <c r="AD153" s="95">
        <v>103</v>
      </c>
      <c r="AE153" s="95">
        <v>75</v>
      </c>
      <c r="AF153" s="95">
        <v>79</v>
      </c>
      <c r="AG153" s="95">
        <v>69</v>
      </c>
      <c r="AH153" s="95">
        <v>32</v>
      </c>
      <c r="AI153" s="95">
        <v>29</v>
      </c>
      <c r="AJ153" s="95">
        <v>13</v>
      </c>
      <c r="AK153" s="95">
        <v>105</v>
      </c>
      <c r="AL153" s="95">
        <v>105</v>
      </c>
      <c r="AM153" s="95">
        <v>103</v>
      </c>
    </row>
    <row r="154" spans="1:39" x14ac:dyDescent="0.25">
      <c r="A154" s="95" t="s">
        <v>306</v>
      </c>
      <c r="B154" s="95" t="s">
        <v>398</v>
      </c>
      <c r="C154" s="95">
        <v>801</v>
      </c>
      <c r="D154" s="95">
        <v>4267</v>
      </c>
      <c r="E154" s="95">
        <v>4267</v>
      </c>
      <c r="F154" s="95">
        <v>4267</v>
      </c>
      <c r="G154" s="95">
        <v>2120</v>
      </c>
      <c r="H154" s="95">
        <v>2120</v>
      </c>
      <c r="I154" s="95">
        <v>2120</v>
      </c>
      <c r="J154" s="95">
        <v>2147</v>
      </c>
      <c r="K154" s="95">
        <v>2147</v>
      </c>
      <c r="L154" s="95">
        <v>2147</v>
      </c>
      <c r="M154" s="95">
        <v>67</v>
      </c>
      <c r="N154" s="95">
        <v>72</v>
      </c>
      <c r="O154" s="95">
        <v>68</v>
      </c>
      <c r="P154" s="95">
        <v>22</v>
      </c>
      <c r="Q154" s="95">
        <v>24</v>
      </c>
      <c r="R154" s="95">
        <v>18</v>
      </c>
      <c r="S154" s="95">
        <v>103</v>
      </c>
      <c r="T154" s="95">
        <v>104</v>
      </c>
      <c r="U154" s="95">
        <v>103</v>
      </c>
      <c r="V154" s="95">
        <v>63</v>
      </c>
      <c r="W154" s="95">
        <v>66</v>
      </c>
      <c r="X154" s="95">
        <v>69</v>
      </c>
      <c r="Y154" s="95">
        <v>20</v>
      </c>
      <c r="Z154" s="95">
        <v>19</v>
      </c>
      <c r="AA154" s="95">
        <v>19</v>
      </c>
      <c r="AB154" s="95">
        <v>102</v>
      </c>
      <c r="AC154" s="95">
        <v>103</v>
      </c>
      <c r="AD154" s="95">
        <v>103</v>
      </c>
      <c r="AE154" s="95">
        <v>70</v>
      </c>
      <c r="AF154" s="95">
        <v>77</v>
      </c>
      <c r="AG154" s="95">
        <v>68</v>
      </c>
      <c r="AH154" s="95">
        <v>24</v>
      </c>
      <c r="AI154" s="95">
        <v>28</v>
      </c>
      <c r="AJ154" s="95">
        <v>16</v>
      </c>
      <c r="AK154" s="95">
        <v>104</v>
      </c>
      <c r="AL154" s="95">
        <v>105</v>
      </c>
      <c r="AM154" s="95">
        <v>103</v>
      </c>
    </row>
    <row r="155" spans="1:39" x14ac:dyDescent="0.25">
      <c r="A155" s="95" t="s">
        <v>317</v>
      </c>
      <c r="B155" s="95" t="s">
        <v>398</v>
      </c>
      <c r="C155" s="95">
        <v>802</v>
      </c>
      <c r="D155" s="95">
        <v>2150</v>
      </c>
      <c r="E155" s="95">
        <v>2150</v>
      </c>
      <c r="F155" s="95">
        <v>2150</v>
      </c>
      <c r="G155" s="95">
        <v>1079</v>
      </c>
      <c r="H155" s="95">
        <v>1079</v>
      </c>
      <c r="I155" s="95">
        <v>1079</v>
      </c>
      <c r="J155" s="95">
        <v>1071</v>
      </c>
      <c r="K155" s="95">
        <v>1071</v>
      </c>
      <c r="L155" s="95">
        <v>1071</v>
      </c>
      <c r="M155" s="95">
        <v>71</v>
      </c>
      <c r="N155" s="95">
        <v>73</v>
      </c>
      <c r="O155" s="95">
        <v>70</v>
      </c>
      <c r="P155" s="95">
        <v>22</v>
      </c>
      <c r="Q155" s="95">
        <v>23</v>
      </c>
      <c r="R155" s="95">
        <v>16</v>
      </c>
      <c r="S155" s="95">
        <v>103</v>
      </c>
      <c r="T155" s="95">
        <v>104</v>
      </c>
      <c r="U155" s="95">
        <v>103</v>
      </c>
      <c r="V155" s="95">
        <v>67</v>
      </c>
      <c r="W155" s="95">
        <v>67</v>
      </c>
      <c r="X155" s="95">
        <v>70</v>
      </c>
      <c r="Y155" s="95">
        <v>18</v>
      </c>
      <c r="Z155" s="95">
        <v>19</v>
      </c>
      <c r="AA155" s="95">
        <v>20</v>
      </c>
      <c r="AB155" s="95">
        <v>103</v>
      </c>
      <c r="AC155" s="95">
        <v>103</v>
      </c>
      <c r="AD155" s="95">
        <v>103</v>
      </c>
      <c r="AE155" s="95">
        <v>75</v>
      </c>
      <c r="AF155" s="95">
        <v>78</v>
      </c>
      <c r="AG155" s="95">
        <v>70</v>
      </c>
      <c r="AH155" s="95">
        <v>25</v>
      </c>
      <c r="AI155" s="95">
        <v>26</v>
      </c>
      <c r="AJ155" s="95">
        <v>12</v>
      </c>
      <c r="AK155" s="95">
        <v>104</v>
      </c>
      <c r="AL155" s="95">
        <v>105</v>
      </c>
      <c r="AM155" s="95">
        <v>102</v>
      </c>
    </row>
    <row r="156" spans="1:39" x14ac:dyDescent="0.25">
      <c r="A156" s="95" t="s">
        <v>325</v>
      </c>
      <c r="B156" s="95" t="s">
        <v>398</v>
      </c>
      <c r="C156" s="95">
        <v>803</v>
      </c>
      <c r="D156" s="95">
        <v>3086</v>
      </c>
      <c r="E156" s="95">
        <v>3086</v>
      </c>
      <c r="F156" s="95">
        <v>3086</v>
      </c>
      <c r="G156" s="95">
        <v>1528</v>
      </c>
      <c r="H156" s="95">
        <v>1528</v>
      </c>
      <c r="I156" s="95">
        <v>1528</v>
      </c>
      <c r="J156" s="95">
        <v>1558</v>
      </c>
      <c r="K156" s="95">
        <v>1558</v>
      </c>
      <c r="L156" s="95">
        <v>1558</v>
      </c>
      <c r="M156" s="95">
        <v>69</v>
      </c>
      <c r="N156" s="95">
        <v>73</v>
      </c>
      <c r="O156" s="95">
        <v>69</v>
      </c>
      <c r="P156" s="95">
        <v>20</v>
      </c>
      <c r="Q156" s="95">
        <v>22</v>
      </c>
      <c r="R156" s="95">
        <v>15</v>
      </c>
      <c r="S156" s="95">
        <v>103</v>
      </c>
      <c r="T156" s="95">
        <v>104</v>
      </c>
      <c r="U156" s="95">
        <v>103</v>
      </c>
      <c r="V156" s="95">
        <v>65</v>
      </c>
      <c r="W156" s="95">
        <v>68</v>
      </c>
      <c r="X156" s="95">
        <v>69</v>
      </c>
      <c r="Y156" s="95">
        <v>17</v>
      </c>
      <c r="Z156" s="95">
        <v>17</v>
      </c>
      <c r="AA156" s="95">
        <v>17</v>
      </c>
      <c r="AB156" s="95">
        <v>102</v>
      </c>
      <c r="AC156" s="95">
        <v>103</v>
      </c>
      <c r="AD156" s="95">
        <v>103</v>
      </c>
      <c r="AE156" s="95">
        <v>73</v>
      </c>
      <c r="AF156" s="95">
        <v>77</v>
      </c>
      <c r="AG156" s="95">
        <v>70</v>
      </c>
      <c r="AH156" s="95">
        <v>23</v>
      </c>
      <c r="AI156" s="95">
        <v>28</v>
      </c>
      <c r="AJ156" s="95">
        <v>14</v>
      </c>
      <c r="AK156" s="95">
        <v>104</v>
      </c>
      <c r="AL156" s="95">
        <v>105</v>
      </c>
      <c r="AM156" s="95">
        <v>103</v>
      </c>
    </row>
    <row r="157" spans="1:39" x14ac:dyDescent="0.25">
      <c r="A157" s="95" t="s">
        <v>312</v>
      </c>
      <c r="B157" s="95" t="s">
        <v>398</v>
      </c>
      <c r="C157" s="95">
        <v>835</v>
      </c>
      <c r="D157" s="95">
        <v>4053</v>
      </c>
      <c r="E157" s="95">
        <v>4053</v>
      </c>
      <c r="F157" s="95">
        <v>4052</v>
      </c>
      <c r="G157" s="95">
        <v>2107</v>
      </c>
      <c r="H157" s="95">
        <v>2107</v>
      </c>
      <c r="I157" s="95">
        <v>2107</v>
      </c>
      <c r="J157" s="95">
        <v>1946</v>
      </c>
      <c r="K157" s="95">
        <v>1946</v>
      </c>
      <c r="L157" s="95">
        <v>1945</v>
      </c>
      <c r="M157" s="95">
        <v>67</v>
      </c>
      <c r="N157" s="95">
        <v>67</v>
      </c>
      <c r="O157" s="95">
        <v>63</v>
      </c>
      <c r="P157" s="95">
        <v>20</v>
      </c>
      <c r="Q157" s="95">
        <v>18</v>
      </c>
      <c r="R157" s="95">
        <v>13</v>
      </c>
      <c r="S157" s="95">
        <v>103</v>
      </c>
      <c r="T157" s="95">
        <v>103</v>
      </c>
      <c r="U157" s="95">
        <v>102</v>
      </c>
      <c r="V157" s="95">
        <v>64</v>
      </c>
      <c r="W157" s="95">
        <v>62</v>
      </c>
      <c r="X157" s="95">
        <v>65</v>
      </c>
      <c r="Y157" s="95">
        <v>18</v>
      </c>
      <c r="Z157" s="95">
        <v>15</v>
      </c>
      <c r="AA157" s="95">
        <v>15</v>
      </c>
      <c r="AB157" s="95">
        <v>102</v>
      </c>
      <c r="AC157" s="95">
        <v>102</v>
      </c>
      <c r="AD157" s="95">
        <v>102</v>
      </c>
      <c r="AE157" s="95">
        <v>71</v>
      </c>
      <c r="AF157" s="95">
        <v>73</v>
      </c>
      <c r="AG157" s="95">
        <v>61</v>
      </c>
      <c r="AH157" s="95">
        <v>22</v>
      </c>
      <c r="AI157" s="95">
        <v>21</v>
      </c>
      <c r="AJ157" s="95">
        <v>11</v>
      </c>
      <c r="AK157" s="95">
        <v>103</v>
      </c>
      <c r="AL157" s="95">
        <v>104</v>
      </c>
      <c r="AM157" s="95">
        <v>101</v>
      </c>
    </row>
    <row r="158" spans="1:39" x14ac:dyDescent="0.25">
      <c r="A158" s="95" t="s">
        <v>321</v>
      </c>
      <c r="B158" s="95" t="s">
        <v>398</v>
      </c>
      <c r="C158" s="95">
        <v>836</v>
      </c>
      <c r="D158" s="95">
        <v>1320</v>
      </c>
      <c r="E158" s="95">
        <v>1320</v>
      </c>
      <c r="F158" s="95">
        <v>1320</v>
      </c>
      <c r="G158" s="95">
        <v>638</v>
      </c>
      <c r="H158" s="95">
        <v>638</v>
      </c>
      <c r="I158" s="95">
        <v>638</v>
      </c>
      <c r="J158" s="95">
        <v>682</v>
      </c>
      <c r="K158" s="95">
        <v>682</v>
      </c>
      <c r="L158" s="95">
        <v>682</v>
      </c>
      <c r="M158" s="95">
        <v>67</v>
      </c>
      <c r="N158" s="95">
        <v>73</v>
      </c>
      <c r="O158" s="95">
        <v>69</v>
      </c>
      <c r="P158" s="95">
        <v>22</v>
      </c>
      <c r="Q158" s="95">
        <v>26</v>
      </c>
      <c r="R158" s="95">
        <v>17</v>
      </c>
      <c r="S158" s="95">
        <v>103</v>
      </c>
      <c r="T158" s="95">
        <v>104</v>
      </c>
      <c r="U158" s="95">
        <v>103</v>
      </c>
      <c r="V158" s="95">
        <v>60</v>
      </c>
      <c r="W158" s="95">
        <v>64</v>
      </c>
      <c r="X158" s="95">
        <v>68</v>
      </c>
      <c r="Y158" s="95">
        <v>17</v>
      </c>
      <c r="Z158" s="95">
        <v>21</v>
      </c>
      <c r="AA158" s="95">
        <v>18</v>
      </c>
      <c r="AB158" s="95">
        <v>102</v>
      </c>
      <c r="AC158" s="95">
        <v>103</v>
      </c>
      <c r="AD158" s="95">
        <v>103</v>
      </c>
      <c r="AE158" s="95">
        <v>73</v>
      </c>
      <c r="AF158" s="95">
        <v>81</v>
      </c>
      <c r="AG158" s="95">
        <v>69</v>
      </c>
      <c r="AH158" s="95">
        <v>26</v>
      </c>
      <c r="AI158" s="95">
        <v>31</v>
      </c>
      <c r="AJ158" s="95">
        <v>15</v>
      </c>
      <c r="AK158" s="95">
        <v>104</v>
      </c>
      <c r="AL158" s="95">
        <v>106</v>
      </c>
      <c r="AM158" s="95">
        <v>103</v>
      </c>
    </row>
    <row r="159" spans="1:39" x14ac:dyDescent="0.25">
      <c r="A159" s="95" t="s">
        <v>304</v>
      </c>
      <c r="B159" s="95" t="s">
        <v>398</v>
      </c>
      <c r="C159" s="95">
        <v>837</v>
      </c>
      <c r="D159" s="95">
        <v>1554</v>
      </c>
      <c r="E159" s="95">
        <v>1554</v>
      </c>
      <c r="F159" s="95">
        <v>1554</v>
      </c>
      <c r="G159" s="95">
        <v>790</v>
      </c>
      <c r="H159" s="95">
        <v>790</v>
      </c>
      <c r="I159" s="95">
        <v>790</v>
      </c>
      <c r="J159" s="95">
        <v>764</v>
      </c>
      <c r="K159" s="95">
        <v>764</v>
      </c>
      <c r="L159" s="95">
        <v>764</v>
      </c>
      <c r="M159" s="95">
        <v>65</v>
      </c>
      <c r="N159" s="95">
        <v>75</v>
      </c>
      <c r="O159" s="95">
        <v>71</v>
      </c>
      <c r="P159" s="95">
        <v>17</v>
      </c>
      <c r="Q159" s="95">
        <v>26</v>
      </c>
      <c r="R159" s="95">
        <v>15</v>
      </c>
      <c r="S159" s="95">
        <v>102</v>
      </c>
      <c r="T159" s="95">
        <v>105</v>
      </c>
      <c r="U159" s="95">
        <v>103</v>
      </c>
      <c r="V159" s="95">
        <v>62</v>
      </c>
      <c r="W159" s="95">
        <v>69</v>
      </c>
      <c r="X159" s="95">
        <v>70</v>
      </c>
      <c r="Y159" s="95">
        <v>13</v>
      </c>
      <c r="Z159" s="95">
        <v>22</v>
      </c>
      <c r="AA159" s="95">
        <v>17</v>
      </c>
      <c r="AB159" s="95">
        <v>101</v>
      </c>
      <c r="AC159" s="95">
        <v>104</v>
      </c>
      <c r="AD159" s="95">
        <v>103</v>
      </c>
      <c r="AE159" s="95">
        <v>69</v>
      </c>
      <c r="AF159" s="95">
        <v>80</v>
      </c>
      <c r="AG159" s="95">
        <v>71</v>
      </c>
      <c r="AH159" s="95">
        <v>21</v>
      </c>
      <c r="AI159" s="95">
        <v>31</v>
      </c>
      <c r="AJ159" s="95">
        <v>13</v>
      </c>
      <c r="AK159" s="95">
        <v>103</v>
      </c>
      <c r="AL159" s="95">
        <v>106</v>
      </c>
      <c r="AM159" s="95">
        <v>103</v>
      </c>
    </row>
    <row r="160" spans="1:39" x14ac:dyDescent="0.25">
      <c r="A160" s="95" t="s">
        <v>331</v>
      </c>
      <c r="B160" s="95" t="s">
        <v>398</v>
      </c>
      <c r="C160" s="95">
        <v>865</v>
      </c>
      <c r="D160" s="95">
        <v>4934</v>
      </c>
      <c r="E160" s="95">
        <v>4934</v>
      </c>
      <c r="F160" s="95">
        <v>4934</v>
      </c>
      <c r="G160" s="95">
        <v>2498</v>
      </c>
      <c r="H160" s="95">
        <v>2498</v>
      </c>
      <c r="I160" s="95">
        <v>2498</v>
      </c>
      <c r="J160" s="95">
        <v>2436</v>
      </c>
      <c r="K160" s="95">
        <v>2436</v>
      </c>
      <c r="L160" s="95">
        <v>2436</v>
      </c>
      <c r="M160" s="95">
        <v>68</v>
      </c>
      <c r="N160" s="95">
        <v>71</v>
      </c>
      <c r="O160" s="95">
        <v>67</v>
      </c>
      <c r="P160" s="95">
        <v>23</v>
      </c>
      <c r="Q160" s="95">
        <v>20</v>
      </c>
      <c r="R160" s="95">
        <v>14</v>
      </c>
      <c r="S160" s="95">
        <v>103</v>
      </c>
      <c r="T160" s="95">
        <v>103</v>
      </c>
      <c r="U160" s="95">
        <v>102</v>
      </c>
      <c r="V160" s="95">
        <v>64</v>
      </c>
      <c r="W160" s="95">
        <v>66</v>
      </c>
      <c r="X160" s="95">
        <v>68</v>
      </c>
      <c r="Y160" s="95">
        <v>19</v>
      </c>
      <c r="Z160" s="95">
        <v>16</v>
      </c>
      <c r="AA160" s="95">
        <v>17</v>
      </c>
      <c r="AB160" s="95">
        <v>102</v>
      </c>
      <c r="AC160" s="95">
        <v>103</v>
      </c>
      <c r="AD160" s="95">
        <v>103</v>
      </c>
      <c r="AE160" s="95">
        <v>72</v>
      </c>
      <c r="AF160" s="95">
        <v>75</v>
      </c>
      <c r="AG160" s="95">
        <v>66</v>
      </c>
      <c r="AH160" s="95">
        <v>26</v>
      </c>
      <c r="AI160" s="95">
        <v>25</v>
      </c>
      <c r="AJ160" s="95">
        <v>12</v>
      </c>
      <c r="AK160" s="95">
        <v>104</v>
      </c>
      <c r="AL160" s="95">
        <v>104</v>
      </c>
      <c r="AM160" s="95">
        <v>102</v>
      </c>
    </row>
    <row r="161" spans="1:39" x14ac:dyDescent="0.25">
      <c r="A161" s="95" t="s">
        <v>327</v>
      </c>
      <c r="B161" s="95" t="s">
        <v>398</v>
      </c>
      <c r="C161" s="95">
        <v>866</v>
      </c>
      <c r="D161" s="95">
        <v>2536</v>
      </c>
      <c r="E161" s="95">
        <v>2536</v>
      </c>
      <c r="F161" s="95">
        <v>2536</v>
      </c>
      <c r="G161" s="95">
        <v>1284</v>
      </c>
      <c r="H161" s="95">
        <v>1284</v>
      </c>
      <c r="I161" s="95">
        <v>1284</v>
      </c>
      <c r="J161" s="95">
        <v>1252</v>
      </c>
      <c r="K161" s="95">
        <v>1252</v>
      </c>
      <c r="L161" s="95">
        <v>1252</v>
      </c>
      <c r="M161" s="95">
        <v>67</v>
      </c>
      <c r="N161" s="95">
        <v>73</v>
      </c>
      <c r="O161" s="95">
        <v>70</v>
      </c>
      <c r="P161" s="95">
        <v>18</v>
      </c>
      <c r="Q161" s="95">
        <v>25</v>
      </c>
      <c r="R161" s="95">
        <v>15</v>
      </c>
      <c r="S161" s="95">
        <v>103</v>
      </c>
      <c r="T161" s="95">
        <v>104</v>
      </c>
      <c r="U161" s="95">
        <v>103</v>
      </c>
      <c r="V161" s="95">
        <v>62</v>
      </c>
      <c r="W161" s="95">
        <v>67</v>
      </c>
      <c r="X161" s="95">
        <v>69</v>
      </c>
      <c r="Y161" s="95">
        <v>15</v>
      </c>
      <c r="Z161" s="95">
        <v>19</v>
      </c>
      <c r="AA161" s="95">
        <v>16</v>
      </c>
      <c r="AB161" s="95">
        <v>102</v>
      </c>
      <c r="AC161" s="95">
        <v>103</v>
      </c>
      <c r="AD161" s="95">
        <v>103</v>
      </c>
      <c r="AE161" s="95">
        <v>71</v>
      </c>
      <c r="AF161" s="95">
        <v>78</v>
      </c>
      <c r="AG161" s="95">
        <v>70</v>
      </c>
      <c r="AH161" s="95">
        <v>21</v>
      </c>
      <c r="AI161" s="95">
        <v>31</v>
      </c>
      <c r="AJ161" s="95">
        <v>14</v>
      </c>
      <c r="AK161" s="95">
        <v>104</v>
      </c>
      <c r="AL161" s="95">
        <v>105</v>
      </c>
      <c r="AM161" s="95">
        <v>103</v>
      </c>
    </row>
    <row r="162" spans="1:39" x14ac:dyDescent="0.25">
      <c r="A162" s="95" t="s">
        <v>310</v>
      </c>
      <c r="B162" s="95" t="s">
        <v>398</v>
      </c>
      <c r="C162" s="95">
        <v>878</v>
      </c>
      <c r="D162" s="95">
        <v>7472</v>
      </c>
      <c r="E162" s="95">
        <v>7472</v>
      </c>
      <c r="F162" s="95">
        <v>7472</v>
      </c>
      <c r="G162" s="95">
        <v>3852</v>
      </c>
      <c r="H162" s="95">
        <v>3852</v>
      </c>
      <c r="I162" s="95">
        <v>3852</v>
      </c>
      <c r="J162" s="95">
        <v>3620</v>
      </c>
      <c r="K162" s="95">
        <v>3620</v>
      </c>
      <c r="L162" s="95">
        <v>3620</v>
      </c>
      <c r="M162" s="95">
        <v>71</v>
      </c>
      <c r="N162" s="95">
        <v>71</v>
      </c>
      <c r="O162" s="95">
        <v>69</v>
      </c>
      <c r="P162" s="95">
        <v>23</v>
      </c>
      <c r="Q162" s="95">
        <v>19</v>
      </c>
      <c r="R162" s="95">
        <v>15</v>
      </c>
      <c r="S162" s="95">
        <v>104</v>
      </c>
      <c r="T162" s="95">
        <v>103</v>
      </c>
      <c r="U162" s="95">
        <v>103</v>
      </c>
      <c r="V162" s="95">
        <v>67</v>
      </c>
      <c r="W162" s="95">
        <v>65</v>
      </c>
      <c r="X162" s="95">
        <v>69</v>
      </c>
      <c r="Y162" s="95">
        <v>19</v>
      </c>
      <c r="Z162" s="95">
        <v>15</v>
      </c>
      <c r="AA162" s="95">
        <v>16</v>
      </c>
      <c r="AB162" s="95">
        <v>103</v>
      </c>
      <c r="AC162" s="95">
        <v>102</v>
      </c>
      <c r="AD162" s="95">
        <v>103</v>
      </c>
      <c r="AE162" s="95">
        <v>75</v>
      </c>
      <c r="AF162" s="95">
        <v>78</v>
      </c>
      <c r="AG162" s="95">
        <v>70</v>
      </c>
      <c r="AH162" s="95">
        <v>27</v>
      </c>
      <c r="AI162" s="95">
        <v>24</v>
      </c>
      <c r="AJ162" s="95">
        <v>14</v>
      </c>
      <c r="AK162" s="95">
        <v>105</v>
      </c>
      <c r="AL162" s="95">
        <v>105</v>
      </c>
      <c r="AM162" s="95">
        <v>103</v>
      </c>
    </row>
    <row r="163" spans="1:39" x14ac:dyDescent="0.25">
      <c r="A163" s="95" t="s">
        <v>319</v>
      </c>
      <c r="B163" s="95" t="s">
        <v>398</v>
      </c>
      <c r="C163" s="95">
        <v>879</v>
      </c>
      <c r="D163" s="95">
        <v>2667</v>
      </c>
      <c r="E163" s="95">
        <v>2667</v>
      </c>
      <c r="F163" s="95">
        <v>2667</v>
      </c>
      <c r="G163" s="95">
        <v>1322</v>
      </c>
      <c r="H163" s="95">
        <v>1322</v>
      </c>
      <c r="I163" s="95">
        <v>1322</v>
      </c>
      <c r="J163" s="95">
        <v>1345</v>
      </c>
      <c r="K163" s="95">
        <v>1345</v>
      </c>
      <c r="L163" s="95">
        <v>1345</v>
      </c>
      <c r="M163" s="95">
        <v>67</v>
      </c>
      <c r="N163" s="95">
        <v>72</v>
      </c>
      <c r="O163" s="95">
        <v>69</v>
      </c>
      <c r="P163" s="95">
        <v>19</v>
      </c>
      <c r="Q163" s="95">
        <v>21</v>
      </c>
      <c r="R163" s="95">
        <v>15</v>
      </c>
      <c r="S163" s="95">
        <v>103</v>
      </c>
      <c r="T163" s="95">
        <v>104</v>
      </c>
      <c r="U163" s="95">
        <v>103</v>
      </c>
      <c r="V163" s="95">
        <v>62</v>
      </c>
      <c r="W163" s="95">
        <v>66</v>
      </c>
      <c r="X163" s="95">
        <v>68</v>
      </c>
      <c r="Y163" s="95">
        <v>15</v>
      </c>
      <c r="Z163" s="95">
        <v>15</v>
      </c>
      <c r="AA163" s="95">
        <v>16</v>
      </c>
      <c r="AB163" s="95">
        <v>102</v>
      </c>
      <c r="AC163" s="95">
        <v>102</v>
      </c>
      <c r="AD163" s="95">
        <v>103</v>
      </c>
      <c r="AE163" s="95">
        <v>71</v>
      </c>
      <c r="AF163" s="95">
        <v>77</v>
      </c>
      <c r="AG163" s="95">
        <v>71</v>
      </c>
      <c r="AH163" s="95">
        <v>23</v>
      </c>
      <c r="AI163" s="95">
        <v>26</v>
      </c>
      <c r="AJ163" s="95">
        <v>15</v>
      </c>
      <c r="AK163" s="95">
        <v>103</v>
      </c>
      <c r="AL163" s="95">
        <v>105</v>
      </c>
      <c r="AM163" s="95">
        <v>103</v>
      </c>
    </row>
    <row r="164" spans="1:39" x14ac:dyDescent="0.25">
      <c r="A164" s="95" t="s">
        <v>329</v>
      </c>
      <c r="B164" s="95" t="s">
        <v>398</v>
      </c>
      <c r="C164" s="95">
        <v>880</v>
      </c>
      <c r="D164" s="95">
        <v>1388</v>
      </c>
      <c r="E164" s="95">
        <v>1388</v>
      </c>
      <c r="F164" s="95">
        <v>1388</v>
      </c>
      <c r="G164" s="95">
        <v>712</v>
      </c>
      <c r="H164" s="95">
        <v>712</v>
      </c>
      <c r="I164" s="95">
        <v>712</v>
      </c>
      <c r="J164" s="95">
        <v>676</v>
      </c>
      <c r="K164" s="95">
        <v>676</v>
      </c>
      <c r="L164" s="95">
        <v>676</v>
      </c>
      <c r="M164" s="95">
        <v>68</v>
      </c>
      <c r="N164" s="95">
        <v>72</v>
      </c>
      <c r="O164" s="95">
        <v>69</v>
      </c>
      <c r="P164" s="95">
        <v>20</v>
      </c>
      <c r="Q164" s="95">
        <v>23</v>
      </c>
      <c r="R164" s="95">
        <v>13</v>
      </c>
      <c r="S164" s="95">
        <v>103</v>
      </c>
      <c r="T164" s="95">
        <v>104</v>
      </c>
      <c r="U164" s="95">
        <v>103</v>
      </c>
      <c r="V164" s="95">
        <v>64</v>
      </c>
      <c r="W164" s="95">
        <v>65</v>
      </c>
      <c r="X164" s="95">
        <v>68</v>
      </c>
      <c r="Y164" s="95">
        <v>18</v>
      </c>
      <c r="Z164" s="95">
        <v>19</v>
      </c>
      <c r="AA164" s="95">
        <v>16</v>
      </c>
      <c r="AB164" s="95">
        <v>102</v>
      </c>
      <c r="AC164" s="95">
        <v>103</v>
      </c>
      <c r="AD164" s="95">
        <v>103</v>
      </c>
      <c r="AE164" s="95">
        <v>73</v>
      </c>
      <c r="AF164" s="95">
        <v>79</v>
      </c>
      <c r="AG164" s="95">
        <v>69</v>
      </c>
      <c r="AH164" s="95">
        <v>23</v>
      </c>
      <c r="AI164" s="95">
        <v>27</v>
      </c>
      <c r="AJ164" s="95">
        <v>11</v>
      </c>
      <c r="AK164" s="95">
        <v>104</v>
      </c>
      <c r="AL164" s="95">
        <v>105</v>
      </c>
      <c r="AM164" s="95">
        <v>102</v>
      </c>
    </row>
    <row r="165" spans="1:39" x14ac:dyDescent="0.25">
      <c r="A165" s="95" t="s">
        <v>308</v>
      </c>
      <c r="B165" s="95" t="s">
        <v>398</v>
      </c>
      <c r="C165" s="95">
        <v>908</v>
      </c>
      <c r="D165" s="95">
        <v>5531</v>
      </c>
      <c r="E165" s="95">
        <v>5531</v>
      </c>
      <c r="F165" s="95">
        <v>5531</v>
      </c>
      <c r="G165" s="95">
        <v>2838</v>
      </c>
      <c r="H165" s="95">
        <v>2838</v>
      </c>
      <c r="I165" s="95">
        <v>2838</v>
      </c>
      <c r="J165" s="95">
        <v>2693</v>
      </c>
      <c r="K165" s="95">
        <v>2693</v>
      </c>
      <c r="L165" s="95">
        <v>2693</v>
      </c>
      <c r="M165" s="95">
        <v>66</v>
      </c>
      <c r="N165" s="95">
        <v>68</v>
      </c>
      <c r="O165" s="95">
        <v>65</v>
      </c>
      <c r="P165" s="95">
        <v>20</v>
      </c>
      <c r="Q165" s="95">
        <v>18</v>
      </c>
      <c r="R165" s="95">
        <v>13</v>
      </c>
      <c r="S165" s="95">
        <v>103</v>
      </c>
      <c r="T165" s="95">
        <v>103</v>
      </c>
      <c r="U165" s="95">
        <v>102</v>
      </c>
      <c r="V165" s="95">
        <v>62</v>
      </c>
      <c r="W165" s="95">
        <v>62</v>
      </c>
      <c r="X165" s="95">
        <v>65</v>
      </c>
      <c r="Y165" s="95">
        <v>18</v>
      </c>
      <c r="Z165" s="95">
        <v>15</v>
      </c>
      <c r="AA165" s="95">
        <v>15</v>
      </c>
      <c r="AB165" s="95">
        <v>102</v>
      </c>
      <c r="AC165" s="95">
        <v>102</v>
      </c>
      <c r="AD165" s="95">
        <v>102</v>
      </c>
      <c r="AE165" s="95">
        <v>71</v>
      </c>
      <c r="AF165" s="95">
        <v>75</v>
      </c>
      <c r="AG165" s="95">
        <v>66</v>
      </c>
      <c r="AH165" s="95">
        <v>22</v>
      </c>
      <c r="AI165" s="95">
        <v>21</v>
      </c>
      <c r="AJ165" s="95">
        <v>12</v>
      </c>
      <c r="AK165" s="95">
        <v>104</v>
      </c>
      <c r="AL165" s="95">
        <v>104</v>
      </c>
      <c r="AM165" s="95">
        <v>102</v>
      </c>
    </row>
    <row r="166" spans="1:39" x14ac:dyDescent="0.25">
      <c r="A166" s="95" t="s">
        <v>314</v>
      </c>
      <c r="B166" s="95" t="s">
        <v>398</v>
      </c>
      <c r="C166" s="95">
        <v>916</v>
      </c>
      <c r="D166" s="95">
        <v>6107</v>
      </c>
      <c r="E166" s="95">
        <v>6107</v>
      </c>
      <c r="F166" s="95">
        <v>6107</v>
      </c>
      <c r="G166" s="95">
        <v>3100</v>
      </c>
      <c r="H166" s="95">
        <v>3100</v>
      </c>
      <c r="I166" s="95">
        <v>3100</v>
      </c>
      <c r="J166" s="95">
        <v>3007</v>
      </c>
      <c r="K166" s="95">
        <v>3007</v>
      </c>
      <c r="L166" s="95">
        <v>3007</v>
      </c>
      <c r="M166" s="95">
        <v>70</v>
      </c>
      <c r="N166" s="95">
        <v>73</v>
      </c>
      <c r="O166" s="95">
        <v>70</v>
      </c>
      <c r="P166" s="95">
        <v>23</v>
      </c>
      <c r="Q166" s="95">
        <v>24</v>
      </c>
      <c r="R166" s="95">
        <v>18</v>
      </c>
      <c r="S166" s="95">
        <v>104</v>
      </c>
      <c r="T166" s="95">
        <v>104</v>
      </c>
      <c r="U166" s="95">
        <v>103</v>
      </c>
      <c r="V166" s="95">
        <v>66</v>
      </c>
      <c r="W166" s="95">
        <v>68</v>
      </c>
      <c r="X166" s="95">
        <v>70</v>
      </c>
      <c r="Y166" s="95">
        <v>20</v>
      </c>
      <c r="Z166" s="95">
        <v>20</v>
      </c>
      <c r="AA166" s="95">
        <v>20</v>
      </c>
      <c r="AB166" s="95">
        <v>103</v>
      </c>
      <c r="AC166" s="95">
        <v>103</v>
      </c>
      <c r="AD166" s="95">
        <v>103</v>
      </c>
      <c r="AE166" s="95">
        <v>74</v>
      </c>
      <c r="AF166" s="95">
        <v>78</v>
      </c>
      <c r="AG166" s="95">
        <v>70</v>
      </c>
      <c r="AH166" s="95">
        <v>27</v>
      </c>
      <c r="AI166" s="95">
        <v>27</v>
      </c>
      <c r="AJ166" s="95">
        <v>15</v>
      </c>
      <c r="AK166" s="95">
        <v>104</v>
      </c>
      <c r="AL166" s="95">
        <v>105</v>
      </c>
      <c r="AM166" s="95">
        <v>103</v>
      </c>
    </row>
    <row r="167" spans="1:39" x14ac:dyDescent="0.25">
      <c r="A167" s="95" t="s">
        <v>323</v>
      </c>
      <c r="B167" s="95" t="s">
        <v>398</v>
      </c>
      <c r="C167" s="95">
        <v>933</v>
      </c>
      <c r="D167" s="95">
        <v>5481</v>
      </c>
      <c r="E167" s="95">
        <v>5481</v>
      </c>
      <c r="F167" s="95">
        <v>5481</v>
      </c>
      <c r="G167" s="95">
        <v>2757</v>
      </c>
      <c r="H167" s="95">
        <v>2757</v>
      </c>
      <c r="I167" s="95">
        <v>2757</v>
      </c>
      <c r="J167" s="95">
        <v>2724</v>
      </c>
      <c r="K167" s="95">
        <v>2724</v>
      </c>
      <c r="L167" s="95">
        <v>2724</v>
      </c>
      <c r="M167" s="95">
        <v>67</v>
      </c>
      <c r="N167" s="95">
        <v>71</v>
      </c>
      <c r="O167" s="95">
        <v>68</v>
      </c>
      <c r="P167" s="95">
        <v>20</v>
      </c>
      <c r="Q167" s="95">
        <v>20</v>
      </c>
      <c r="R167" s="95">
        <v>14</v>
      </c>
      <c r="S167" s="95">
        <v>103</v>
      </c>
      <c r="T167" s="95">
        <v>104</v>
      </c>
      <c r="U167" s="95">
        <v>103</v>
      </c>
      <c r="V167" s="95">
        <v>64</v>
      </c>
      <c r="W167" s="95">
        <v>66</v>
      </c>
      <c r="X167" s="95">
        <v>69</v>
      </c>
      <c r="Y167" s="95">
        <v>17</v>
      </c>
      <c r="Z167" s="95">
        <v>16</v>
      </c>
      <c r="AA167" s="95">
        <v>16</v>
      </c>
      <c r="AB167" s="95">
        <v>102</v>
      </c>
      <c r="AC167" s="95">
        <v>103</v>
      </c>
      <c r="AD167" s="95">
        <v>103</v>
      </c>
      <c r="AE167" s="95">
        <v>70</v>
      </c>
      <c r="AF167" s="95">
        <v>76</v>
      </c>
      <c r="AG167" s="95">
        <v>67</v>
      </c>
      <c r="AH167" s="95">
        <v>23</v>
      </c>
      <c r="AI167" s="95">
        <v>24</v>
      </c>
      <c r="AJ167" s="95">
        <v>12</v>
      </c>
      <c r="AK167" s="95">
        <v>104</v>
      </c>
      <c r="AL167" s="95">
        <v>104</v>
      </c>
      <c r="AM167" s="95">
        <v>102</v>
      </c>
    </row>
    <row r="168" spans="1:39" x14ac:dyDescent="0.25">
      <c r="A168" s="95" t="s">
        <v>18</v>
      </c>
      <c r="B168" s="95" t="s">
        <v>380</v>
      </c>
      <c r="C168" s="95" t="s">
        <v>386</v>
      </c>
      <c r="D168" s="95">
        <v>581171</v>
      </c>
      <c r="E168" s="95">
        <v>581160</v>
      </c>
      <c r="F168" s="95">
        <v>581152</v>
      </c>
      <c r="G168" s="95">
        <v>296695</v>
      </c>
      <c r="H168" s="95">
        <v>296686</v>
      </c>
      <c r="I168" s="95">
        <v>296684</v>
      </c>
      <c r="J168" s="95">
        <v>284476</v>
      </c>
      <c r="K168" s="95">
        <v>284474</v>
      </c>
      <c r="L168" s="95">
        <v>284468</v>
      </c>
      <c r="M168" s="95">
        <v>66</v>
      </c>
      <c r="N168" s="95">
        <v>73</v>
      </c>
      <c r="O168" s="95">
        <v>70</v>
      </c>
      <c r="P168" s="95">
        <v>19</v>
      </c>
      <c r="Q168" s="95">
        <v>23</v>
      </c>
      <c r="R168" s="95">
        <v>17</v>
      </c>
      <c r="S168" s="95">
        <v>103</v>
      </c>
      <c r="T168" s="95">
        <v>104</v>
      </c>
      <c r="U168" s="95">
        <v>103</v>
      </c>
      <c r="V168" s="95">
        <v>63</v>
      </c>
      <c r="W168" s="95">
        <v>68</v>
      </c>
      <c r="X168" s="95">
        <v>70</v>
      </c>
      <c r="Y168" s="95">
        <v>16</v>
      </c>
      <c r="Z168" s="95">
        <v>19</v>
      </c>
      <c r="AA168" s="95">
        <v>18</v>
      </c>
      <c r="AB168" s="95">
        <v>102</v>
      </c>
      <c r="AC168" s="95">
        <v>103</v>
      </c>
      <c r="AD168" s="95">
        <v>103</v>
      </c>
      <c r="AE168" s="95">
        <v>70</v>
      </c>
      <c r="AF168" s="95">
        <v>78</v>
      </c>
      <c r="AG168" s="95">
        <v>70</v>
      </c>
      <c r="AH168" s="95">
        <v>22</v>
      </c>
      <c r="AI168" s="95">
        <v>27</v>
      </c>
      <c r="AJ168" s="95">
        <v>15</v>
      </c>
      <c r="AK168" s="95">
        <v>103</v>
      </c>
      <c r="AL168" s="95">
        <v>105</v>
      </c>
      <c r="AM168" s="95">
        <v>103</v>
      </c>
    </row>
    <row r="169" spans="1:39" x14ac:dyDescent="0.25">
      <c r="A169" s="84" t="s">
        <v>190</v>
      </c>
      <c r="B169" s="98"/>
      <c r="C169" s="95" t="s">
        <v>191</v>
      </c>
      <c r="D169" s="95">
        <v>88468</v>
      </c>
      <c r="E169" s="95">
        <v>88470</v>
      </c>
      <c r="F169" s="95">
        <v>88466</v>
      </c>
      <c r="G169" s="95">
        <v>45092</v>
      </c>
      <c r="H169" s="95">
        <v>45093</v>
      </c>
      <c r="I169" s="95">
        <v>45090</v>
      </c>
      <c r="J169" s="95">
        <v>43376</v>
      </c>
      <c r="K169" s="95">
        <v>43377</v>
      </c>
      <c r="L169" s="95">
        <v>43376</v>
      </c>
      <c r="M169" s="95">
        <v>69</v>
      </c>
      <c r="N169" s="95">
        <v>79</v>
      </c>
      <c r="O169" s="95">
        <v>77</v>
      </c>
      <c r="P169" s="95">
        <v>21</v>
      </c>
      <c r="Q169" s="95">
        <v>29</v>
      </c>
      <c r="R169" s="95">
        <v>23</v>
      </c>
      <c r="S169" s="95">
        <v>103</v>
      </c>
      <c r="T169" s="95">
        <v>105</v>
      </c>
      <c r="U169" s="95">
        <v>104</v>
      </c>
      <c r="V169" s="95">
        <v>66</v>
      </c>
      <c r="W169" s="95">
        <v>75</v>
      </c>
      <c r="X169" s="95">
        <v>76</v>
      </c>
      <c r="Y169" s="95">
        <v>18</v>
      </c>
      <c r="Z169" s="95">
        <v>25</v>
      </c>
      <c r="AA169" s="95">
        <v>24</v>
      </c>
      <c r="AB169" s="95">
        <v>103</v>
      </c>
      <c r="AC169" s="95">
        <v>105</v>
      </c>
      <c r="AD169" s="95">
        <v>105</v>
      </c>
      <c r="AE169" s="95">
        <v>73</v>
      </c>
      <c r="AF169" s="95">
        <v>83</v>
      </c>
      <c r="AG169" s="95">
        <v>77</v>
      </c>
      <c r="AH169" s="95">
        <v>23</v>
      </c>
      <c r="AI169" s="95">
        <v>33</v>
      </c>
      <c r="AJ169" s="95">
        <v>21</v>
      </c>
      <c r="AK169" s="95">
        <v>104</v>
      </c>
      <c r="AL169" s="95">
        <v>106</v>
      </c>
      <c r="AM169" s="95">
        <v>104</v>
      </c>
    </row>
    <row r="170" spans="1:39" x14ac:dyDescent="0.25">
      <c r="A170" s="84" t="s">
        <v>418</v>
      </c>
      <c r="B170" s="98"/>
      <c r="C170" s="95" t="s">
        <v>417</v>
      </c>
      <c r="D170" s="95">
        <v>592253</v>
      </c>
      <c r="E170" s="95">
        <v>592203</v>
      </c>
      <c r="F170" s="95">
        <v>592240</v>
      </c>
      <c r="G170" s="95">
        <v>302417</v>
      </c>
      <c r="H170" s="95">
        <v>302383</v>
      </c>
      <c r="I170" s="95">
        <v>302416</v>
      </c>
      <c r="J170" s="95">
        <v>289836</v>
      </c>
      <c r="K170" s="95">
        <v>289820</v>
      </c>
      <c r="L170" s="95">
        <v>289824</v>
      </c>
      <c r="M170" s="95">
        <v>66</v>
      </c>
      <c r="N170" s="95">
        <v>73</v>
      </c>
      <c r="O170" s="95">
        <v>70</v>
      </c>
      <c r="P170" s="95">
        <v>19</v>
      </c>
      <c r="Q170" s="95">
        <v>23</v>
      </c>
      <c r="R170" s="95">
        <v>17</v>
      </c>
      <c r="S170" s="95">
        <v>103</v>
      </c>
      <c r="T170" s="95">
        <v>104</v>
      </c>
      <c r="U170" s="95">
        <v>103</v>
      </c>
      <c r="V170" s="95">
        <v>62</v>
      </c>
      <c r="W170" s="95">
        <v>68</v>
      </c>
      <c r="X170" s="95">
        <v>70</v>
      </c>
      <c r="Y170" s="95">
        <v>16</v>
      </c>
      <c r="Z170" s="95">
        <v>18</v>
      </c>
      <c r="AA170" s="95">
        <v>18</v>
      </c>
      <c r="AB170" s="95">
        <v>102</v>
      </c>
      <c r="AC170" s="95">
        <v>103</v>
      </c>
      <c r="AD170" s="95">
        <v>103</v>
      </c>
      <c r="AE170" s="95">
        <v>70</v>
      </c>
      <c r="AF170" s="95">
        <v>78</v>
      </c>
      <c r="AG170" s="95">
        <v>70</v>
      </c>
      <c r="AH170" s="95">
        <v>22</v>
      </c>
      <c r="AI170" s="95">
        <v>27</v>
      </c>
      <c r="AJ170" s="95">
        <v>15</v>
      </c>
      <c r="AK170" s="95">
        <v>103</v>
      </c>
      <c r="AL170" s="95">
        <v>105</v>
      </c>
      <c r="AM170" s="95">
        <v>103</v>
      </c>
    </row>
  </sheetData>
  <mergeCells count="4">
    <mergeCell ref="D3:L3"/>
    <mergeCell ref="D4:F4"/>
    <mergeCell ref="G4:I4"/>
    <mergeCell ref="J4:L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0"/>
  <sheetViews>
    <sheetView workbookViewId="0">
      <pane ySplit="5985" topLeftCell="A165" activePane="bottomLeft"/>
      <selection activeCell="A145" sqref="A145"/>
      <selection pane="bottomLeft" activeCell="L168" sqref="L168"/>
    </sheetView>
  </sheetViews>
  <sheetFormatPr defaultRowHeight="15" x14ac:dyDescent="0.25"/>
  <cols>
    <col min="1" max="1" width="10" bestFit="1" customWidth="1"/>
    <col min="2" max="2" width="15.85546875" customWidth="1"/>
  </cols>
  <sheetData>
    <row r="1" spans="1:30" ht="15.75" x14ac:dyDescent="0.25">
      <c r="A1" s="97" t="s">
        <v>421</v>
      </c>
    </row>
    <row r="2" spans="1:30" ht="14.25" x14ac:dyDescent="0.45">
      <c r="D2" s="91"/>
      <c r="E2" s="91"/>
      <c r="F2" s="91"/>
      <c r="G2" s="91"/>
      <c r="H2" s="91"/>
      <c r="I2" s="91"/>
      <c r="J2" s="91"/>
      <c r="K2" s="91"/>
      <c r="L2" s="91"/>
      <c r="M2" s="91"/>
      <c r="N2" s="91"/>
      <c r="O2" s="91"/>
      <c r="P2" s="91"/>
      <c r="Q2" s="91"/>
      <c r="R2" s="91"/>
      <c r="S2" s="91"/>
      <c r="T2" s="91"/>
      <c r="U2" s="91"/>
      <c r="V2" s="91"/>
      <c r="W2" s="91"/>
      <c r="X2" s="91"/>
      <c r="Y2" s="91"/>
      <c r="Z2" s="91"/>
      <c r="AA2" s="91"/>
      <c r="AB2" s="91"/>
      <c r="AC2" s="91"/>
      <c r="AD2" s="91"/>
    </row>
    <row r="3" spans="1:30" ht="14.25" x14ac:dyDescent="0.45">
      <c r="D3" s="344" t="s">
        <v>409</v>
      </c>
      <c r="E3" s="344"/>
      <c r="F3" s="344"/>
      <c r="G3" s="344"/>
      <c r="H3" s="344"/>
      <c r="I3" s="344"/>
      <c r="J3" s="344"/>
      <c r="K3" s="344"/>
      <c r="L3" s="344"/>
      <c r="M3" s="344"/>
      <c r="N3" s="344"/>
      <c r="O3" s="344"/>
      <c r="P3" s="344" t="s">
        <v>411</v>
      </c>
      <c r="Q3" s="344"/>
      <c r="R3" s="344"/>
      <c r="S3" s="344"/>
      <c r="T3" s="344"/>
      <c r="U3" s="344"/>
      <c r="V3" s="344"/>
      <c r="W3" s="344"/>
      <c r="X3" s="344"/>
      <c r="Y3" s="344"/>
      <c r="Z3" s="344"/>
      <c r="AA3" s="344"/>
    </row>
    <row r="4" spans="1:30" ht="14.25" x14ac:dyDescent="0.45">
      <c r="D4" t="s">
        <v>335</v>
      </c>
      <c r="H4" t="s">
        <v>0</v>
      </c>
      <c r="L4" t="s">
        <v>1</v>
      </c>
      <c r="P4" t="s">
        <v>335</v>
      </c>
      <c r="T4" t="s">
        <v>0</v>
      </c>
      <c r="X4" t="s">
        <v>1</v>
      </c>
      <c r="AB4" s="87" t="s">
        <v>412</v>
      </c>
    </row>
    <row r="5" spans="1:30" ht="14.25" x14ac:dyDescent="0.45">
      <c r="A5" t="s">
        <v>399</v>
      </c>
      <c r="B5" t="s">
        <v>374</v>
      </c>
      <c r="C5" t="s">
        <v>388</v>
      </c>
      <c r="D5" t="s">
        <v>13</v>
      </c>
      <c r="E5" t="s">
        <v>16</v>
      </c>
      <c r="F5" t="s">
        <v>410</v>
      </c>
      <c r="G5" t="s">
        <v>17</v>
      </c>
      <c r="H5" t="s">
        <v>13</v>
      </c>
      <c r="I5" t="s">
        <v>16</v>
      </c>
      <c r="J5" t="s">
        <v>410</v>
      </c>
      <c r="K5" t="s">
        <v>17</v>
      </c>
      <c r="L5" t="s">
        <v>13</v>
      </c>
      <c r="M5" t="s">
        <v>16</v>
      </c>
      <c r="N5" t="s">
        <v>410</v>
      </c>
      <c r="O5" t="s">
        <v>17</v>
      </c>
      <c r="P5" t="s">
        <v>13</v>
      </c>
      <c r="Q5" t="s">
        <v>16</v>
      </c>
      <c r="R5" t="s">
        <v>410</v>
      </c>
      <c r="S5" t="s">
        <v>17</v>
      </c>
      <c r="T5" t="s">
        <v>13</v>
      </c>
      <c r="U5" t="s">
        <v>16</v>
      </c>
      <c r="V5" t="s">
        <v>410</v>
      </c>
      <c r="W5" t="s">
        <v>17</v>
      </c>
      <c r="X5" t="s">
        <v>13</v>
      </c>
      <c r="Y5" t="s">
        <v>16</v>
      </c>
      <c r="Z5" t="s">
        <v>410</v>
      </c>
      <c r="AA5" t="s">
        <v>17</v>
      </c>
      <c r="AB5" t="s">
        <v>335</v>
      </c>
      <c r="AC5" t="s">
        <v>0</v>
      </c>
      <c r="AD5" t="s">
        <v>1</v>
      </c>
    </row>
    <row r="6" spans="1:30" ht="14.25" x14ac:dyDescent="0.45">
      <c r="A6" t="s">
        <v>19</v>
      </c>
      <c r="B6" t="s">
        <v>389</v>
      </c>
      <c r="C6" t="s">
        <v>389</v>
      </c>
      <c r="D6">
        <v>27865</v>
      </c>
      <c r="E6">
        <v>27865</v>
      </c>
      <c r="F6">
        <v>27865</v>
      </c>
      <c r="G6">
        <v>27865</v>
      </c>
      <c r="H6">
        <v>14191</v>
      </c>
      <c r="I6">
        <v>14191</v>
      </c>
      <c r="J6">
        <v>14191</v>
      </c>
      <c r="K6">
        <v>14191</v>
      </c>
      <c r="L6">
        <v>13674</v>
      </c>
      <c r="M6">
        <v>13674</v>
      </c>
      <c r="N6">
        <v>13674</v>
      </c>
      <c r="O6">
        <v>13674</v>
      </c>
      <c r="P6">
        <v>82</v>
      </c>
      <c r="Q6">
        <v>78</v>
      </c>
      <c r="R6">
        <v>81</v>
      </c>
      <c r="S6">
        <v>83</v>
      </c>
      <c r="T6">
        <v>78</v>
      </c>
      <c r="U6">
        <v>72</v>
      </c>
      <c r="V6">
        <v>80</v>
      </c>
      <c r="W6">
        <v>81</v>
      </c>
      <c r="X6">
        <v>86</v>
      </c>
      <c r="Y6">
        <v>84</v>
      </c>
      <c r="Z6">
        <v>83</v>
      </c>
      <c r="AA6">
        <v>85</v>
      </c>
      <c r="AB6">
        <v>18</v>
      </c>
      <c r="AC6">
        <v>13</v>
      </c>
      <c r="AD6">
        <v>23</v>
      </c>
    </row>
    <row r="7" spans="1:30" ht="14.25" x14ac:dyDescent="0.45">
      <c r="A7" t="s">
        <v>378</v>
      </c>
      <c r="B7" t="s">
        <v>389</v>
      </c>
      <c r="C7">
        <v>390</v>
      </c>
      <c r="D7">
        <v>1976</v>
      </c>
      <c r="E7">
        <v>1976</v>
      </c>
      <c r="F7">
        <v>1976</v>
      </c>
      <c r="G7">
        <v>1976</v>
      </c>
      <c r="H7">
        <v>1001</v>
      </c>
      <c r="I7">
        <v>1001</v>
      </c>
      <c r="J7">
        <v>1001</v>
      </c>
      <c r="K7">
        <v>1001</v>
      </c>
      <c r="L7">
        <v>975</v>
      </c>
      <c r="M7">
        <v>975</v>
      </c>
      <c r="N7">
        <v>975</v>
      </c>
      <c r="O7">
        <v>975</v>
      </c>
      <c r="P7">
        <v>84</v>
      </c>
      <c r="Q7">
        <v>82</v>
      </c>
      <c r="R7">
        <v>83</v>
      </c>
      <c r="S7">
        <v>85</v>
      </c>
      <c r="T7">
        <v>80</v>
      </c>
      <c r="U7">
        <v>76</v>
      </c>
      <c r="V7">
        <v>81</v>
      </c>
      <c r="W7">
        <v>83</v>
      </c>
      <c r="X7">
        <v>87</v>
      </c>
      <c r="Y7">
        <v>88</v>
      </c>
      <c r="Z7">
        <v>85</v>
      </c>
      <c r="AA7">
        <v>88</v>
      </c>
      <c r="AB7">
        <v>18</v>
      </c>
      <c r="AC7">
        <v>13</v>
      </c>
      <c r="AD7">
        <v>23</v>
      </c>
    </row>
    <row r="8" spans="1:30" ht="14.25" x14ac:dyDescent="0.45">
      <c r="A8" t="s">
        <v>30</v>
      </c>
      <c r="B8" t="s">
        <v>389</v>
      </c>
      <c r="C8">
        <v>391</v>
      </c>
      <c r="D8">
        <v>2587</v>
      </c>
      <c r="E8">
        <v>2587</v>
      </c>
      <c r="F8">
        <v>2587</v>
      </c>
      <c r="G8">
        <v>2587</v>
      </c>
      <c r="H8">
        <v>1284</v>
      </c>
      <c r="I8">
        <v>1284</v>
      </c>
      <c r="J8">
        <v>1284</v>
      </c>
      <c r="K8">
        <v>1284</v>
      </c>
      <c r="L8">
        <v>1303</v>
      </c>
      <c r="M8">
        <v>1303</v>
      </c>
      <c r="N8">
        <v>1303</v>
      </c>
      <c r="O8">
        <v>1303</v>
      </c>
      <c r="P8">
        <v>82</v>
      </c>
      <c r="Q8">
        <v>78</v>
      </c>
      <c r="R8">
        <v>80</v>
      </c>
      <c r="S8">
        <v>84</v>
      </c>
      <c r="T8">
        <v>79</v>
      </c>
      <c r="U8">
        <v>73</v>
      </c>
      <c r="V8">
        <v>79</v>
      </c>
      <c r="W8">
        <v>83</v>
      </c>
      <c r="X8">
        <v>85</v>
      </c>
      <c r="Y8">
        <v>83</v>
      </c>
      <c r="Z8">
        <v>80</v>
      </c>
      <c r="AA8">
        <v>85</v>
      </c>
      <c r="AB8">
        <v>18</v>
      </c>
      <c r="AC8">
        <v>13</v>
      </c>
      <c r="AD8">
        <v>22</v>
      </c>
    </row>
    <row r="9" spans="1:30" ht="14.25" x14ac:dyDescent="0.45">
      <c r="A9" t="s">
        <v>32</v>
      </c>
      <c r="B9" t="s">
        <v>389</v>
      </c>
      <c r="C9">
        <v>392</v>
      </c>
      <c r="D9">
        <v>2241</v>
      </c>
      <c r="E9">
        <v>2241</v>
      </c>
      <c r="F9">
        <v>2241</v>
      </c>
      <c r="G9">
        <v>2241</v>
      </c>
      <c r="H9">
        <v>1142</v>
      </c>
      <c r="I9">
        <v>1142</v>
      </c>
      <c r="J9">
        <v>1142</v>
      </c>
      <c r="K9">
        <v>1142</v>
      </c>
      <c r="L9">
        <v>1099</v>
      </c>
      <c r="M9">
        <v>1099</v>
      </c>
      <c r="N9">
        <v>1099</v>
      </c>
      <c r="O9">
        <v>1099</v>
      </c>
      <c r="P9">
        <v>83</v>
      </c>
      <c r="Q9">
        <v>76</v>
      </c>
      <c r="R9">
        <v>80</v>
      </c>
      <c r="S9">
        <v>83</v>
      </c>
      <c r="T9">
        <v>79</v>
      </c>
      <c r="U9">
        <v>70</v>
      </c>
      <c r="V9">
        <v>79</v>
      </c>
      <c r="W9">
        <v>79</v>
      </c>
      <c r="X9">
        <v>88</v>
      </c>
      <c r="Y9">
        <v>82</v>
      </c>
      <c r="Z9">
        <v>81</v>
      </c>
      <c r="AA9">
        <v>86</v>
      </c>
      <c r="AB9">
        <v>21</v>
      </c>
      <c r="AC9">
        <v>15</v>
      </c>
      <c r="AD9">
        <v>27</v>
      </c>
    </row>
    <row r="10" spans="1:30" ht="14.25" x14ac:dyDescent="0.45">
      <c r="A10" t="s">
        <v>37</v>
      </c>
      <c r="B10" t="s">
        <v>389</v>
      </c>
      <c r="C10">
        <v>393</v>
      </c>
      <c r="D10">
        <v>1534</v>
      </c>
      <c r="E10">
        <v>1534</v>
      </c>
      <c r="F10">
        <v>1534</v>
      </c>
      <c r="G10">
        <v>1534</v>
      </c>
      <c r="H10">
        <v>770</v>
      </c>
      <c r="I10">
        <v>770</v>
      </c>
      <c r="J10">
        <v>770</v>
      </c>
      <c r="K10">
        <v>770</v>
      </c>
      <c r="L10">
        <v>764</v>
      </c>
      <c r="M10">
        <v>764</v>
      </c>
      <c r="N10">
        <v>764</v>
      </c>
      <c r="O10">
        <v>764</v>
      </c>
      <c r="P10">
        <v>85</v>
      </c>
      <c r="Q10">
        <v>81</v>
      </c>
      <c r="R10">
        <v>84</v>
      </c>
      <c r="S10">
        <v>85</v>
      </c>
      <c r="T10">
        <v>81</v>
      </c>
      <c r="U10">
        <v>76</v>
      </c>
      <c r="V10">
        <v>82</v>
      </c>
      <c r="W10">
        <v>83</v>
      </c>
      <c r="X10">
        <v>89</v>
      </c>
      <c r="Y10">
        <v>87</v>
      </c>
      <c r="Z10">
        <v>86</v>
      </c>
      <c r="AA10">
        <v>88</v>
      </c>
      <c r="AB10">
        <v>26</v>
      </c>
      <c r="AC10">
        <v>19</v>
      </c>
      <c r="AD10">
        <v>32</v>
      </c>
    </row>
    <row r="11" spans="1:30" ht="14.25" x14ac:dyDescent="0.45">
      <c r="A11" t="s">
        <v>41</v>
      </c>
      <c r="B11" t="s">
        <v>389</v>
      </c>
      <c r="C11">
        <v>394</v>
      </c>
      <c r="D11">
        <v>2977</v>
      </c>
      <c r="E11">
        <v>2977</v>
      </c>
      <c r="F11">
        <v>2977</v>
      </c>
      <c r="G11">
        <v>2977</v>
      </c>
      <c r="H11">
        <v>1479</v>
      </c>
      <c r="I11">
        <v>1479</v>
      </c>
      <c r="J11">
        <v>1479</v>
      </c>
      <c r="K11">
        <v>1479</v>
      </c>
      <c r="L11">
        <v>1498</v>
      </c>
      <c r="M11">
        <v>1498</v>
      </c>
      <c r="N11">
        <v>1498</v>
      </c>
      <c r="O11">
        <v>1498</v>
      </c>
      <c r="P11">
        <v>83</v>
      </c>
      <c r="Q11">
        <v>80</v>
      </c>
      <c r="R11">
        <v>83</v>
      </c>
      <c r="S11">
        <v>87</v>
      </c>
      <c r="T11">
        <v>80</v>
      </c>
      <c r="U11">
        <v>75</v>
      </c>
      <c r="V11">
        <v>82</v>
      </c>
      <c r="W11">
        <v>84</v>
      </c>
      <c r="X11">
        <v>87</v>
      </c>
      <c r="Y11">
        <v>85</v>
      </c>
      <c r="Z11">
        <v>84</v>
      </c>
      <c r="AA11">
        <v>89</v>
      </c>
      <c r="AB11">
        <v>19</v>
      </c>
      <c r="AC11">
        <v>16</v>
      </c>
      <c r="AD11">
        <v>23</v>
      </c>
    </row>
    <row r="12" spans="1:30" ht="14.25" x14ac:dyDescent="0.45">
      <c r="A12" t="s">
        <v>26</v>
      </c>
      <c r="B12" t="s">
        <v>389</v>
      </c>
      <c r="C12">
        <v>805</v>
      </c>
      <c r="D12">
        <v>1094</v>
      </c>
      <c r="E12">
        <v>1094</v>
      </c>
      <c r="F12">
        <v>1094</v>
      </c>
      <c r="G12">
        <v>1094</v>
      </c>
      <c r="H12">
        <v>550</v>
      </c>
      <c r="I12">
        <v>550</v>
      </c>
      <c r="J12">
        <v>550</v>
      </c>
      <c r="K12">
        <v>550</v>
      </c>
      <c r="L12">
        <v>544</v>
      </c>
      <c r="M12">
        <v>544</v>
      </c>
      <c r="N12">
        <v>544</v>
      </c>
      <c r="O12">
        <v>544</v>
      </c>
      <c r="P12">
        <v>81</v>
      </c>
      <c r="Q12">
        <v>76</v>
      </c>
      <c r="R12">
        <v>79</v>
      </c>
      <c r="S12">
        <v>80</v>
      </c>
      <c r="T12">
        <v>78</v>
      </c>
      <c r="U12">
        <v>70</v>
      </c>
      <c r="V12">
        <v>77</v>
      </c>
      <c r="W12">
        <v>79</v>
      </c>
      <c r="X12">
        <v>84</v>
      </c>
      <c r="Y12">
        <v>82</v>
      </c>
      <c r="Z12">
        <v>81</v>
      </c>
      <c r="AA12">
        <v>81</v>
      </c>
      <c r="AB12">
        <v>18</v>
      </c>
      <c r="AC12">
        <v>14</v>
      </c>
      <c r="AD12">
        <v>22</v>
      </c>
    </row>
    <row r="13" spans="1:30" ht="14.25" x14ac:dyDescent="0.45">
      <c r="A13" t="s">
        <v>28</v>
      </c>
      <c r="B13" t="s">
        <v>389</v>
      </c>
      <c r="C13">
        <v>806</v>
      </c>
      <c r="D13">
        <v>1741</v>
      </c>
      <c r="E13">
        <v>1741</v>
      </c>
      <c r="F13">
        <v>1741</v>
      </c>
      <c r="G13">
        <v>1741</v>
      </c>
      <c r="H13">
        <v>872</v>
      </c>
      <c r="I13">
        <v>872</v>
      </c>
      <c r="J13">
        <v>872</v>
      </c>
      <c r="K13">
        <v>872</v>
      </c>
      <c r="L13">
        <v>869</v>
      </c>
      <c r="M13">
        <v>869</v>
      </c>
      <c r="N13">
        <v>869</v>
      </c>
      <c r="O13">
        <v>869</v>
      </c>
      <c r="P13">
        <v>73</v>
      </c>
      <c r="Q13">
        <v>69</v>
      </c>
      <c r="R13">
        <v>74</v>
      </c>
      <c r="S13">
        <v>75</v>
      </c>
      <c r="T13">
        <v>67</v>
      </c>
      <c r="U13">
        <v>61</v>
      </c>
      <c r="V13">
        <v>70</v>
      </c>
      <c r="W13">
        <v>72</v>
      </c>
      <c r="X13">
        <v>80</v>
      </c>
      <c r="Y13">
        <v>77</v>
      </c>
      <c r="Z13">
        <v>77</v>
      </c>
      <c r="AA13">
        <v>78</v>
      </c>
      <c r="AB13">
        <v>12</v>
      </c>
      <c r="AC13">
        <v>8</v>
      </c>
      <c r="AD13">
        <v>17</v>
      </c>
    </row>
    <row r="14" spans="1:30" ht="14.25" x14ac:dyDescent="0.45">
      <c r="A14" t="s">
        <v>35</v>
      </c>
      <c r="B14" t="s">
        <v>389</v>
      </c>
      <c r="C14">
        <v>807</v>
      </c>
      <c r="D14">
        <v>1541</v>
      </c>
      <c r="E14">
        <v>1541</v>
      </c>
      <c r="F14">
        <v>1541</v>
      </c>
      <c r="G14">
        <v>1541</v>
      </c>
      <c r="H14">
        <v>817</v>
      </c>
      <c r="I14">
        <v>817</v>
      </c>
      <c r="J14">
        <v>817</v>
      </c>
      <c r="K14">
        <v>817</v>
      </c>
      <c r="L14">
        <v>724</v>
      </c>
      <c r="M14">
        <v>724</v>
      </c>
      <c r="N14">
        <v>724</v>
      </c>
      <c r="O14">
        <v>724</v>
      </c>
      <c r="P14">
        <v>83</v>
      </c>
      <c r="Q14">
        <v>79</v>
      </c>
      <c r="R14">
        <v>83</v>
      </c>
      <c r="S14">
        <v>80</v>
      </c>
      <c r="T14">
        <v>79</v>
      </c>
      <c r="U14">
        <v>74</v>
      </c>
      <c r="V14">
        <v>82</v>
      </c>
      <c r="W14">
        <v>77</v>
      </c>
      <c r="X14">
        <v>87</v>
      </c>
      <c r="Y14">
        <v>85</v>
      </c>
      <c r="Z14">
        <v>85</v>
      </c>
      <c r="AA14">
        <v>83</v>
      </c>
      <c r="AB14">
        <v>18</v>
      </c>
      <c r="AC14">
        <v>12</v>
      </c>
      <c r="AD14">
        <v>25</v>
      </c>
    </row>
    <row r="15" spans="1:30" ht="14.25" x14ac:dyDescent="0.45">
      <c r="A15" t="s">
        <v>39</v>
      </c>
      <c r="B15" t="s">
        <v>389</v>
      </c>
      <c r="C15">
        <v>808</v>
      </c>
      <c r="D15">
        <v>2253</v>
      </c>
      <c r="E15">
        <v>2253</v>
      </c>
      <c r="F15">
        <v>2253</v>
      </c>
      <c r="G15">
        <v>2253</v>
      </c>
      <c r="H15">
        <v>1147</v>
      </c>
      <c r="I15">
        <v>1147</v>
      </c>
      <c r="J15">
        <v>1147</v>
      </c>
      <c r="K15">
        <v>1147</v>
      </c>
      <c r="L15">
        <v>1106</v>
      </c>
      <c r="M15">
        <v>1106</v>
      </c>
      <c r="N15">
        <v>1106</v>
      </c>
      <c r="O15">
        <v>1106</v>
      </c>
      <c r="P15">
        <v>82</v>
      </c>
      <c r="Q15">
        <v>76</v>
      </c>
      <c r="R15">
        <v>81</v>
      </c>
      <c r="S15">
        <v>84</v>
      </c>
      <c r="T15">
        <v>78</v>
      </c>
      <c r="U15">
        <v>71</v>
      </c>
      <c r="V15">
        <v>81</v>
      </c>
      <c r="W15">
        <v>83</v>
      </c>
      <c r="X15">
        <v>85</v>
      </c>
      <c r="Y15">
        <v>82</v>
      </c>
      <c r="Z15">
        <v>82</v>
      </c>
      <c r="AA15">
        <v>86</v>
      </c>
      <c r="AB15">
        <v>15</v>
      </c>
      <c r="AC15">
        <v>11</v>
      </c>
      <c r="AD15">
        <v>19</v>
      </c>
    </row>
    <row r="16" spans="1:30" ht="14.25" x14ac:dyDescent="0.45">
      <c r="A16" t="s">
        <v>21</v>
      </c>
      <c r="B16" t="s">
        <v>389</v>
      </c>
      <c r="C16">
        <v>840</v>
      </c>
      <c r="D16">
        <v>5370</v>
      </c>
      <c r="E16">
        <v>5370</v>
      </c>
      <c r="F16">
        <v>5370</v>
      </c>
      <c r="G16">
        <v>5370</v>
      </c>
      <c r="H16">
        <v>2725</v>
      </c>
      <c r="I16">
        <v>2725</v>
      </c>
      <c r="J16">
        <v>2725</v>
      </c>
      <c r="K16">
        <v>2725</v>
      </c>
      <c r="L16">
        <v>2645</v>
      </c>
      <c r="M16">
        <v>2645</v>
      </c>
      <c r="N16">
        <v>2645</v>
      </c>
      <c r="O16">
        <v>2645</v>
      </c>
      <c r="P16">
        <v>82</v>
      </c>
      <c r="Q16">
        <v>78</v>
      </c>
      <c r="R16">
        <v>81</v>
      </c>
      <c r="S16">
        <v>83</v>
      </c>
      <c r="T16">
        <v>78</v>
      </c>
      <c r="U16">
        <v>73</v>
      </c>
      <c r="V16">
        <v>80</v>
      </c>
      <c r="W16">
        <v>80</v>
      </c>
      <c r="X16">
        <v>85</v>
      </c>
      <c r="Y16">
        <v>84</v>
      </c>
      <c r="Z16">
        <v>83</v>
      </c>
      <c r="AA16">
        <v>85</v>
      </c>
      <c r="AB16">
        <v>18</v>
      </c>
      <c r="AC16">
        <v>13</v>
      </c>
      <c r="AD16">
        <v>23</v>
      </c>
    </row>
    <row r="17" spans="1:30" ht="14.25" x14ac:dyDescent="0.45">
      <c r="A17" t="s">
        <v>23</v>
      </c>
      <c r="B17" t="s">
        <v>389</v>
      </c>
      <c r="C17">
        <v>841</v>
      </c>
      <c r="D17">
        <v>1229</v>
      </c>
      <c r="E17">
        <v>1229</v>
      </c>
      <c r="F17">
        <v>1229</v>
      </c>
      <c r="G17">
        <v>1229</v>
      </c>
      <c r="H17">
        <v>636</v>
      </c>
      <c r="I17">
        <v>636</v>
      </c>
      <c r="J17">
        <v>636</v>
      </c>
      <c r="K17">
        <v>636</v>
      </c>
      <c r="L17">
        <v>593</v>
      </c>
      <c r="M17">
        <v>593</v>
      </c>
      <c r="N17">
        <v>593</v>
      </c>
      <c r="O17">
        <v>593</v>
      </c>
      <c r="P17">
        <v>81</v>
      </c>
      <c r="Q17">
        <v>74</v>
      </c>
      <c r="R17">
        <v>80</v>
      </c>
      <c r="S17">
        <v>81</v>
      </c>
      <c r="T17">
        <v>76</v>
      </c>
      <c r="U17">
        <v>66</v>
      </c>
      <c r="V17">
        <v>78</v>
      </c>
      <c r="W17">
        <v>77</v>
      </c>
      <c r="X17">
        <v>86</v>
      </c>
      <c r="Y17">
        <v>82</v>
      </c>
      <c r="Z17">
        <v>83</v>
      </c>
      <c r="AA17">
        <v>84</v>
      </c>
      <c r="AB17">
        <v>17</v>
      </c>
      <c r="AC17">
        <v>13</v>
      </c>
      <c r="AD17">
        <v>21</v>
      </c>
    </row>
    <row r="18" spans="1:30" ht="14.25" x14ac:dyDescent="0.45">
      <c r="A18" t="s">
        <v>379</v>
      </c>
      <c r="B18" t="s">
        <v>389</v>
      </c>
      <c r="C18">
        <v>929</v>
      </c>
      <c r="D18">
        <v>3322</v>
      </c>
      <c r="E18">
        <v>3322</v>
      </c>
      <c r="F18">
        <v>3322</v>
      </c>
      <c r="G18">
        <v>3322</v>
      </c>
      <c r="H18">
        <v>1768</v>
      </c>
      <c r="I18">
        <v>1768</v>
      </c>
      <c r="J18">
        <v>1768</v>
      </c>
      <c r="K18">
        <v>1768</v>
      </c>
      <c r="L18">
        <v>1554</v>
      </c>
      <c r="M18">
        <v>1554</v>
      </c>
      <c r="N18">
        <v>1554</v>
      </c>
      <c r="O18">
        <v>1554</v>
      </c>
      <c r="P18">
        <v>82</v>
      </c>
      <c r="Q18">
        <v>80</v>
      </c>
      <c r="R18">
        <v>81</v>
      </c>
      <c r="S18">
        <v>84</v>
      </c>
      <c r="T18">
        <v>79</v>
      </c>
      <c r="U18">
        <v>74</v>
      </c>
      <c r="V18">
        <v>80</v>
      </c>
      <c r="W18">
        <v>82</v>
      </c>
      <c r="X18">
        <v>86</v>
      </c>
      <c r="Y18">
        <v>86</v>
      </c>
      <c r="Z18">
        <v>82</v>
      </c>
      <c r="AA18">
        <v>87</v>
      </c>
      <c r="AB18">
        <v>17</v>
      </c>
      <c r="AC18">
        <v>13</v>
      </c>
      <c r="AD18">
        <v>22</v>
      </c>
    </row>
    <row r="19" spans="1:30" ht="14.25" x14ac:dyDescent="0.45">
      <c r="A19" t="s">
        <v>43</v>
      </c>
      <c r="B19" t="s">
        <v>390</v>
      </c>
      <c r="C19" t="s">
        <v>390</v>
      </c>
      <c r="D19">
        <v>80305</v>
      </c>
      <c r="E19">
        <v>80302</v>
      </c>
      <c r="F19">
        <v>80302</v>
      </c>
      <c r="G19">
        <v>80302</v>
      </c>
      <c r="H19">
        <v>41131</v>
      </c>
      <c r="I19">
        <v>41128</v>
      </c>
      <c r="J19">
        <v>41128</v>
      </c>
      <c r="K19">
        <v>41128</v>
      </c>
      <c r="L19">
        <v>39174</v>
      </c>
      <c r="M19">
        <v>39174</v>
      </c>
      <c r="N19">
        <v>39174</v>
      </c>
      <c r="O19">
        <v>39174</v>
      </c>
      <c r="P19">
        <v>79</v>
      </c>
      <c r="Q19">
        <v>73</v>
      </c>
      <c r="R19">
        <v>78</v>
      </c>
      <c r="S19">
        <v>81</v>
      </c>
      <c r="T19">
        <v>75</v>
      </c>
      <c r="U19">
        <v>67</v>
      </c>
      <c r="V19">
        <v>77</v>
      </c>
      <c r="W19">
        <v>79</v>
      </c>
      <c r="X19">
        <v>84</v>
      </c>
      <c r="Y19">
        <v>80</v>
      </c>
      <c r="Z19">
        <v>79</v>
      </c>
      <c r="AA19">
        <v>83</v>
      </c>
      <c r="AB19">
        <v>13</v>
      </c>
      <c r="AC19">
        <v>9</v>
      </c>
      <c r="AD19">
        <v>16</v>
      </c>
    </row>
    <row r="20" spans="1:30" ht="14.25" x14ac:dyDescent="0.45">
      <c r="A20" t="s">
        <v>61</v>
      </c>
      <c r="B20" t="s">
        <v>390</v>
      </c>
      <c r="C20">
        <v>340</v>
      </c>
      <c r="D20">
        <v>1781</v>
      </c>
      <c r="E20">
        <v>1781</v>
      </c>
      <c r="F20">
        <v>1781</v>
      </c>
      <c r="G20">
        <v>1781</v>
      </c>
      <c r="H20">
        <v>907</v>
      </c>
      <c r="I20">
        <v>907</v>
      </c>
      <c r="J20">
        <v>907</v>
      </c>
      <c r="K20">
        <v>907</v>
      </c>
      <c r="L20">
        <v>874</v>
      </c>
      <c r="M20">
        <v>874</v>
      </c>
      <c r="N20">
        <v>874</v>
      </c>
      <c r="O20">
        <v>874</v>
      </c>
      <c r="P20">
        <v>73</v>
      </c>
      <c r="Q20">
        <v>68</v>
      </c>
      <c r="R20">
        <v>75</v>
      </c>
      <c r="S20">
        <v>76</v>
      </c>
      <c r="T20">
        <v>68</v>
      </c>
      <c r="U20">
        <v>60</v>
      </c>
      <c r="V20">
        <v>72</v>
      </c>
      <c r="W20">
        <v>73</v>
      </c>
      <c r="X20">
        <v>78</v>
      </c>
      <c r="Y20">
        <v>76</v>
      </c>
      <c r="Z20">
        <v>78</v>
      </c>
      <c r="AA20">
        <v>80</v>
      </c>
      <c r="AB20">
        <v>8</v>
      </c>
      <c r="AC20">
        <v>5</v>
      </c>
      <c r="AD20">
        <v>11</v>
      </c>
    </row>
    <row r="21" spans="1:30" ht="14.25" x14ac:dyDescent="0.45">
      <c r="A21" t="s">
        <v>65</v>
      </c>
      <c r="B21" t="s">
        <v>390</v>
      </c>
      <c r="C21">
        <v>341</v>
      </c>
      <c r="D21">
        <v>4660</v>
      </c>
      <c r="E21">
        <v>4660</v>
      </c>
      <c r="F21">
        <v>4660</v>
      </c>
      <c r="G21">
        <v>4660</v>
      </c>
      <c r="H21">
        <v>2404</v>
      </c>
      <c r="I21">
        <v>2404</v>
      </c>
      <c r="J21">
        <v>2404</v>
      </c>
      <c r="K21">
        <v>2404</v>
      </c>
      <c r="L21">
        <v>2256</v>
      </c>
      <c r="M21">
        <v>2256</v>
      </c>
      <c r="N21">
        <v>2256</v>
      </c>
      <c r="O21">
        <v>2256</v>
      </c>
      <c r="P21">
        <v>72</v>
      </c>
      <c r="Q21">
        <v>63</v>
      </c>
      <c r="R21">
        <v>72</v>
      </c>
      <c r="S21">
        <v>74</v>
      </c>
      <c r="T21">
        <v>69</v>
      </c>
      <c r="U21">
        <v>57</v>
      </c>
      <c r="V21">
        <v>71</v>
      </c>
      <c r="W21">
        <v>73</v>
      </c>
      <c r="X21">
        <v>75</v>
      </c>
      <c r="Y21">
        <v>69</v>
      </c>
      <c r="Z21">
        <v>73</v>
      </c>
      <c r="AA21">
        <v>75</v>
      </c>
      <c r="AB21">
        <v>8</v>
      </c>
      <c r="AC21">
        <v>5</v>
      </c>
      <c r="AD21">
        <v>10</v>
      </c>
    </row>
    <row r="22" spans="1:30" ht="14.25" x14ac:dyDescent="0.45">
      <c r="A22" t="s">
        <v>77</v>
      </c>
      <c r="B22" t="s">
        <v>390</v>
      </c>
      <c r="C22">
        <v>342</v>
      </c>
      <c r="D22">
        <v>1960</v>
      </c>
      <c r="E22">
        <v>1960</v>
      </c>
      <c r="F22">
        <v>1960</v>
      </c>
      <c r="G22">
        <v>1960</v>
      </c>
      <c r="H22">
        <v>997</v>
      </c>
      <c r="I22">
        <v>997</v>
      </c>
      <c r="J22">
        <v>997</v>
      </c>
      <c r="K22">
        <v>997</v>
      </c>
      <c r="L22">
        <v>963</v>
      </c>
      <c r="M22">
        <v>963</v>
      </c>
      <c r="N22">
        <v>963</v>
      </c>
      <c r="O22">
        <v>963</v>
      </c>
      <c r="P22">
        <v>78</v>
      </c>
      <c r="Q22">
        <v>73</v>
      </c>
      <c r="R22">
        <v>77</v>
      </c>
      <c r="S22">
        <v>79</v>
      </c>
      <c r="T22">
        <v>73</v>
      </c>
      <c r="U22">
        <v>65</v>
      </c>
      <c r="V22">
        <v>75</v>
      </c>
      <c r="W22">
        <v>76</v>
      </c>
      <c r="X22">
        <v>82</v>
      </c>
      <c r="Y22">
        <v>81</v>
      </c>
      <c r="Z22">
        <v>78</v>
      </c>
      <c r="AA22">
        <v>81</v>
      </c>
      <c r="AB22">
        <v>13</v>
      </c>
      <c r="AC22">
        <v>8</v>
      </c>
      <c r="AD22">
        <v>19</v>
      </c>
    </row>
    <row r="23" spans="1:30" ht="14.25" x14ac:dyDescent="0.45">
      <c r="A23" t="s">
        <v>75</v>
      </c>
      <c r="B23" t="s">
        <v>390</v>
      </c>
      <c r="C23">
        <v>343</v>
      </c>
      <c r="D23">
        <v>2769</v>
      </c>
      <c r="E23">
        <v>2769</v>
      </c>
      <c r="F23">
        <v>2769</v>
      </c>
      <c r="G23">
        <v>2769</v>
      </c>
      <c r="H23">
        <v>1418</v>
      </c>
      <c r="I23">
        <v>1418</v>
      </c>
      <c r="J23">
        <v>1418</v>
      </c>
      <c r="K23">
        <v>1418</v>
      </c>
      <c r="L23">
        <v>1351</v>
      </c>
      <c r="M23">
        <v>1351</v>
      </c>
      <c r="N23">
        <v>1351</v>
      </c>
      <c r="O23">
        <v>1351</v>
      </c>
      <c r="P23">
        <v>82</v>
      </c>
      <c r="Q23">
        <v>75</v>
      </c>
      <c r="R23">
        <v>81</v>
      </c>
      <c r="S23">
        <v>85</v>
      </c>
      <c r="T23">
        <v>78</v>
      </c>
      <c r="U23">
        <v>69</v>
      </c>
      <c r="V23">
        <v>80</v>
      </c>
      <c r="W23">
        <v>82</v>
      </c>
      <c r="X23">
        <v>87</v>
      </c>
      <c r="Y23">
        <v>81</v>
      </c>
      <c r="Z23">
        <v>82</v>
      </c>
      <c r="AA23">
        <v>87</v>
      </c>
      <c r="AB23">
        <v>8</v>
      </c>
      <c r="AC23">
        <v>5</v>
      </c>
      <c r="AD23">
        <v>12</v>
      </c>
    </row>
    <row r="24" spans="1:30" ht="14.25" x14ac:dyDescent="0.45">
      <c r="A24" t="s">
        <v>88</v>
      </c>
      <c r="B24" t="s">
        <v>390</v>
      </c>
      <c r="C24">
        <v>344</v>
      </c>
      <c r="D24">
        <v>3599</v>
      </c>
      <c r="E24">
        <v>3599</v>
      </c>
      <c r="F24">
        <v>3599</v>
      </c>
      <c r="G24">
        <v>3599</v>
      </c>
      <c r="H24">
        <v>1823</v>
      </c>
      <c r="I24">
        <v>1823</v>
      </c>
      <c r="J24">
        <v>1823</v>
      </c>
      <c r="K24">
        <v>1823</v>
      </c>
      <c r="L24">
        <v>1776</v>
      </c>
      <c r="M24">
        <v>1776</v>
      </c>
      <c r="N24">
        <v>1776</v>
      </c>
      <c r="O24">
        <v>1776</v>
      </c>
      <c r="P24">
        <v>79</v>
      </c>
      <c r="Q24">
        <v>72</v>
      </c>
      <c r="R24">
        <v>76</v>
      </c>
      <c r="S24">
        <v>81</v>
      </c>
      <c r="T24">
        <v>75</v>
      </c>
      <c r="U24">
        <v>66</v>
      </c>
      <c r="V24">
        <v>76</v>
      </c>
      <c r="W24">
        <v>80</v>
      </c>
      <c r="X24">
        <v>84</v>
      </c>
      <c r="Y24">
        <v>78</v>
      </c>
      <c r="Z24">
        <v>76</v>
      </c>
      <c r="AA24">
        <v>83</v>
      </c>
      <c r="AB24">
        <v>10</v>
      </c>
      <c r="AC24">
        <v>7</v>
      </c>
      <c r="AD24">
        <v>14</v>
      </c>
    </row>
    <row r="25" spans="1:30" ht="14.25" x14ac:dyDescent="0.45">
      <c r="A25" t="s">
        <v>49</v>
      </c>
      <c r="B25" t="s">
        <v>390</v>
      </c>
      <c r="C25">
        <v>350</v>
      </c>
      <c r="D25">
        <v>3540</v>
      </c>
      <c r="E25">
        <v>3540</v>
      </c>
      <c r="F25">
        <v>3540</v>
      </c>
      <c r="G25">
        <v>3540</v>
      </c>
      <c r="H25">
        <v>1757</v>
      </c>
      <c r="I25">
        <v>1757</v>
      </c>
      <c r="J25">
        <v>1757</v>
      </c>
      <c r="K25">
        <v>1757</v>
      </c>
      <c r="L25">
        <v>1783</v>
      </c>
      <c r="M25">
        <v>1783</v>
      </c>
      <c r="N25">
        <v>1783</v>
      </c>
      <c r="O25">
        <v>1783</v>
      </c>
      <c r="P25">
        <v>81</v>
      </c>
      <c r="Q25">
        <v>77</v>
      </c>
      <c r="R25">
        <v>80</v>
      </c>
      <c r="S25">
        <v>83</v>
      </c>
      <c r="T25">
        <v>77</v>
      </c>
      <c r="U25">
        <v>71</v>
      </c>
      <c r="V25">
        <v>79</v>
      </c>
      <c r="W25">
        <v>81</v>
      </c>
      <c r="X25">
        <v>85</v>
      </c>
      <c r="Y25">
        <v>83</v>
      </c>
      <c r="Z25">
        <v>81</v>
      </c>
      <c r="AA25">
        <v>85</v>
      </c>
      <c r="AB25">
        <v>14</v>
      </c>
      <c r="AC25">
        <v>10</v>
      </c>
      <c r="AD25">
        <v>19</v>
      </c>
    </row>
    <row r="26" spans="1:30" ht="14.25" x14ac:dyDescent="0.45">
      <c r="A26" t="s">
        <v>51</v>
      </c>
      <c r="B26" t="s">
        <v>390</v>
      </c>
      <c r="C26">
        <v>351</v>
      </c>
      <c r="D26">
        <v>2240</v>
      </c>
      <c r="E26">
        <v>2240</v>
      </c>
      <c r="F26">
        <v>2240</v>
      </c>
      <c r="G26">
        <v>2240</v>
      </c>
      <c r="H26">
        <v>1191</v>
      </c>
      <c r="I26">
        <v>1191</v>
      </c>
      <c r="J26">
        <v>1191</v>
      </c>
      <c r="K26">
        <v>1191</v>
      </c>
      <c r="L26">
        <v>1049</v>
      </c>
      <c r="M26">
        <v>1049</v>
      </c>
      <c r="N26">
        <v>1049</v>
      </c>
      <c r="O26">
        <v>1049</v>
      </c>
      <c r="P26">
        <v>80</v>
      </c>
      <c r="Q26">
        <v>74</v>
      </c>
      <c r="R26">
        <v>78</v>
      </c>
      <c r="S26">
        <v>82</v>
      </c>
      <c r="T26">
        <v>75</v>
      </c>
      <c r="U26">
        <v>68</v>
      </c>
      <c r="V26">
        <v>78</v>
      </c>
      <c r="W26">
        <v>80</v>
      </c>
      <c r="X26">
        <v>85</v>
      </c>
      <c r="Y26">
        <v>81</v>
      </c>
      <c r="Z26">
        <v>79</v>
      </c>
      <c r="AA26">
        <v>84</v>
      </c>
      <c r="AB26">
        <v>11</v>
      </c>
      <c r="AC26">
        <v>7</v>
      </c>
      <c r="AD26">
        <v>16</v>
      </c>
    </row>
    <row r="27" spans="1:30" ht="14.25" x14ac:dyDescent="0.45">
      <c r="A27" t="s">
        <v>67</v>
      </c>
      <c r="B27" t="s">
        <v>390</v>
      </c>
      <c r="C27">
        <v>352</v>
      </c>
      <c r="D27">
        <v>5835</v>
      </c>
      <c r="E27">
        <v>5835</v>
      </c>
      <c r="F27">
        <v>5835</v>
      </c>
      <c r="G27">
        <v>5835</v>
      </c>
      <c r="H27">
        <v>2914</v>
      </c>
      <c r="I27">
        <v>2914</v>
      </c>
      <c r="J27">
        <v>2914</v>
      </c>
      <c r="K27">
        <v>2914</v>
      </c>
      <c r="L27">
        <v>2921</v>
      </c>
      <c r="M27">
        <v>2921</v>
      </c>
      <c r="N27">
        <v>2921</v>
      </c>
      <c r="O27">
        <v>2921</v>
      </c>
      <c r="P27">
        <v>76</v>
      </c>
      <c r="Q27">
        <v>73</v>
      </c>
      <c r="R27">
        <v>76</v>
      </c>
      <c r="S27">
        <v>77</v>
      </c>
      <c r="T27">
        <v>71</v>
      </c>
      <c r="U27">
        <v>66</v>
      </c>
      <c r="V27">
        <v>75</v>
      </c>
      <c r="W27">
        <v>74</v>
      </c>
      <c r="X27">
        <v>80</v>
      </c>
      <c r="Y27">
        <v>80</v>
      </c>
      <c r="Z27">
        <v>78</v>
      </c>
      <c r="AA27">
        <v>80</v>
      </c>
      <c r="AB27">
        <v>12</v>
      </c>
      <c r="AC27">
        <v>9</v>
      </c>
      <c r="AD27">
        <v>15</v>
      </c>
    </row>
    <row r="28" spans="1:30" ht="14.25" x14ac:dyDescent="0.45">
      <c r="A28" t="s">
        <v>69</v>
      </c>
      <c r="B28" t="s">
        <v>390</v>
      </c>
      <c r="C28">
        <v>353</v>
      </c>
      <c r="D28">
        <v>3249</v>
      </c>
      <c r="E28">
        <v>3249</v>
      </c>
      <c r="F28">
        <v>3249</v>
      </c>
      <c r="G28">
        <v>3250</v>
      </c>
      <c r="H28">
        <v>1642</v>
      </c>
      <c r="I28">
        <v>1642</v>
      </c>
      <c r="J28">
        <v>1642</v>
      </c>
      <c r="K28">
        <v>1642</v>
      </c>
      <c r="L28">
        <v>1607</v>
      </c>
      <c r="M28">
        <v>1607</v>
      </c>
      <c r="N28">
        <v>1607</v>
      </c>
      <c r="O28">
        <v>1608</v>
      </c>
      <c r="P28">
        <v>76</v>
      </c>
      <c r="Q28">
        <v>69</v>
      </c>
      <c r="R28">
        <v>75</v>
      </c>
      <c r="S28">
        <v>76</v>
      </c>
      <c r="T28">
        <v>72</v>
      </c>
      <c r="U28">
        <v>62</v>
      </c>
      <c r="V28">
        <v>73</v>
      </c>
      <c r="W28">
        <v>74</v>
      </c>
      <c r="X28">
        <v>80</v>
      </c>
      <c r="Y28">
        <v>76</v>
      </c>
      <c r="Z28">
        <v>77</v>
      </c>
      <c r="AA28">
        <v>78</v>
      </c>
      <c r="AB28">
        <v>5</v>
      </c>
      <c r="AC28">
        <v>3</v>
      </c>
      <c r="AD28">
        <v>7</v>
      </c>
    </row>
    <row r="29" spans="1:30" ht="14.25" x14ac:dyDescent="0.45">
      <c r="A29" t="s">
        <v>71</v>
      </c>
      <c r="B29" t="s">
        <v>390</v>
      </c>
      <c r="C29">
        <v>354</v>
      </c>
      <c r="D29">
        <v>2680</v>
      </c>
      <c r="E29">
        <v>2680</v>
      </c>
      <c r="F29">
        <v>2680</v>
      </c>
      <c r="G29">
        <v>2676</v>
      </c>
      <c r="H29">
        <v>1390</v>
      </c>
      <c r="I29">
        <v>1390</v>
      </c>
      <c r="J29">
        <v>1390</v>
      </c>
      <c r="K29">
        <v>1387</v>
      </c>
      <c r="L29">
        <v>1290</v>
      </c>
      <c r="M29">
        <v>1290</v>
      </c>
      <c r="N29">
        <v>1290</v>
      </c>
      <c r="O29">
        <v>1289</v>
      </c>
      <c r="P29">
        <v>78</v>
      </c>
      <c r="Q29">
        <v>73</v>
      </c>
      <c r="R29">
        <v>77</v>
      </c>
      <c r="S29">
        <v>79</v>
      </c>
      <c r="T29">
        <v>73</v>
      </c>
      <c r="U29">
        <v>66</v>
      </c>
      <c r="V29">
        <v>75</v>
      </c>
      <c r="W29">
        <v>78</v>
      </c>
      <c r="X29">
        <v>83</v>
      </c>
      <c r="Y29">
        <v>81</v>
      </c>
      <c r="Z29">
        <v>78</v>
      </c>
      <c r="AA29">
        <v>80</v>
      </c>
      <c r="AB29">
        <v>11</v>
      </c>
      <c r="AC29">
        <v>8</v>
      </c>
      <c r="AD29">
        <v>14</v>
      </c>
    </row>
    <row r="30" spans="1:30" ht="14.25" x14ac:dyDescent="0.45">
      <c r="A30" t="s">
        <v>73</v>
      </c>
      <c r="B30" t="s">
        <v>390</v>
      </c>
      <c r="C30">
        <v>355</v>
      </c>
      <c r="D30">
        <v>2637</v>
      </c>
      <c r="E30">
        <v>2637</v>
      </c>
      <c r="F30">
        <v>2637</v>
      </c>
      <c r="G30">
        <v>2637</v>
      </c>
      <c r="H30">
        <v>1348</v>
      </c>
      <c r="I30">
        <v>1348</v>
      </c>
      <c r="J30">
        <v>1348</v>
      </c>
      <c r="K30">
        <v>1348</v>
      </c>
      <c r="L30">
        <v>1289</v>
      </c>
      <c r="M30">
        <v>1289</v>
      </c>
      <c r="N30">
        <v>1289</v>
      </c>
      <c r="O30">
        <v>1289</v>
      </c>
      <c r="P30">
        <v>83</v>
      </c>
      <c r="Q30">
        <v>80</v>
      </c>
      <c r="R30">
        <v>81</v>
      </c>
      <c r="S30">
        <v>83</v>
      </c>
      <c r="T30">
        <v>81</v>
      </c>
      <c r="U30">
        <v>77</v>
      </c>
      <c r="V30">
        <v>82</v>
      </c>
      <c r="W30">
        <v>82</v>
      </c>
      <c r="X30">
        <v>84</v>
      </c>
      <c r="Y30">
        <v>83</v>
      </c>
      <c r="Z30">
        <v>81</v>
      </c>
      <c r="AA30">
        <v>84</v>
      </c>
      <c r="AB30">
        <v>16</v>
      </c>
      <c r="AC30">
        <v>12</v>
      </c>
      <c r="AD30">
        <v>19</v>
      </c>
    </row>
    <row r="31" spans="1:30" ht="14.25" x14ac:dyDescent="0.45">
      <c r="A31" t="s">
        <v>78</v>
      </c>
      <c r="B31" t="s">
        <v>390</v>
      </c>
      <c r="C31">
        <v>356</v>
      </c>
      <c r="D31">
        <v>3165</v>
      </c>
      <c r="E31">
        <v>3165</v>
      </c>
      <c r="F31">
        <v>3165</v>
      </c>
      <c r="G31">
        <v>3165</v>
      </c>
      <c r="H31">
        <v>1671</v>
      </c>
      <c r="I31">
        <v>1671</v>
      </c>
      <c r="J31">
        <v>1671</v>
      </c>
      <c r="K31">
        <v>1671</v>
      </c>
      <c r="L31">
        <v>1494</v>
      </c>
      <c r="M31">
        <v>1494</v>
      </c>
      <c r="N31">
        <v>1494</v>
      </c>
      <c r="O31">
        <v>1494</v>
      </c>
      <c r="P31">
        <v>82</v>
      </c>
      <c r="Q31">
        <v>76</v>
      </c>
      <c r="R31">
        <v>80</v>
      </c>
      <c r="S31">
        <v>83</v>
      </c>
      <c r="T31">
        <v>79</v>
      </c>
      <c r="U31">
        <v>72</v>
      </c>
      <c r="V31">
        <v>80</v>
      </c>
      <c r="W31">
        <v>81</v>
      </c>
      <c r="X31">
        <v>86</v>
      </c>
      <c r="Y31">
        <v>82</v>
      </c>
      <c r="Z31">
        <v>80</v>
      </c>
      <c r="AA31">
        <v>85</v>
      </c>
      <c r="AB31">
        <v>16</v>
      </c>
      <c r="AC31">
        <v>14</v>
      </c>
      <c r="AD31">
        <v>19</v>
      </c>
    </row>
    <row r="32" spans="1:30" ht="14.25" x14ac:dyDescent="0.45">
      <c r="A32" t="s">
        <v>80</v>
      </c>
      <c r="B32" t="s">
        <v>390</v>
      </c>
      <c r="C32">
        <v>357</v>
      </c>
      <c r="D32">
        <v>2601</v>
      </c>
      <c r="E32">
        <v>2601</v>
      </c>
      <c r="F32">
        <v>2601</v>
      </c>
      <c r="G32">
        <v>2601</v>
      </c>
      <c r="H32">
        <v>1303</v>
      </c>
      <c r="I32">
        <v>1303</v>
      </c>
      <c r="J32">
        <v>1303</v>
      </c>
      <c r="K32">
        <v>1303</v>
      </c>
      <c r="L32">
        <v>1298</v>
      </c>
      <c r="M32">
        <v>1298</v>
      </c>
      <c r="N32">
        <v>1298</v>
      </c>
      <c r="O32">
        <v>1298</v>
      </c>
      <c r="P32">
        <v>76</v>
      </c>
      <c r="Q32">
        <v>73</v>
      </c>
      <c r="R32">
        <v>74</v>
      </c>
      <c r="S32">
        <v>79</v>
      </c>
      <c r="T32">
        <v>71</v>
      </c>
      <c r="U32">
        <v>66</v>
      </c>
      <c r="V32">
        <v>74</v>
      </c>
      <c r="W32">
        <v>77</v>
      </c>
      <c r="X32">
        <v>80</v>
      </c>
      <c r="Y32">
        <v>80</v>
      </c>
      <c r="Z32">
        <v>74</v>
      </c>
      <c r="AA32">
        <v>81</v>
      </c>
      <c r="AB32">
        <v>13</v>
      </c>
      <c r="AC32">
        <v>9</v>
      </c>
      <c r="AD32">
        <v>16</v>
      </c>
    </row>
    <row r="33" spans="1:30" ht="14.25" x14ac:dyDescent="0.45">
      <c r="A33" t="s">
        <v>82</v>
      </c>
      <c r="B33" t="s">
        <v>390</v>
      </c>
      <c r="C33">
        <v>358</v>
      </c>
      <c r="D33">
        <v>2701</v>
      </c>
      <c r="E33">
        <v>2701</v>
      </c>
      <c r="F33">
        <v>2701</v>
      </c>
      <c r="G33">
        <v>2701</v>
      </c>
      <c r="H33">
        <v>1385</v>
      </c>
      <c r="I33">
        <v>1385</v>
      </c>
      <c r="J33">
        <v>1385</v>
      </c>
      <c r="K33">
        <v>1385</v>
      </c>
      <c r="L33">
        <v>1316</v>
      </c>
      <c r="M33">
        <v>1316</v>
      </c>
      <c r="N33">
        <v>1316</v>
      </c>
      <c r="O33">
        <v>1316</v>
      </c>
      <c r="P33">
        <v>85</v>
      </c>
      <c r="Q33">
        <v>81</v>
      </c>
      <c r="R33">
        <v>85</v>
      </c>
      <c r="S33">
        <v>87</v>
      </c>
      <c r="T33">
        <v>82</v>
      </c>
      <c r="U33">
        <v>76</v>
      </c>
      <c r="V33">
        <v>85</v>
      </c>
      <c r="W33">
        <v>84</v>
      </c>
      <c r="X33">
        <v>89</v>
      </c>
      <c r="Y33">
        <v>87</v>
      </c>
      <c r="Z33">
        <v>86</v>
      </c>
      <c r="AA33">
        <v>90</v>
      </c>
      <c r="AB33">
        <v>17</v>
      </c>
      <c r="AC33">
        <v>12</v>
      </c>
      <c r="AD33">
        <v>22</v>
      </c>
    </row>
    <row r="34" spans="1:30" ht="14.25" x14ac:dyDescent="0.45">
      <c r="A34" t="s">
        <v>86</v>
      </c>
      <c r="B34" t="s">
        <v>390</v>
      </c>
      <c r="C34">
        <v>359</v>
      </c>
      <c r="D34">
        <v>3575</v>
      </c>
      <c r="E34">
        <v>3575</v>
      </c>
      <c r="F34">
        <v>3575</v>
      </c>
      <c r="G34">
        <v>3575</v>
      </c>
      <c r="H34">
        <v>1814</v>
      </c>
      <c r="I34">
        <v>1814</v>
      </c>
      <c r="J34">
        <v>1814</v>
      </c>
      <c r="K34">
        <v>1814</v>
      </c>
      <c r="L34">
        <v>1761</v>
      </c>
      <c r="M34">
        <v>1761</v>
      </c>
      <c r="N34">
        <v>1761</v>
      </c>
      <c r="O34">
        <v>1761</v>
      </c>
      <c r="P34">
        <v>82</v>
      </c>
      <c r="Q34">
        <v>77</v>
      </c>
      <c r="R34">
        <v>81</v>
      </c>
      <c r="S34">
        <v>84</v>
      </c>
      <c r="T34">
        <v>78</v>
      </c>
      <c r="U34">
        <v>72</v>
      </c>
      <c r="V34">
        <v>79</v>
      </c>
      <c r="W34">
        <v>81</v>
      </c>
      <c r="X34">
        <v>86</v>
      </c>
      <c r="Y34">
        <v>83</v>
      </c>
      <c r="Z34">
        <v>82</v>
      </c>
      <c r="AA34">
        <v>86</v>
      </c>
      <c r="AB34">
        <v>17</v>
      </c>
      <c r="AC34">
        <v>12</v>
      </c>
      <c r="AD34">
        <v>23</v>
      </c>
    </row>
    <row r="35" spans="1:30" ht="14.25" x14ac:dyDescent="0.45">
      <c r="A35" t="s">
        <v>59</v>
      </c>
      <c r="B35" t="s">
        <v>390</v>
      </c>
      <c r="C35">
        <v>876</v>
      </c>
      <c r="D35">
        <v>1477</v>
      </c>
      <c r="E35">
        <v>1477</v>
      </c>
      <c r="F35">
        <v>1477</v>
      </c>
      <c r="G35">
        <v>1477</v>
      </c>
      <c r="H35">
        <v>756</v>
      </c>
      <c r="I35">
        <v>756</v>
      </c>
      <c r="J35">
        <v>756</v>
      </c>
      <c r="K35">
        <v>756</v>
      </c>
      <c r="L35">
        <v>721</v>
      </c>
      <c r="M35">
        <v>721</v>
      </c>
      <c r="N35">
        <v>721</v>
      </c>
      <c r="O35">
        <v>721</v>
      </c>
      <c r="P35">
        <v>74</v>
      </c>
      <c r="Q35">
        <v>66</v>
      </c>
      <c r="R35">
        <v>70</v>
      </c>
      <c r="S35">
        <v>75</v>
      </c>
      <c r="T35">
        <v>68</v>
      </c>
      <c r="U35">
        <v>58</v>
      </c>
      <c r="V35">
        <v>68</v>
      </c>
      <c r="W35">
        <v>70</v>
      </c>
      <c r="X35">
        <v>81</v>
      </c>
      <c r="Y35">
        <v>74</v>
      </c>
      <c r="Z35">
        <v>73</v>
      </c>
      <c r="AA35">
        <v>80</v>
      </c>
      <c r="AB35">
        <v>8</v>
      </c>
      <c r="AC35">
        <v>6</v>
      </c>
      <c r="AD35">
        <v>11</v>
      </c>
    </row>
    <row r="36" spans="1:30" ht="14.25" x14ac:dyDescent="0.45">
      <c r="A36" t="s">
        <v>84</v>
      </c>
      <c r="B36" t="s">
        <v>390</v>
      </c>
      <c r="C36">
        <v>877</v>
      </c>
      <c r="D36">
        <v>2384</v>
      </c>
      <c r="E36">
        <v>2384</v>
      </c>
      <c r="F36">
        <v>2384</v>
      </c>
      <c r="G36">
        <v>2384</v>
      </c>
      <c r="H36">
        <v>1252</v>
      </c>
      <c r="I36">
        <v>1252</v>
      </c>
      <c r="J36">
        <v>1252</v>
      </c>
      <c r="K36">
        <v>1252</v>
      </c>
      <c r="L36">
        <v>1132</v>
      </c>
      <c r="M36">
        <v>1132</v>
      </c>
      <c r="N36">
        <v>1132</v>
      </c>
      <c r="O36">
        <v>1132</v>
      </c>
      <c r="P36">
        <v>84</v>
      </c>
      <c r="Q36">
        <v>80</v>
      </c>
      <c r="R36">
        <v>82</v>
      </c>
      <c r="S36">
        <v>85</v>
      </c>
      <c r="T36">
        <v>81</v>
      </c>
      <c r="U36">
        <v>75</v>
      </c>
      <c r="V36">
        <v>83</v>
      </c>
      <c r="W36">
        <v>85</v>
      </c>
      <c r="X36">
        <v>86</v>
      </c>
      <c r="Y36">
        <v>86</v>
      </c>
      <c r="Z36">
        <v>82</v>
      </c>
      <c r="AA36">
        <v>85</v>
      </c>
      <c r="AB36">
        <v>21</v>
      </c>
      <c r="AC36">
        <v>16</v>
      </c>
      <c r="AD36">
        <v>26</v>
      </c>
    </row>
    <row r="37" spans="1:30" ht="14.25" x14ac:dyDescent="0.45">
      <c r="A37" t="s">
        <v>63</v>
      </c>
      <c r="B37" t="s">
        <v>390</v>
      </c>
      <c r="C37">
        <v>888</v>
      </c>
      <c r="D37">
        <v>13230</v>
      </c>
      <c r="E37">
        <v>13229</v>
      </c>
      <c r="F37">
        <v>13228</v>
      </c>
      <c r="G37">
        <v>13230</v>
      </c>
      <c r="H37">
        <v>6843</v>
      </c>
      <c r="I37">
        <v>6842</v>
      </c>
      <c r="J37">
        <v>6841</v>
      </c>
      <c r="K37">
        <v>6843</v>
      </c>
      <c r="L37">
        <v>6387</v>
      </c>
      <c r="M37">
        <v>6387</v>
      </c>
      <c r="N37">
        <v>6387</v>
      </c>
      <c r="O37">
        <v>6387</v>
      </c>
      <c r="P37">
        <v>81</v>
      </c>
      <c r="Q37">
        <v>77</v>
      </c>
      <c r="R37">
        <v>79</v>
      </c>
      <c r="S37">
        <v>83</v>
      </c>
      <c r="T37">
        <v>77</v>
      </c>
      <c r="U37">
        <v>71</v>
      </c>
      <c r="V37">
        <v>78</v>
      </c>
      <c r="W37">
        <v>81</v>
      </c>
      <c r="X37">
        <v>86</v>
      </c>
      <c r="Y37">
        <v>85</v>
      </c>
      <c r="Z37">
        <v>81</v>
      </c>
      <c r="AA37">
        <v>86</v>
      </c>
      <c r="AB37">
        <v>15</v>
      </c>
      <c r="AC37">
        <v>11</v>
      </c>
      <c r="AD37">
        <v>19</v>
      </c>
    </row>
    <row r="38" spans="1:30" ht="14.25" x14ac:dyDescent="0.45">
      <c r="A38" t="s">
        <v>45</v>
      </c>
      <c r="B38" t="s">
        <v>390</v>
      </c>
      <c r="C38">
        <v>889</v>
      </c>
      <c r="D38">
        <v>2102</v>
      </c>
      <c r="E38">
        <v>2100</v>
      </c>
      <c r="F38">
        <v>2101</v>
      </c>
      <c r="G38">
        <v>2102</v>
      </c>
      <c r="H38">
        <v>1088</v>
      </c>
      <c r="I38">
        <v>1086</v>
      </c>
      <c r="J38">
        <v>1087</v>
      </c>
      <c r="K38">
        <v>1088</v>
      </c>
      <c r="L38">
        <v>1014</v>
      </c>
      <c r="M38">
        <v>1014</v>
      </c>
      <c r="N38">
        <v>1014</v>
      </c>
      <c r="O38">
        <v>1014</v>
      </c>
      <c r="P38">
        <v>80</v>
      </c>
      <c r="Q38">
        <v>74</v>
      </c>
      <c r="R38">
        <v>78</v>
      </c>
      <c r="S38">
        <v>79</v>
      </c>
      <c r="T38">
        <v>75</v>
      </c>
      <c r="U38">
        <v>68</v>
      </c>
      <c r="V38">
        <v>76</v>
      </c>
      <c r="W38">
        <v>76</v>
      </c>
      <c r="X38">
        <v>85</v>
      </c>
      <c r="Y38">
        <v>81</v>
      </c>
      <c r="Z38">
        <v>81</v>
      </c>
      <c r="AA38">
        <v>83</v>
      </c>
      <c r="AB38">
        <v>13</v>
      </c>
      <c r="AC38">
        <v>11</v>
      </c>
      <c r="AD38">
        <v>15</v>
      </c>
    </row>
    <row r="39" spans="1:30" ht="14.25" x14ac:dyDescent="0.45">
      <c r="A39" t="s">
        <v>47</v>
      </c>
      <c r="B39" t="s">
        <v>390</v>
      </c>
      <c r="C39">
        <v>890</v>
      </c>
      <c r="D39">
        <v>1669</v>
      </c>
      <c r="E39">
        <v>1669</v>
      </c>
      <c r="F39">
        <v>1669</v>
      </c>
      <c r="G39">
        <v>1669</v>
      </c>
      <c r="H39">
        <v>848</v>
      </c>
      <c r="I39">
        <v>848</v>
      </c>
      <c r="J39">
        <v>848</v>
      </c>
      <c r="K39">
        <v>848</v>
      </c>
      <c r="L39">
        <v>821</v>
      </c>
      <c r="M39">
        <v>821</v>
      </c>
      <c r="N39">
        <v>821</v>
      </c>
      <c r="O39">
        <v>821</v>
      </c>
      <c r="P39">
        <v>81</v>
      </c>
      <c r="Q39">
        <v>77</v>
      </c>
      <c r="R39">
        <v>81</v>
      </c>
      <c r="S39">
        <v>84</v>
      </c>
      <c r="T39">
        <v>77</v>
      </c>
      <c r="U39">
        <v>71</v>
      </c>
      <c r="V39">
        <v>82</v>
      </c>
      <c r="W39">
        <v>83</v>
      </c>
      <c r="X39">
        <v>85</v>
      </c>
      <c r="Y39">
        <v>82</v>
      </c>
      <c r="Z39">
        <v>81</v>
      </c>
      <c r="AA39">
        <v>85</v>
      </c>
      <c r="AB39">
        <v>15</v>
      </c>
      <c r="AC39">
        <v>11</v>
      </c>
      <c r="AD39">
        <v>19</v>
      </c>
    </row>
    <row r="40" spans="1:30" ht="14.25" x14ac:dyDescent="0.45">
      <c r="A40" t="s">
        <v>53</v>
      </c>
      <c r="B40" t="s">
        <v>390</v>
      </c>
      <c r="C40">
        <v>895</v>
      </c>
      <c r="D40">
        <v>3860</v>
      </c>
      <c r="E40">
        <v>3860</v>
      </c>
      <c r="F40">
        <v>3860</v>
      </c>
      <c r="G40">
        <v>3860</v>
      </c>
      <c r="H40">
        <v>1986</v>
      </c>
      <c r="I40">
        <v>1986</v>
      </c>
      <c r="J40">
        <v>1986</v>
      </c>
      <c r="K40">
        <v>1986</v>
      </c>
      <c r="L40">
        <v>1874</v>
      </c>
      <c r="M40">
        <v>1874</v>
      </c>
      <c r="N40">
        <v>1874</v>
      </c>
      <c r="O40">
        <v>1874</v>
      </c>
      <c r="P40">
        <v>78</v>
      </c>
      <c r="Q40">
        <v>63</v>
      </c>
      <c r="R40">
        <v>77</v>
      </c>
      <c r="S40">
        <v>79</v>
      </c>
      <c r="T40">
        <v>72</v>
      </c>
      <c r="U40">
        <v>55</v>
      </c>
      <c r="V40">
        <v>75</v>
      </c>
      <c r="W40">
        <v>77</v>
      </c>
      <c r="X40">
        <v>84</v>
      </c>
      <c r="Y40">
        <v>72</v>
      </c>
      <c r="Z40">
        <v>79</v>
      </c>
      <c r="AA40">
        <v>82</v>
      </c>
      <c r="AB40">
        <v>8</v>
      </c>
      <c r="AC40">
        <v>6</v>
      </c>
      <c r="AD40">
        <v>10</v>
      </c>
    </row>
    <row r="41" spans="1:30" ht="14.25" x14ac:dyDescent="0.45">
      <c r="A41" t="s">
        <v>55</v>
      </c>
      <c r="B41" t="s">
        <v>390</v>
      </c>
      <c r="C41">
        <v>896</v>
      </c>
      <c r="D41">
        <v>3633</v>
      </c>
      <c r="E41">
        <v>3633</v>
      </c>
      <c r="F41">
        <v>3633</v>
      </c>
      <c r="G41">
        <v>3633</v>
      </c>
      <c r="H41">
        <v>1869</v>
      </c>
      <c r="I41">
        <v>1869</v>
      </c>
      <c r="J41">
        <v>1869</v>
      </c>
      <c r="K41">
        <v>1869</v>
      </c>
      <c r="L41">
        <v>1764</v>
      </c>
      <c r="M41">
        <v>1764</v>
      </c>
      <c r="N41">
        <v>1764</v>
      </c>
      <c r="O41">
        <v>1764</v>
      </c>
      <c r="P41">
        <v>79</v>
      </c>
      <c r="Q41">
        <v>69</v>
      </c>
      <c r="R41">
        <v>76</v>
      </c>
      <c r="S41">
        <v>82</v>
      </c>
      <c r="T41">
        <v>76</v>
      </c>
      <c r="U41">
        <v>64</v>
      </c>
      <c r="V41">
        <v>75</v>
      </c>
      <c r="W41">
        <v>80</v>
      </c>
      <c r="X41">
        <v>82</v>
      </c>
      <c r="Y41">
        <v>76</v>
      </c>
      <c r="Z41">
        <v>77</v>
      </c>
      <c r="AA41">
        <v>83</v>
      </c>
      <c r="AB41">
        <v>14</v>
      </c>
      <c r="AC41">
        <v>10</v>
      </c>
      <c r="AD41">
        <v>18</v>
      </c>
    </row>
    <row r="42" spans="1:30" ht="14.25" x14ac:dyDescent="0.45">
      <c r="A42" t="s">
        <v>57</v>
      </c>
      <c r="B42" t="s">
        <v>390</v>
      </c>
      <c r="C42">
        <v>909</v>
      </c>
      <c r="D42">
        <v>4958</v>
      </c>
      <c r="E42">
        <v>4958</v>
      </c>
      <c r="F42">
        <v>4958</v>
      </c>
      <c r="G42">
        <v>4958</v>
      </c>
      <c r="H42">
        <v>2525</v>
      </c>
      <c r="I42">
        <v>2525</v>
      </c>
      <c r="J42">
        <v>2525</v>
      </c>
      <c r="K42">
        <v>2525</v>
      </c>
      <c r="L42">
        <v>2433</v>
      </c>
      <c r="M42">
        <v>2433</v>
      </c>
      <c r="N42">
        <v>2433</v>
      </c>
      <c r="O42">
        <v>2433</v>
      </c>
      <c r="P42">
        <v>79</v>
      </c>
      <c r="Q42">
        <v>70</v>
      </c>
      <c r="R42">
        <v>76</v>
      </c>
      <c r="S42">
        <v>82</v>
      </c>
      <c r="T42">
        <v>74</v>
      </c>
      <c r="U42">
        <v>62</v>
      </c>
      <c r="V42">
        <v>75</v>
      </c>
      <c r="W42">
        <v>80</v>
      </c>
      <c r="X42">
        <v>84</v>
      </c>
      <c r="Y42">
        <v>78</v>
      </c>
      <c r="Z42">
        <v>77</v>
      </c>
      <c r="AA42">
        <v>83</v>
      </c>
      <c r="AB42">
        <v>13</v>
      </c>
      <c r="AC42">
        <v>9</v>
      </c>
      <c r="AD42">
        <v>18</v>
      </c>
    </row>
    <row r="43" spans="1:30" ht="14.25" x14ac:dyDescent="0.45">
      <c r="A43" t="s">
        <v>90</v>
      </c>
      <c r="B43" t="s">
        <v>391</v>
      </c>
      <c r="C43" t="s">
        <v>391</v>
      </c>
      <c r="D43">
        <v>59570</v>
      </c>
      <c r="E43">
        <v>59569</v>
      </c>
      <c r="F43">
        <v>59568</v>
      </c>
      <c r="G43">
        <v>59570</v>
      </c>
      <c r="H43">
        <v>30206</v>
      </c>
      <c r="I43">
        <v>30205</v>
      </c>
      <c r="J43">
        <v>30205</v>
      </c>
      <c r="K43">
        <v>30206</v>
      </c>
      <c r="L43">
        <v>29364</v>
      </c>
      <c r="M43">
        <v>29364</v>
      </c>
      <c r="N43">
        <v>29363</v>
      </c>
      <c r="O43">
        <v>29364</v>
      </c>
      <c r="P43">
        <v>78</v>
      </c>
      <c r="Q43">
        <v>73</v>
      </c>
      <c r="R43">
        <v>77</v>
      </c>
      <c r="S43">
        <v>79</v>
      </c>
      <c r="T43">
        <v>73</v>
      </c>
      <c r="U43">
        <v>66</v>
      </c>
      <c r="V43">
        <v>75</v>
      </c>
      <c r="W43">
        <v>76</v>
      </c>
      <c r="X43">
        <v>83</v>
      </c>
      <c r="Y43">
        <v>80</v>
      </c>
      <c r="Z43">
        <v>79</v>
      </c>
      <c r="AA43">
        <v>81</v>
      </c>
      <c r="AB43">
        <v>14</v>
      </c>
      <c r="AC43">
        <v>9</v>
      </c>
      <c r="AD43">
        <v>18</v>
      </c>
    </row>
    <row r="44" spans="1:30" ht="14.25" x14ac:dyDescent="0.45">
      <c r="A44" t="s">
        <v>91</v>
      </c>
      <c r="B44" t="s">
        <v>391</v>
      </c>
      <c r="C44">
        <v>370</v>
      </c>
      <c r="D44">
        <v>2581</v>
      </c>
      <c r="E44">
        <v>2581</v>
      </c>
      <c r="F44">
        <v>2581</v>
      </c>
      <c r="G44">
        <v>2581</v>
      </c>
      <c r="H44">
        <v>1326</v>
      </c>
      <c r="I44">
        <v>1326</v>
      </c>
      <c r="J44">
        <v>1326</v>
      </c>
      <c r="K44">
        <v>1326</v>
      </c>
      <c r="L44">
        <v>1255</v>
      </c>
      <c r="M44">
        <v>1255</v>
      </c>
      <c r="N44">
        <v>1255</v>
      </c>
      <c r="O44">
        <v>1255</v>
      </c>
      <c r="P44">
        <v>78</v>
      </c>
      <c r="Q44">
        <v>76</v>
      </c>
      <c r="R44">
        <v>78</v>
      </c>
      <c r="S44">
        <v>81</v>
      </c>
      <c r="T44">
        <v>72</v>
      </c>
      <c r="U44">
        <v>69</v>
      </c>
      <c r="V44">
        <v>75</v>
      </c>
      <c r="W44">
        <v>78</v>
      </c>
      <c r="X44">
        <v>84</v>
      </c>
      <c r="Y44">
        <v>83</v>
      </c>
      <c r="Z44">
        <v>81</v>
      </c>
      <c r="AA44">
        <v>84</v>
      </c>
      <c r="AB44">
        <v>16</v>
      </c>
      <c r="AC44">
        <v>9</v>
      </c>
      <c r="AD44">
        <v>22</v>
      </c>
    </row>
    <row r="45" spans="1:30" ht="14.25" x14ac:dyDescent="0.45">
      <c r="A45" t="s">
        <v>97</v>
      </c>
      <c r="B45" t="s">
        <v>391</v>
      </c>
      <c r="C45">
        <v>371</v>
      </c>
      <c r="D45">
        <v>3409</v>
      </c>
      <c r="E45">
        <v>3409</v>
      </c>
      <c r="F45">
        <v>3409</v>
      </c>
      <c r="G45">
        <v>3409</v>
      </c>
      <c r="H45">
        <v>1732</v>
      </c>
      <c r="I45">
        <v>1732</v>
      </c>
      <c r="J45">
        <v>1732</v>
      </c>
      <c r="K45">
        <v>1732</v>
      </c>
      <c r="L45">
        <v>1677</v>
      </c>
      <c r="M45">
        <v>1677</v>
      </c>
      <c r="N45">
        <v>1677</v>
      </c>
      <c r="O45">
        <v>1677</v>
      </c>
      <c r="P45">
        <v>77</v>
      </c>
      <c r="Q45">
        <v>73</v>
      </c>
      <c r="R45">
        <v>76</v>
      </c>
      <c r="S45">
        <v>79</v>
      </c>
      <c r="T45">
        <v>72</v>
      </c>
      <c r="U45">
        <v>67</v>
      </c>
      <c r="V45">
        <v>74</v>
      </c>
      <c r="W45">
        <v>77</v>
      </c>
      <c r="X45">
        <v>81</v>
      </c>
      <c r="Y45">
        <v>80</v>
      </c>
      <c r="Z45">
        <v>78</v>
      </c>
      <c r="AA45">
        <v>82</v>
      </c>
      <c r="AB45">
        <v>11</v>
      </c>
      <c r="AC45">
        <v>8</v>
      </c>
      <c r="AD45">
        <v>14</v>
      </c>
    </row>
    <row r="46" spans="1:30" ht="14.25" x14ac:dyDescent="0.45">
      <c r="A46" t="s">
        <v>113</v>
      </c>
      <c r="B46" t="s">
        <v>391</v>
      </c>
      <c r="C46">
        <v>372</v>
      </c>
      <c r="D46">
        <v>3058</v>
      </c>
      <c r="E46">
        <v>3057</v>
      </c>
      <c r="F46">
        <v>3057</v>
      </c>
      <c r="G46">
        <v>3058</v>
      </c>
      <c r="H46">
        <v>1496</v>
      </c>
      <c r="I46">
        <v>1495</v>
      </c>
      <c r="J46">
        <v>1495</v>
      </c>
      <c r="K46">
        <v>1496</v>
      </c>
      <c r="L46">
        <v>1562</v>
      </c>
      <c r="M46">
        <v>1562</v>
      </c>
      <c r="N46">
        <v>1562</v>
      </c>
      <c r="O46">
        <v>1562</v>
      </c>
      <c r="P46">
        <v>81</v>
      </c>
      <c r="Q46">
        <v>78</v>
      </c>
      <c r="R46">
        <v>80</v>
      </c>
      <c r="S46">
        <v>83</v>
      </c>
      <c r="T46">
        <v>77</v>
      </c>
      <c r="U46">
        <v>72</v>
      </c>
      <c r="V46">
        <v>79</v>
      </c>
      <c r="W46">
        <v>81</v>
      </c>
      <c r="X46">
        <v>84</v>
      </c>
      <c r="Y46">
        <v>83</v>
      </c>
      <c r="Z46">
        <v>81</v>
      </c>
      <c r="AA46">
        <v>84</v>
      </c>
      <c r="AB46">
        <v>14</v>
      </c>
      <c r="AC46">
        <v>10</v>
      </c>
      <c r="AD46">
        <v>18</v>
      </c>
    </row>
    <row r="47" spans="1:30" ht="14.25" x14ac:dyDescent="0.45">
      <c r="A47" t="s">
        <v>115</v>
      </c>
      <c r="B47" t="s">
        <v>391</v>
      </c>
      <c r="C47">
        <v>373</v>
      </c>
      <c r="D47">
        <v>5825</v>
      </c>
      <c r="E47">
        <v>5825</v>
      </c>
      <c r="F47">
        <v>5824</v>
      </c>
      <c r="G47">
        <v>5825</v>
      </c>
      <c r="H47">
        <v>3002</v>
      </c>
      <c r="I47">
        <v>3002</v>
      </c>
      <c r="J47">
        <v>3002</v>
      </c>
      <c r="K47">
        <v>3002</v>
      </c>
      <c r="L47">
        <v>2823</v>
      </c>
      <c r="M47">
        <v>2823</v>
      </c>
      <c r="N47">
        <v>2822</v>
      </c>
      <c r="O47">
        <v>2823</v>
      </c>
      <c r="P47">
        <v>77</v>
      </c>
      <c r="Q47">
        <v>74</v>
      </c>
      <c r="R47">
        <v>76</v>
      </c>
      <c r="S47">
        <v>77</v>
      </c>
      <c r="T47">
        <v>72</v>
      </c>
      <c r="U47">
        <v>67</v>
      </c>
      <c r="V47">
        <v>74</v>
      </c>
      <c r="W47">
        <v>74</v>
      </c>
      <c r="X47">
        <v>82</v>
      </c>
      <c r="Y47">
        <v>81</v>
      </c>
      <c r="Z47">
        <v>78</v>
      </c>
      <c r="AA47">
        <v>79</v>
      </c>
      <c r="AB47">
        <v>15</v>
      </c>
      <c r="AC47">
        <v>10</v>
      </c>
      <c r="AD47">
        <v>20</v>
      </c>
    </row>
    <row r="48" spans="1:30" ht="14.25" x14ac:dyDescent="0.45">
      <c r="A48" t="s">
        <v>93</v>
      </c>
      <c r="B48" t="s">
        <v>391</v>
      </c>
      <c r="C48">
        <v>380</v>
      </c>
      <c r="D48">
        <v>7280</v>
      </c>
      <c r="E48">
        <v>7280</v>
      </c>
      <c r="F48">
        <v>7280</v>
      </c>
      <c r="G48">
        <v>7280</v>
      </c>
      <c r="H48">
        <v>3722</v>
      </c>
      <c r="I48">
        <v>3722</v>
      </c>
      <c r="J48">
        <v>3722</v>
      </c>
      <c r="K48">
        <v>3722</v>
      </c>
      <c r="L48">
        <v>3558</v>
      </c>
      <c r="M48">
        <v>3558</v>
      </c>
      <c r="N48">
        <v>3558</v>
      </c>
      <c r="O48">
        <v>3558</v>
      </c>
      <c r="P48">
        <v>78</v>
      </c>
      <c r="Q48">
        <v>74</v>
      </c>
      <c r="R48">
        <v>78</v>
      </c>
      <c r="S48">
        <v>78</v>
      </c>
      <c r="T48">
        <v>75</v>
      </c>
      <c r="U48">
        <v>69</v>
      </c>
      <c r="V48">
        <v>76</v>
      </c>
      <c r="W48">
        <v>76</v>
      </c>
      <c r="X48">
        <v>82</v>
      </c>
      <c r="Y48">
        <v>80</v>
      </c>
      <c r="Z48">
        <v>79</v>
      </c>
      <c r="AA48">
        <v>81</v>
      </c>
      <c r="AB48">
        <v>13</v>
      </c>
      <c r="AC48">
        <v>9</v>
      </c>
      <c r="AD48">
        <v>18</v>
      </c>
    </row>
    <row r="49" spans="1:30" ht="14.25" x14ac:dyDescent="0.45">
      <c r="A49" t="s">
        <v>95</v>
      </c>
      <c r="B49" t="s">
        <v>391</v>
      </c>
      <c r="C49">
        <v>381</v>
      </c>
      <c r="D49">
        <v>2642</v>
      </c>
      <c r="E49">
        <v>2642</v>
      </c>
      <c r="F49">
        <v>2642</v>
      </c>
      <c r="G49">
        <v>2642</v>
      </c>
      <c r="H49">
        <v>1331</v>
      </c>
      <c r="I49">
        <v>1331</v>
      </c>
      <c r="J49">
        <v>1331</v>
      </c>
      <c r="K49">
        <v>1331</v>
      </c>
      <c r="L49">
        <v>1311</v>
      </c>
      <c r="M49">
        <v>1311</v>
      </c>
      <c r="N49">
        <v>1311</v>
      </c>
      <c r="O49">
        <v>1311</v>
      </c>
      <c r="P49">
        <v>72</v>
      </c>
      <c r="Q49">
        <v>59</v>
      </c>
      <c r="R49">
        <v>70</v>
      </c>
      <c r="S49">
        <v>71</v>
      </c>
      <c r="T49">
        <v>65</v>
      </c>
      <c r="U49">
        <v>50</v>
      </c>
      <c r="V49">
        <v>68</v>
      </c>
      <c r="W49">
        <v>67</v>
      </c>
      <c r="X49">
        <v>79</v>
      </c>
      <c r="Y49">
        <v>69</v>
      </c>
      <c r="Z49">
        <v>73</v>
      </c>
      <c r="AA49">
        <v>75</v>
      </c>
      <c r="AB49">
        <v>6</v>
      </c>
      <c r="AC49">
        <v>4</v>
      </c>
      <c r="AD49">
        <v>8</v>
      </c>
    </row>
    <row r="50" spans="1:30" ht="14.25" x14ac:dyDescent="0.45">
      <c r="A50" t="s">
        <v>103</v>
      </c>
      <c r="B50" t="s">
        <v>391</v>
      </c>
      <c r="C50">
        <v>382</v>
      </c>
      <c r="D50">
        <v>5100</v>
      </c>
      <c r="E50">
        <v>5100</v>
      </c>
      <c r="F50">
        <v>5100</v>
      </c>
      <c r="G50">
        <v>5100</v>
      </c>
      <c r="H50">
        <v>2553</v>
      </c>
      <c r="I50">
        <v>2553</v>
      </c>
      <c r="J50">
        <v>2553</v>
      </c>
      <c r="K50">
        <v>2553</v>
      </c>
      <c r="L50">
        <v>2547</v>
      </c>
      <c r="M50">
        <v>2547</v>
      </c>
      <c r="N50">
        <v>2547</v>
      </c>
      <c r="O50">
        <v>2547</v>
      </c>
      <c r="P50">
        <v>77</v>
      </c>
      <c r="Q50">
        <v>70</v>
      </c>
      <c r="R50">
        <v>76</v>
      </c>
      <c r="S50">
        <v>77</v>
      </c>
      <c r="T50">
        <v>72</v>
      </c>
      <c r="U50">
        <v>62</v>
      </c>
      <c r="V50">
        <v>74</v>
      </c>
      <c r="W50">
        <v>75</v>
      </c>
      <c r="X50">
        <v>82</v>
      </c>
      <c r="Y50">
        <v>78</v>
      </c>
      <c r="Z50">
        <v>77</v>
      </c>
      <c r="AA50">
        <v>79</v>
      </c>
      <c r="AB50">
        <v>8</v>
      </c>
      <c r="AC50">
        <v>6</v>
      </c>
      <c r="AD50">
        <v>11</v>
      </c>
    </row>
    <row r="51" spans="1:30" ht="14.25" x14ac:dyDescent="0.45">
      <c r="A51" t="s">
        <v>105</v>
      </c>
      <c r="B51" t="s">
        <v>391</v>
      </c>
      <c r="C51">
        <v>383</v>
      </c>
      <c r="D51">
        <v>8304</v>
      </c>
      <c r="E51">
        <v>8304</v>
      </c>
      <c r="F51">
        <v>8304</v>
      </c>
      <c r="G51">
        <v>8304</v>
      </c>
      <c r="H51">
        <v>4170</v>
      </c>
      <c r="I51">
        <v>4170</v>
      </c>
      <c r="J51">
        <v>4170</v>
      </c>
      <c r="K51">
        <v>4170</v>
      </c>
      <c r="L51">
        <v>4134</v>
      </c>
      <c r="M51">
        <v>4134</v>
      </c>
      <c r="N51">
        <v>4134</v>
      </c>
      <c r="O51">
        <v>4134</v>
      </c>
      <c r="P51">
        <v>76</v>
      </c>
      <c r="Q51">
        <v>67</v>
      </c>
      <c r="R51">
        <v>74</v>
      </c>
      <c r="S51">
        <v>75</v>
      </c>
      <c r="T51">
        <v>71</v>
      </c>
      <c r="U51">
        <v>60</v>
      </c>
      <c r="V51">
        <v>72</v>
      </c>
      <c r="W51">
        <v>73</v>
      </c>
      <c r="X51">
        <v>81</v>
      </c>
      <c r="Y51">
        <v>75</v>
      </c>
      <c r="Z51">
        <v>75</v>
      </c>
      <c r="AA51">
        <v>77</v>
      </c>
      <c r="AB51">
        <v>10</v>
      </c>
      <c r="AC51">
        <v>8</v>
      </c>
      <c r="AD51">
        <v>12</v>
      </c>
    </row>
    <row r="52" spans="1:30" ht="14.25" x14ac:dyDescent="0.45">
      <c r="A52" t="s">
        <v>117</v>
      </c>
      <c r="B52" t="s">
        <v>391</v>
      </c>
      <c r="C52">
        <v>384</v>
      </c>
      <c r="D52">
        <v>3603</v>
      </c>
      <c r="E52">
        <v>3603</v>
      </c>
      <c r="F52">
        <v>3603</v>
      </c>
      <c r="G52">
        <v>3603</v>
      </c>
      <c r="H52">
        <v>1905</v>
      </c>
      <c r="I52">
        <v>1905</v>
      </c>
      <c r="J52">
        <v>1905</v>
      </c>
      <c r="K52">
        <v>1905</v>
      </c>
      <c r="L52">
        <v>1698</v>
      </c>
      <c r="M52">
        <v>1698</v>
      </c>
      <c r="N52">
        <v>1698</v>
      </c>
      <c r="O52">
        <v>1698</v>
      </c>
      <c r="P52">
        <v>77</v>
      </c>
      <c r="Q52">
        <v>74</v>
      </c>
      <c r="R52">
        <v>76</v>
      </c>
      <c r="S52">
        <v>77</v>
      </c>
      <c r="T52">
        <v>73</v>
      </c>
      <c r="U52">
        <v>67</v>
      </c>
      <c r="V52">
        <v>74</v>
      </c>
      <c r="W52">
        <v>74</v>
      </c>
      <c r="X52">
        <v>83</v>
      </c>
      <c r="Y52">
        <v>81</v>
      </c>
      <c r="Z52">
        <v>79</v>
      </c>
      <c r="AA52">
        <v>81</v>
      </c>
      <c r="AB52">
        <v>14</v>
      </c>
      <c r="AC52">
        <v>10</v>
      </c>
      <c r="AD52">
        <v>18</v>
      </c>
    </row>
    <row r="53" spans="1:30" ht="14.25" x14ac:dyDescent="0.45">
      <c r="A53" t="s">
        <v>101</v>
      </c>
      <c r="B53" t="s">
        <v>391</v>
      </c>
      <c r="C53">
        <v>810</v>
      </c>
      <c r="D53">
        <v>2833</v>
      </c>
      <c r="E53">
        <v>2833</v>
      </c>
      <c r="F53">
        <v>2833</v>
      </c>
      <c r="G53">
        <v>2833</v>
      </c>
      <c r="H53">
        <v>1434</v>
      </c>
      <c r="I53">
        <v>1434</v>
      </c>
      <c r="J53">
        <v>1434</v>
      </c>
      <c r="K53">
        <v>1434</v>
      </c>
      <c r="L53">
        <v>1399</v>
      </c>
      <c r="M53">
        <v>1399</v>
      </c>
      <c r="N53">
        <v>1399</v>
      </c>
      <c r="O53">
        <v>1399</v>
      </c>
      <c r="P53">
        <v>82</v>
      </c>
      <c r="Q53">
        <v>79</v>
      </c>
      <c r="R53">
        <v>81</v>
      </c>
      <c r="S53">
        <v>82</v>
      </c>
      <c r="T53">
        <v>78</v>
      </c>
      <c r="U53">
        <v>73</v>
      </c>
      <c r="V53">
        <v>79</v>
      </c>
      <c r="W53">
        <v>80</v>
      </c>
      <c r="X53">
        <v>86</v>
      </c>
      <c r="Y53">
        <v>85</v>
      </c>
      <c r="Z53">
        <v>84</v>
      </c>
      <c r="AA53">
        <v>84</v>
      </c>
      <c r="AB53">
        <v>14</v>
      </c>
      <c r="AC53">
        <v>8</v>
      </c>
      <c r="AD53">
        <v>19</v>
      </c>
    </row>
    <row r="54" spans="1:30" ht="14.25" x14ac:dyDescent="0.45">
      <c r="A54" t="s">
        <v>99</v>
      </c>
      <c r="B54" t="s">
        <v>391</v>
      </c>
      <c r="C54">
        <v>811</v>
      </c>
      <c r="D54">
        <v>3473</v>
      </c>
      <c r="E54">
        <v>3473</v>
      </c>
      <c r="F54">
        <v>3473</v>
      </c>
      <c r="G54">
        <v>3473</v>
      </c>
      <c r="H54">
        <v>1723</v>
      </c>
      <c r="I54">
        <v>1723</v>
      </c>
      <c r="J54">
        <v>1723</v>
      </c>
      <c r="K54">
        <v>1723</v>
      </c>
      <c r="L54">
        <v>1750</v>
      </c>
      <c r="M54">
        <v>1750</v>
      </c>
      <c r="N54">
        <v>1750</v>
      </c>
      <c r="O54">
        <v>1750</v>
      </c>
      <c r="P54">
        <v>82</v>
      </c>
      <c r="Q54">
        <v>76</v>
      </c>
      <c r="R54">
        <v>79</v>
      </c>
      <c r="S54">
        <v>83</v>
      </c>
      <c r="T54">
        <v>76</v>
      </c>
      <c r="U54">
        <v>68</v>
      </c>
      <c r="V54">
        <v>77</v>
      </c>
      <c r="W54">
        <v>80</v>
      </c>
      <c r="X54">
        <v>87</v>
      </c>
      <c r="Y54">
        <v>84</v>
      </c>
      <c r="Z54">
        <v>81</v>
      </c>
      <c r="AA54">
        <v>85</v>
      </c>
      <c r="AB54">
        <v>19</v>
      </c>
      <c r="AC54">
        <v>12</v>
      </c>
      <c r="AD54">
        <v>26</v>
      </c>
    </row>
    <row r="55" spans="1:30" ht="14.25" x14ac:dyDescent="0.45">
      <c r="A55" t="s">
        <v>107</v>
      </c>
      <c r="B55" t="s">
        <v>391</v>
      </c>
      <c r="C55">
        <v>812</v>
      </c>
      <c r="D55">
        <v>1869</v>
      </c>
      <c r="E55">
        <v>1869</v>
      </c>
      <c r="F55">
        <v>1869</v>
      </c>
      <c r="G55">
        <v>1869</v>
      </c>
      <c r="H55">
        <v>938</v>
      </c>
      <c r="I55">
        <v>938</v>
      </c>
      <c r="J55">
        <v>938</v>
      </c>
      <c r="K55">
        <v>938</v>
      </c>
      <c r="L55">
        <v>931</v>
      </c>
      <c r="M55">
        <v>931</v>
      </c>
      <c r="N55">
        <v>931</v>
      </c>
      <c r="O55">
        <v>931</v>
      </c>
      <c r="P55">
        <v>80</v>
      </c>
      <c r="Q55">
        <v>80</v>
      </c>
      <c r="R55">
        <v>79</v>
      </c>
      <c r="S55">
        <v>83</v>
      </c>
      <c r="T55">
        <v>73</v>
      </c>
      <c r="U55">
        <v>72</v>
      </c>
      <c r="V55">
        <v>76</v>
      </c>
      <c r="W55">
        <v>79</v>
      </c>
      <c r="X55">
        <v>87</v>
      </c>
      <c r="Y55">
        <v>87</v>
      </c>
      <c r="Z55">
        <v>82</v>
      </c>
      <c r="AA55">
        <v>86</v>
      </c>
      <c r="AB55">
        <v>21</v>
      </c>
      <c r="AC55">
        <v>14</v>
      </c>
      <c r="AD55">
        <v>28</v>
      </c>
    </row>
    <row r="56" spans="1:30" ht="14.25" x14ac:dyDescent="0.45">
      <c r="A56" t="s">
        <v>109</v>
      </c>
      <c r="B56" t="s">
        <v>391</v>
      </c>
      <c r="C56">
        <v>813</v>
      </c>
      <c r="D56">
        <v>1894</v>
      </c>
      <c r="E56">
        <v>1894</v>
      </c>
      <c r="F56">
        <v>1894</v>
      </c>
      <c r="G56">
        <v>1894</v>
      </c>
      <c r="H56">
        <v>984</v>
      </c>
      <c r="I56">
        <v>984</v>
      </c>
      <c r="J56">
        <v>984</v>
      </c>
      <c r="K56">
        <v>984</v>
      </c>
      <c r="L56">
        <v>910</v>
      </c>
      <c r="M56">
        <v>910</v>
      </c>
      <c r="N56">
        <v>910</v>
      </c>
      <c r="O56">
        <v>910</v>
      </c>
      <c r="P56">
        <v>80</v>
      </c>
      <c r="Q56">
        <v>78</v>
      </c>
      <c r="R56">
        <v>79</v>
      </c>
      <c r="S56">
        <v>82</v>
      </c>
      <c r="T56">
        <v>74</v>
      </c>
      <c r="U56">
        <v>70</v>
      </c>
      <c r="V56">
        <v>76</v>
      </c>
      <c r="W56">
        <v>78</v>
      </c>
      <c r="X56">
        <v>85</v>
      </c>
      <c r="Y56">
        <v>85</v>
      </c>
      <c r="Z56">
        <v>82</v>
      </c>
      <c r="AA56">
        <v>85</v>
      </c>
      <c r="AB56">
        <v>18</v>
      </c>
      <c r="AC56">
        <v>14</v>
      </c>
      <c r="AD56">
        <v>23</v>
      </c>
    </row>
    <row r="57" spans="1:30" ht="14.25" x14ac:dyDescent="0.45">
      <c r="A57" t="s">
        <v>111</v>
      </c>
      <c r="B57" t="s">
        <v>391</v>
      </c>
      <c r="C57">
        <v>815</v>
      </c>
      <c r="D57">
        <v>5878</v>
      </c>
      <c r="E57">
        <v>5878</v>
      </c>
      <c r="F57">
        <v>5878</v>
      </c>
      <c r="G57">
        <v>5878</v>
      </c>
      <c r="H57">
        <v>2987</v>
      </c>
      <c r="I57">
        <v>2987</v>
      </c>
      <c r="J57">
        <v>2987</v>
      </c>
      <c r="K57">
        <v>2987</v>
      </c>
      <c r="L57">
        <v>2891</v>
      </c>
      <c r="M57">
        <v>2891</v>
      </c>
      <c r="N57">
        <v>2891</v>
      </c>
      <c r="O57">
        <v>2891</v>
      </c>
      <c r="P57">
        <v>80</v>
      </c>
      <c r="Q57">
        <v>73</v>
      </c>
      <c r="R57">
        <v>77</v>
      </c>
      <c r="S57">
        <v>82</v>
      </c>
      <c r="T57">
        <v>75</v>
      </c>
      <c r="U57">
        <v>66</v>
      </c>
      <c r="V57">
        <v>75</v>
      </c>
      <c r="W57">
        <v>80</v>
      </c>
      <c r="X57">
        <v>85</v>
      </c>
      <c r="Y57">
        <v>80</v>
      </c>
      <c r="Z57">
        <v>78</v>
      </c>
      <c r="AA57">
        <v>84</v>
      </c>
      <c r="AB57">
        <v>16</v>
      </c>
      <c r="AC57">
        <v>12</v>
      </c>
      <c r="AD57">
        <v>21</v>
      </c>
    </row>
    <row r="58" spans="1:30" ht="14.25" x14ac:dyDescent="0.45">
      <c r="A58" t="s">
        <v>119</v>
      </c>
      <c r="B58" t="s">
        <v>391</v>
      </c>
      <c r="C58">
        <v>816</v>
      </c>
      <c r="D58">
        <v>1821</v>
      </c>
      <c r="E58">
        <v>1821</v>
      </c>
      <c r="F58">
        <v>1821</v>
      </c>
      <c r="G58">
        <v>1821</v>
      </c>
      <c r="H58">
        <v>903</v>
      </c>
      <c r="I58">
        <v>903</v>
      </c>
      <c r="J58">
        <v>903</v>
      </c>
      <c r="K58">
        <v>903</v>
      </c>
      <c r="L58">
        <v>918</v>
      </c>
      <c r="M58">
        <v>918</v>
      </c>
      <c r="N58">
        <v>918</v>
      </c>
      <c r="O58">
        <v>918</v>
      </c>
      <c r="P58">
        <v>80</v>
      </c>
      <c r="Q58">
        <v>71</v>
      </c>
      <c r="R58">
        <v>76</v>
      </c>
      <c r="S58">
        <v>79</v>
      </c>
      <c r="T58">
        <v>75</v>
      </c>
      <c r="U58">
        <v>64</v>
      </c>
      <c r="V58">
        <v>76</v>
      </c>
      <c r="W58">
        <v>78</v>
      </c>
      <c r="X58">
        <v>85</v>
      </c>
      <c r="Y58">
        <v>77</v>
      </c>
      <c r="Z58">
        <v>75</v>
      </c>
      <c r="AA58">
        <v>81</v>
      </c>
      <c r="AB58">
        <v>21</v>
      </c>
      <c r="AC58">
        <v>15</v>
      </c>
      <c r="AD58">
        <v>27</v>
      </c>
    </row>
    <row r="59" spans="1:30" ht="14.25" x14ac:dyDescent="0.45">
      <c r="A59" t="s">
        <v>121</v>
      </c>
      <c r="B59" t="s">
        <v>392</v>
      </c>
      <c r="C59" t="s">
        <v>392</v>
      </c>
      <c r="D59">
        <v>49773</v>
      </c>
      <c r="E59">
        <v>49773</v>
      </c>
      <c r="F59">
        <v>49772</v>
      </c>
      <c r="G59">
        <v>49770</v>
      </c>
      <c r="H59">
        <v>25451</v>
      </c>
      <c r="I59">
        <v>25451</v>
      </c>
      <c r="J59">
        <v>25450</v>
      </c>
      <c r="K59">
        <v>25450</v>
      </c>
      <c r="L59">
        <v>24322</v>
      </c>
      <c r="M59">
        <v>24322</v>
      </c>
      <c r="N59">
        <v>24322</v>
      </c>
      <c r="O59">
        <v>24320</v>
      </c>
      <c r="P59">
        <v>79</v>
      </c>
      <c r="Q59">
        <v>74</v>
      </c>
      <c r="R59">
        <v>78</v>
      </c>
      <c r="S59">
        <v>81</v>
      </c>
      <c r="T59">
        <v>75</v>
      </c>
      <c r="U59">
        <v>68</v>
      </c>
      <c r="V59">
        <v>77</v>
      </c>
      <c r="W59">
        <v>79</v>
      </c>
      <c r="X59">
        <v>84</v>
      </c>
      <c r="Y59">
        <v>81</v>
      </c>
      <c r="Z59">
        <v>79</v>
      </c>
      <c r="AA59">
        <v>83</v>
      </c>
      <c r="AB59">
        <v>15</v>
      </c>
      <c r="AC59">
        <v>11</v>
      </c>
      <c r="AD59">
        <v>19</v>
      </c>
    </row>
    <row r="60" spans="1:30" ht="14.25" x14ac:dyDescent="0.45">
      <c r="A60" t="s">
        <v>125</v>
      </c>
      <c r="B60" t="s">
        <v>392</v>
      </c>
      <c r="C60">
        <v>830</v>
      </c>
      <c r="D60">
        <v>8072</v>
      </c>
      <c r="E60">
        <v>8072</v>
      </c>
      <c r="F60">
        <v>8072</v>
      </c>
      <c r="G60">
        <v>8072</v>
      </c>
      <c r="H60">
        <v>4133</v>
      </c>
      <c r="I60">
        <v>4133</v>
      </c>
      <c r="J60">
        <v>4133</v>
      </c>
      <c r="K60">
        <v>4133</v>
      </c>
      <c r="L60">
        <v>3939</v>
      </c>
      <c r="M60">
        <v>3939</v>
      </c>
      <c r="N60">
        <v>3939</v>
      </c>
      <c r="O60">
        <v>3939</v>
      </c>
      <c r="P60">
        <v>80</v>
      </c>
      <c r="Q60">
        <v>75</v>
      </c>
      <c r="R60">
        <v>79</v>
      </c>
      <c r="S60">
        <v>83</v>
      </c>
      <c r="T60">
        <v>76</v>
      </c>
      <c r="U60">
        <v>67</v>
      </c>
      <c r="V60">
        <v>78</v>
      </c>
      <c r="W60">
        <v>80</v>
      </c>
      <c r="X60">
        <v>86</v>
      </c>
      <c r="Y60">
        <v>82</v>
      </c>
      <c r="Z60">
        <v>81</v>
      </c>
      <c r="AA60">
        <v>86</v>
      </c>
      <c r="AB60">
        <v>17</v>
      </c>
      <c r="AC60">
        <v>12</v>
      </c>
      <c r="AD60">
        <v>22</v>
      </c>
    </row>
    <row r="61" spans="1:30" ht="14.25" x14ac:dyDescent="0.45">
      <c r="A61" t="s">
        <v>123</v>
      </c>
      <c r="B61" t="s">
        <v>392</v>
      </c>
      <c r="C61">
        <v>831</v>
      </c>
      <c r="D61">
        <v>2916</v>
      </c>
      <c r="E61">
        <v>2916</v>
      </c>
      <c r="F61">
        <v>2916</v>
      </c>
      <c r="G61">
        <v>2916</v>
      </c>
      <c r="H61">
        <v>1507</v>
      </c>
      <c r="I61">
        <v>1507</v>
      </c>
      <c r="J61">
        <v>1507</v>
      </c>
      <c r="K61">
        <v>1507</v>
      </c>
      <c r="L61">
        <v>1409</v>
      </c>
      <c r="M61">
        <v>1409</v>
      </c>
      <c r="N61">
        <v>1409</v>
      </c>
      <c r="O61">
        <v>1409</v>
      </c>
      <c r="P61">
        <v>77</v>
      </c>
      <c r="Q61">
        <v>72</v>
      </c>
      <c r="R61">
        <v>76</v>
      </c>
      <c r="S61">
        <v>77</v>
      </c>
      <c r="T61">
        <v>73</v>
      </c>
      <c r="U61">
        <v>66</v>
      </c>
      <c r="V61">
        <v>75</v>
      </c>
      <c r="W61">
        <v>76</v>
      </c>
      <c r="X61">
        <v>82</v>
      </c>
      <c r="Y61">
        <v>77</v>
      </c>
      <c r="Z61">
        <v>76</v>
      </c>
      <c r="AA61">
        <v>79</v>
      </c>
      <c r="AB61">
        <v>14</v>
      </c>
      <c r="AC61">
        <v>10</v>
      </c>
      <c r="AD61">
        <v>17</v>
      </c>
    </row>
    <row r="62" spans="1:30" ht="14.25" x14ac:dyDescent="0.45">
      <c r="A62" t="s">
        <v>129</v>
      </c>
      <c r="B62" t="s">
        <v>392</v>
      </c>
      <c r="C62">
        <v>855</v>
      </c>
      <c r="D62">
        <v>7158</v>
      </c>
      <c r="E62">
        <v>7158</v>
      </c>
      <c r="F62">
        <v>7158</v>
      </c>
      <c r="G62">
        <v>7158</v>
      </c>
      <c r="H62">
        <v>3735</v>
      </c>
      <c r="I62">
        <v>3735</v>
      </c>
      <c r="J62">
        <v>3735</v>
      </c>
      <c r="K62">
        <v>3735</v>
      </c>
      <c r="L62">
        <v>3423</v>
      </c>
      <c r="M62">
        <v>3423</v>
      </c>
      <c r="N62">
        <v>3423</v>
      </c>
      <c r="O62">
        <v>3423</v>
      </c>
      <c r="P62">
        <v>81</v>
      </c>
      <c r="Q62">
        <v>74</v>
      </c>
      <c r="R62">
        <v>78</v>
      </c>
      <c r="S62">
        <v>84</v>
      </c>
      <c r="T62">
        <v>77</v>
      </c>
      <c r="U62">
        <v>68</v>
      </c>
      <c r="V62">
        <v>78</v>
      </c>
      <c r="W62">
        <v>82</v>
      </c>
      <c r="X62">
        <v>86</v>
      </c>
      <c r="Y62">
        <v>81</v>
      </c>
      <c r="Z62">
        <v>78</v>
      </c>
      <c r="AA62">
        <v>85</v>
      </c>
      <c r="AB62">
        <v>15</v>
      </c>
      <c r="AC62">
        <v>11</v>
      </c>
      <c r="AD62">
        <v>19</v>
      </c>
    </row>
    <row r="63" spans="1:30" ht="14.25" x14ac:dyDescent="0.45">
      <c r="A63" t="s">
        <v>127</v>
      </c>
      <c r="B63" t="s">
        <v>392</v>
      </c>
      <c r="C63">
        <v>856</v>
      </c>
      <c r="D63">
        <v>3968</v>
      </c>
      <c r="E63">
        <v>3968</v>
      </c>
      <c r="F63">
        <v>3968</v>
      </c>
      <c r="G63">
        <v>3968</v>
      </c>
      <c r="H63">
        <v>2010</v>
      </c>
      <c r="I63">
        <v>2010</v>
      </c>
      <c r="J63">
        <v>2010</v>
      </c>
      <c r="K63">
        <v>2010</v>
      </c>
      <c r="L63">
        <v>1958</v>
      </c>
      <c r="M63">
        <v>1958</v>
      </c>
      <c r="N63">
        <v>1958</v>
      </c>
      <c r="O63">
        <v>1958</v>
      </c>
      <c r="P63">
        <v>79</v>
      </c>
      <c r="Q63">
        <v>78</v>
      </c>
      <c r="R63">
        <v>78</v>
      </c>
      <c r="S63">
        <v>82</v>
      </c>
      <c r="T63">
        <v>74</v>
      </c>
      <c r="U63">
        <v>72</v>
      </c>
      <c r="V63">
        <v>76</v>
      </c>
      <c r="W63">
        <v>79</v>
      </c>
      <c r="X63">
        <v>83</v>
      </c>
      <c r="Y63">
        <v>84</v>
      </c>
      <c r="Z63">
        <v>79</v>
      </c>
      <c r="AA63">
        <v>84</v>
      </c>
      <c r="AB63">
        <v>19</v>
      </c>
      <c r="AC63">
        <v>14</v>
      </c>
      <c r="AD63">
        <v>24</v>
      </c>
    </row>
    <row r="64" spans="1:30" ht="14.25" x14ac:dyDescent="0.45">
      <c r="A64" t="s">
        <v>139</v>
      </c>
      <c r="B64" t="s">
        <v>392</v>
      </c>
      <c r="C64">
        <v>857</v>
      </c>
      <c r="D64">
        <v>375</v>
      </c>
      <c r="E64">
        <v>375</v>
      </c>
      <c r="F64">
        <v>375</v>
      </c>
      <c r="G64">
        <v>375</v>
      </c>
      <c r="H64">
        <v>191</v>
      </c>
      <c r="I64">
        <v>191</v>
      </c>
      <c r="J64">
        <v>191</v>
      </c>
      <c r="K64">
        <v>191</v>
      </c>
      <c r="L64">
        <v>184</v>
      </c>
      <c r="M64">
        <v>184</v>
      </c>
      <c r="N64">
        <v>184</v>
      </c>
      <c r="O64">
        <v>184</v>
      </c>
      <c r="P64">
        <v>81</v>
      </c>
      <c r="Q64">
        <v>74</v>
      </c>
      <c r="R64">
        <v>78</v>
      </c>
      <c r="S64">
        <v>83</v>
      </c>
      <c r="T64">
        <v>76</v>
      </c>
      <c r="U64">
        <v>69</v>
      </c>
      <c r="V64">
        <v>80</v>
      </c>
      <c r="W64">
        <v>84</v>
      </c>
      <c r="X64">
        <v>86</v>
      </c>
      <c r="Y64">
        <v>79</v>
      </c>
      <c r="Z64">
        <v>76</v>
      </c>
      <c r="AA64">
        <v>82</v>
      </c>
      <c r="AB64">
        <v>15</v>
      </c>
      <c r="AC64">
        <v>15</v>
      </c>
      <c r="AD64">
        <v>15</v>
      </c>
    </row>
    <row r="65" spans="1:30" ht="14.25" x14ac:dyDescent="0.45">
      <c r="A65" t="s">
        <v>137</v>
      </c>
      <c r="B65" t="s">
        <v>392</v>
      </c>
      <c r="C65">
        <v>891</v>
      </c>
      <c r="D65">
        <v>8410</v>
      </c>
      <c r="E65">
        <v>8410</v>
      </c>
      <c r="F65">
        <v>8410</v>
      </c>
      <c r="G65">
        <v>8410</v>
      </c>
      <c r="H65">
        <v>4321</v>
      </c>
      <c r="I65">
        <v>4321</v>
      </c>
      <c r="J65">
        <v>4321</v>
      </c>
      <c r="K65">
        <v>4321</v>
      </c>
      <c r="L65">
        <v>4089</v>
      </c>
      <c r="M65">
        <v>4089</v>
      </c>
      <c r="N65">
        <v>4089</v>
      </c>
      <c r="O65">
        <v>4089</v>
      </c>
      <c r="P65">
        <v>80</v>
      </c>
      <c r="Q65">
        <v>75</v>
      </c>
      <c r="R65">
        <v>79</v>
      </c>
      <c r="S65">
        <v>82</v>
      </c>
      <c r="T65">
        <v>77</v>
      </c>
      <c r="U65">
        <v>69</v>
      </c>
      <c r="V65">
        <v>77</v>
      </c>
      <c r="W65">
        <v>80</v>
      </c>
      <c r="X65">
        <v>84</v>
      </c>
      <c r="Y65">
        <v>81</v>
      </c>
      <c r="Z65">
        <v>81</v>
      </c>
      <c r="AA65">
        <v>83</v>
      </c>
      <c r="AB65">
        <v>14</v>
      </c>
      <c r="AC65">
        <v>11</v>
      </c>
      <c r="AD65">
        <v>18</v>
      </c>
    </row>
    <row r="66" spans="1:30" ht="14.25" x14ac:dyDescent="0.45">
      <c r="A66" t="s">
        <v>135</v>
      </c>
      <c r="B66" t="s">
        <v>392</v>
      </c>
      <c r="C66">
        <v>892</v>
      </c>
      <c r="D66">
        <v>3106</v>
      </c>
      <c r="E66">
        <v>3106</v>
      </c>
      <c r="F66">
        <v>3106</v>
      </c>
      <c r="G66">
        <v>3106</v>
      </c>
      <c r="H66">
        <v>1592</v>
      </c>
      <c r="I66">
        <v>1592</v>
      </c>
      <c r="J66">
        <v>1592</v>
      </c>
      <c r="K66">
        <v>1592</v>
      </c>
      <c r="L66">
        <v>1514</v>
      </c>
      <c r="M66">
        <v>1514</v>
      </c>
      <c r="N66">
        <v>1514</v>
      </c>
      <c r="O66">
        <v>1514</v>
      </c>
      <c r="P66">
        <v>75</v>
      </c>
      <c r="Q66">
        <v>72</v>
      </c>
      <c r="R66">
        <v>76</v>
      </c>
      <c r="S66">
        <v>77</v>
      </c>
      <c r="T66">
        <v>71</v>
      </c>
      <c r="U66">
        <v>67</v>
      </c>
      <c r="V66">
        <v>75</v>
      </c>
      <c r="W66">
        <v>75</v>
      </c>
      <c r="X66">
        <v>79</v>
      </c>
      <c r="Y66">
        <v>78</v>
      </c>
      <c r="Z66">
        <v>78</v>
      </c>
      <c r="AA66">
        <v>79</v>
      </c>
      <c r="AB66">
        <v>12</v>
      </c>
      <c r="AC66">
        <v>11</v>
      </c>
      <c r="AD66">
        <v>13</v>
      </c>
    </row>
    <row r="67" spans="1:30" ht="14.25" x14ac:dyDescent="0.45">
      <c r="A67" t="s">
        <v>131</v>
      </c>
      <c r="B67" t="s">
        <v>392</v>
      </c>
      <c r="C67">
        <v>925</v>
      </c>
      <c r="D67">
        <v>7348</v>
      </c>
      <c r="E67">
        <v>7348</v>
      </c>
      <c r="F67">
        <v>7348</v>
      </c>
      <c r="G67">
        <v>7347</v>
      </c>
      <c r="H67">
        <v>3733</v>
      </c>
      <c r="I67">
        <v>3733</v>
      </c>
      <c r="J67">
        <v>3733</v>
      </c>
      <c r="K67">
        <v>3733</v>
      </c>
      <c r="L67">
        <v>3615</v>
      </c>
      <c r="M67">
        <v>3615</v>
      </c>
      <c r="N67">
        <v>3615</v>
      </c>
      <c r="O67">
        <v>3614</v>
      </c>
      <c r="P67">
        <v>79</v>
      </c>
      <c r="Q67">
        <v>73</v>
      </c>
      <c r="R67">
        <v>77</v>
      </c>
      <c r="S67">
        <v>81</v>
      </c>
      <c r="T67">
        <v>74</v>
      </c>
      <c r="U67">
        <v>66</v>
      </c>
      <c r="V67">
        <v>76</v>
      </c>
      <c r="W67">
        <v>79</v>
      </c>
      <c r="X67">
        <v>84</v>
      </c>
      <c r="Y67">
        <v>80</v>
      </c>
      <c r="Z67">
        <v>79</v>
      </c>
      <c r="AA67">
        <v>83</v>
      </c>
      <c r="AB67">
        <v>14</v>
      </c>
      <c r="AC67">
        <v>10</v>
      </c>
      <c r="AD67">
        <v>19</v>
      </c>
    </row>
    <row r="68" spans="1:30" ht="14.25" x14ac:dyDescent="0.45">
      <c r="A68" t="s">
        <v>133</v>
      </c>
      <c r="B68" t="s">
        <v>392</v>
      </c>
      <c r="C68">
        <v>928</v>
      </c>
      <c r="D68">
        <v>8420</v>
      </c>
      <c r="E68">
        <v>8420</v>
      </c>
      <c r="F68">
        <v>8419</v>
      </c>
      <c r="G68">
        <v>8418</v>
      </c>
      <c r="H68">
        <v>4229</v>
      </c>
      <c r="I68">
        <v>4229</v>
      </c>
      <c r="J68">
        <v>4228</v>
      </c>
      <c r="K68">
        <v>4228</v>
      </c>
      <c r="L68">
        <v>4191</v>
      </c>
      <c r="M68">
        <v>4191</v>
      </c>
      <c r="N68">
        <v>4191</v>
      </c>
      <c r="O68">
        <v>4190</v>
      </c>
      <c r="P68">
        <v>79</v>
      </c>
      <c r="Q68">
        <v>72</v>
      </c>
      <c r="R68">
        <v>76</v>
      </c>
      <c r="S68">
        <v>80</v>
      </c>
      <c r="T68">
        <v>74</v>
      </c>
      <c r="U68">
        <v>66</v>
      </c>
      <c r="V68">
        <v>75</v>
      </c>
      <c r="W68">
        <v>78</v>
      </c>
      <c r="X68">
        <v>83</v>
      </c>
      <c r="Y68">
        <v>79</v>
      </c>
      <c r="Z68">
        <v>77</v>
      </c>
      <c r="AA68">
        <v>81</v>
      </c>
      <c r="AB68">
        <v>13</v>
      </c>
      <c r="AC68">
        <v>9</v>
      </c>
      <c r="AD68">
        <v>17</v>
      </c>
    </row>
    <row r="69" spans="1:30" ht="14.25" x14ac:dyDescent="0.45">
      <c r="A69" t="s">
        <v>338</v>
      </c>
      <c r="B69" t="s">
        <v>393</v>
      </c>
      <c r="C69" t="s">
        <v>393</v>
      </c>
      <c r="D69">
        <v>65429</v>
      </c>
      <c r="E69">
        <v>65428</v>
      </c>
      <c r="F69">
        <v>65429</v>
      </c>
      <c r="G69">
        <v>65430</v>
      </c>
      <c r="H69">
        <v>33469</v>
      </c>
      <c r="I69">
        <v>33468</v>
      </c>
      <c r="J69">
        <v>33469</v>
      </c>
      <c r="K69">
        <v>33470</v>
      </c>
      <c r="L69">
        <v>31960</v>
      </c>
      <c r="M69">
        <v>31960</v>
      </c>
      <c r="N69">
        <v>31960</v>
      </c>
      <c r="O69">
        <v>31960</v>
      </c>
      <c r="P69">
        <v>79</v>
      </c>
      <c r="Q69">
        <v>73</v>
      </c>
      <c r="R69">
        <v>77</v>
      </c>
      <c r="S69">
        <v>79</v>
      </c>
      <c r="T69">
        <v>74</v>
      </c>
      <c r="U69">
        <v>66</v>
      </c>
      <c r="V69">
        <v>76</v>
      </c>
      <c r="W69">
        <v>77</v>
      </c>
      <c r="X69">
        <v>83</v>
      </c>
      <c r="Y69">
        <v>79</v>
      </c>
      <c r="Z69">
        <v>78</v>
      </c>
      <c r="AA69">
        <v>82</v>
      </c>
      <c r="AB69">
        <v>13</v>
      </c>
      <c r="AC69">
        <v>9</v>
      </c>
      <c r="AD69">
        <v>17</v>
      </c>
    </row>
    <row r="70" spans="1:30" ht="14.25" x14ac:dyDescent="0.45">
      <c r="A70" t="s">
        <v>141</v>
      </c>
      <c r="B70" t="s">
        <v>393</v>
      </c>
      <c r="C70">
        <v>330</v>
      </c>
      <c r="D70">
        <v>14581</v>
      </c>
      <c r="E70">
        <v>14581</v>
      </c>
      <c r="F70">
        <v>14581</v>
      </c>
      <c r="G70">
        <v>14581</v>
      </c>
      <c r="H70">
        <v>7323</v>
      </c>
      <c r="I70">
        <v>7323</v>
      </c>
      <c r="J70">
        <v>7323</v>
      </c>
      <c r="K70">
        <v>7323</v>
      </c>
      <c r="L70">
        <v>7258</v>
      </c>
      <c r="M70">
        <v>7258</v>
      </c>
      <c r="N70">
        <v>7258</v>
      </c>
      <c r="O70">
        <v>7258</v>
      </c>
      <c r="P70">
        <v>75</v>
      </c>
      <c r="Q70">
        <v>69</v>
      </c>
      <c r="R70">
        <v>75</v>
      </c>
      <c r="S70">
        <v>75</v>
      </c>
      <c r="T70">
        <v>71</v>
      </c>
      <c r="U70">
        <v>63</v>
      </c>
      <c r="V70">
        <v>73</v>
      </c>
      <c r="W70">
        <v>72</v>
      </c>
      <c r="X70">
        <v>80</v>
      </c>
      <c r="Y70">
        <v>76</v>
      </c>
      <c r="Z70">
        <v>76</v>
      </c>
      <c r="AA70">
        <v>78</v>
      </c>
      <c r="AB70">
        <v>6</v>
      </c>
      <c r="AC70">
        <v>5</v>
      </c>
      <c r="AD70">
        <v>8</v>
      </c>
    </row>
    <row r="71" spans="1:30" ht="14.25" x14ac:dyDescent="0.45">
      <c r="A71" t="s">
        <v>143</v>
      </c>
      <c r="B71" t="s">
        <v>393</v>
      </c>
      <c r="C71">
        <v>331</v>
      </c>
      <c r="D71">
        <v>3793</v>
      </c>
      <c r="E71">
        <v>3793</v>
      </c>
      <c r="F71">
        <v>3793</v>
      </c>
      <c r="G71">
        <v>3793</v>
      </c>
      <c r="H71">
        <v>1967</v>
      </c>
      <c r="I71">
        <v>1967</v>
      </c>
      <c r="J71">
        <v>1967</v>
      </c>
      <c r="K71">
        <v>1967</v>
      </c>
      <c r="L71">
        <v>1826</v>
      </c>
      <c r="M71">
        <v>1826</v>
      </c>
      <c r="N71">
        <v>1826</v>
      </c>
      <c r="O71">
        <v>1826</v>
      </c>
      <c r="P71">
        <v>76</v>
      </c>
      <c r="Q71">
        <v>72</v>
      </c>
      <c r="R71">
        <v>74</v>
      </c>
      <c r="S71">
        <v>77</v>
      </c>
      <c r="T71">
        <v>71</v>
      </c>
      <c r="U71">
        <v>65</v>
      </c>
      <c r="V71">
        <v>73</v>
      </c>
      <c r="W71">
        <v>74</v>
      </c>
      <c r="X71">
        <v>81</v>
      </c>
      <c r="Y71">
        <v>79</v>
      </c>
      <c r="Z71">
        <v>76</v>
      </c>
      <c r="AA71">
        <v>80</v>
      </c>
      <c r="AB71">
        <v>11</v>
      </c>
      <c r="AC71">
        <v>8</v>
      </c>
      <c r="AD71">
        <v>14</v>
      </c>
    </row>
    <row r="72" spans="1:30" ht="14.25" x14ac:dyDescent="0.45">
      <c r="A72" t="s">
        <v>145</v>
      </c>
      <c r="B72" t="s">
        <v>393</v>
      </c>
      <c r="C72">
        <v>332</v>
      </c>
      <c r="D72">
        <v>3678</v>
      </c>
      <c r="E72">
        <v>3678</v>
      </c>
      <c r="F72">
        <v>3678</v>
      </c>
      <c r="G72">
        <v>3678</v>
      </c>
      <c r="H72">
        <v>1877</v>
      </c>
      <c r="I72">
        <v>1877</v>
      </c>
      <c r="J72">
        <v>1877</v>
      </c>
      <c r="K72">
        <v>1877</v>
      </c>
      <c r="L72">
        <v>1801</v>
      </c>
      <c r="M72">
        <v>1801</v>
      </c>
      <c r="N72">
        <v>1801</v>
      </c>
      <c r="O72">
        <v>1801</v>
      </c>
      <c r="P72">
        <v>79</v>
      </c>
      <c r="Q72">
        <v>73</v>
      </c>
      <c r="R72">
        <v>77</v>
      </c>
      <c r="S72">
        <v>78</v>
      </c>
      <c r="T72">
        <v>73</v>
      </c>
      <c r="U72">
        <v>64</v>
      </c>
      <c r="V72">
        <v>75</v>
      </c>
      <c r="W72">
        <v>75</v>
      </c>
      <c r="X72">
        <v>86</v>
      </c>
      <c r="Y72">
        <v>82</v>
      </c>
      <c r="Z72">
        <v>79</v>
      </c>
      <c r="AA72">
        <v>81</v>
      </c>
      <c r="AB72">
        <v>16</v>
      </c>
      <c r="AC72">
        <v>11</v>
      </c>
      <c r="AD72">
        <v>21</v>
      </c>
    </row>
    <row r="73" spans="1:30" ht="14.25" x14ac:dyDescent="0.45">
      <c r="A73" t="s">
        <v>149</v>
      </c>
      <c r="B73" t="s">
        <v>393</v>
      </c>
      <c r="C73">
        <v>333</v>
      </c>
      <c r="D73">
        <v>4078</v>
      </c>
      <c r="E73">
        <v>4078</v>
      </c>
      <c r="F73">
        <v>4078</v>
      </c>
      <c r="G73">
        <v>4078</v>
      </c>
      <c r="H73">
        <v>2087</v>
      </c>
      <c r="I73">
        <v>2087</v>
      </c>
      <c r="J73">
        <v>2087</v>
      </c>
      <c r="K73">
        <v>2087</v>
      </c>
      <c r="L73">
        <v>1991</v>
      </c>
      <c r="M73">
        <v>1991</v>
      </c>
      <c r="N73">
        <v>1991</v>
      </c>
      <c r="O73">
        <v>1991</v>
      </c>
      <c r="P73">
        <v>79</v>
      </c>
      <c r="Q73">
        <v>73</v>
      </c>
      <c r="R73">
        <v>78</v>
      </c>
      <c r="S73">
        <v>78</v>
      </c>
      <c r="T73">
        <v>76</v>
      </c>
      <c r="U73">
        <v>68</v>
      </c>
      <c r="V73">
        <v>78</v>
      </c>
      <c r="W73">
        <v>76</v>
      </c>
      <c r="X73">
        <v>83</v>
      </c>
      <c r="Y73">
        <v>79</v>
      </c>
      <c r="Z73">
        <v>78</v>
      </c>
      <c r="AA73">
        <v>79</v>
      </c>
      <c r="AB73">
        <v>11</v>
      </c>
      <c r="AC73">
        <v>9</v>
      </c>
      <c r="AD73">
        <v>14</v>
      </c>
    </row>
    <row r="74" spans="1:30" ht="14.25" x14ac:dyDescent="0.45">
      <c r="A74" t="s">
        <v>153</v>
      </c>
      <c r="B74" t="s">
        <v>393</v>
      </c>
      <c r="C74">
        <v>334</v>
      </c>
      <c r="D74">
        <v>2547</v>
      </c>
      <c r="E74">
        <v>2547</v>
      </c>
      <c r="F74">
        <v>2547</v>
      </c>
      <c r="G74">
        <v>2547</v>
      </c>
      <c r="H74">
        <v>1324</v>
      </c>
      <c r="I74">
        <v>1324</v>
      </c>
      <c r="J74">
        <v>1324</v>
      </c>
      <c r="K74">
        <v>1324</v>
      </c>
      <c r="L74">
        <v>1223</v>
      </c>
      <c r="M74">
        <v>1223</v>
      </c>
      <c r="N74">
        <v>1223</v>
      </c>
      <c r="O74">
        <v>1223</v>
      </c>
      <c r="P74">
        <v>85</v>
      </c>
      <c r="Q74">
        <v>79</v>
      </c>
      <c r="R74">
        <v>83</v>
      </c>
      <c r="S74">
        <v>85</v>
      </c>
      <c r="T74">
        <v>80</v>
      </c>
      <c r="U74">
        <v>73</v>
      </c>
      <c r="V74">
        <v>82</v>
      </c>
      <c r="W74">
        <v>83</v>
      </c>
      <c r="X74">
        <v>90</v>
      </c>
      <c r="Y74">
        <v>86</v>
      </c>
      <c r="Z74">
        <v>84</v>
      </c>
      <c r="AA74">
        <v>87</v>
      </c>
      <c r="AB74">
        <v>18</v>
      </c>
      <c r="AC74">
        <v>12</v>
      </c>
      <c r="AD74">
        <v>24</v>
      </c>
    </row>
    <row r="75" spans="1:30" ht="14.25" x14ac:dyDescent="0.45">
      <c r="A75" t="s">
        <v>161</v>
      </c>
      <c r="B75" t="s">
        <v>393</v>
      </c>
      <c r="C75">
        <v>335</v>
      </c>
      <c r="D75">
        <v>3412</v>
      </c>
      <c r="E75">
        <v>3412</v>
      </c>
      <c r="F75">
        <v>3412</v>
      </c>
      <c r="G75">
        <v>3412</v>
      </c>
      <c r="H75">
        <v>1745</v>
      </c>
      <c r="I75">
        <v>1745</v>
      </c>
      <c r="J75">
        <v>1745</v>
      </c>
      <c r="K75">
        <v>1745</v>
      </c>
      <c r="L75">
        <v>1667</v>
      </c>
      <c r="M75">
        <v>1667</v>
      </c>
      <c r="N75">
        <v>1667</v>
      </c>
      <c r="O75">
        <v>1667</v>
      </c>
      <c r="P75">
        <v>80</v>
      </c>
      <c r="Q75">
        <v>77</v>
      </c>
      <c r="R75">
        <v>79</v>
      </c>
      <c r="S75">
        <v>80</v>
      </c>
      <c r="T75">
        <v>76</v>
      </c>
      <c r="U75">
        <v>71</v>
      </c>
      <c r="V75">
        <v>78</v>
      </c>
      <c r="W75">
        <v>78</v>
      </c>
      <c r="X75">
        <v>84</v>
      </c>
      <c r="Y75">
        <v>83</v>
      </c>
      <c r="Z75">
        <v>79</v>
      </c>
      <c r="AA75">
        <v>82</v>
      </c>
      <c r="AB75">
        <v>15</v>
      </c>
      <c r="AC75">
        <v>11</v>
      </c>
      <c r="AD75">
        <v>19</v>
      </c>
    </row>
    <row r="76" spans="1:30" ht="14.25" x14ac:dyDescent="0.45">
      <c r="A76" t="s">
        <v>165</v>
      </c>
      <c r="B76" t="s">
        <v>393</v>
      </c>
      <c r="C76">
        <v>336</v>
      </c>
      <c r="D76">
        <v>2883</v>
      </c>
      <c r="E76">
        <v>2883</v>
      </c>
      <c r="F76">
        <v>2883</v>
      </c>
      <c r="G76">
        <v>2883</v>
      </c>
      <c r="H76">
        <v>1525</v>
      </c>
      <c r="I76">
        <v>1525</v>
      </c>
      <c r="J76">
        <v>1525</v>
      </c>
      <c r="K76">
        <v>1525</v>
      </c>
      <c r="L76">
        <v>1358</v>
      </c>
      <c r="M76">
        <v>1358</v>
      </c>
      <c r="N76">
        <v>1358</v>
      </c>
      <c r="O76">
        <v>1358</v>
      </c>
      <c r="P76">
        <v>79</v>
      </c>
      <c r="Q76">
        <v>75</v>
      </c>
      <c r="R76">
        <v>78</v>
      </c>
      <c r="S76">
        <v>77</v>
      </c>
      <c r="T76">
        <v>75</v>
      </c>
      <c r="U76">
        <v>69</v>
      </c>
      <c r="V76">
        <v>78</v>
      </c>
      <c r="W76">
        <v>74</v>
      </c>
      <c r="X76">
        <v>83</v>
      </c>
      <c r="Y76">
        <v>81</v>
      </c>
      <c r="Z76">
        <v>79</v>
      </c>
      <c r="AA76">
        <v>79</v>
      </c>
      <c r="AB76">
        <v>13</v>
      </c>
      <c r="AC76">
        <v>11</v>
      </c>
      <c r="AD76">
        <v>16</v>
      </c>
    </row>
    <row r="77" spans="1:30" ht="14.25" x14ac:dyDescent="0.45">
      <c r="A77" t="s">
        <v>155</v>
      </c>
      <c r="B77" t="s">
        <v>393</v>
      </c>
      <c r="C77">
        <v>860</v>
      </c>
      <c r="D77">
        <v>9028</v>
      </c>
      <c r="E77">
        <v>9028</v>
      </c>
      <c r="F77">
        <v>9028</v>
      </c>
      <c r="G77">
        <v>9028</v>
      </c>
      <c r="H77">
        <v>4617</v>
      </c>
      <c r="I77">
        <v>4617</v>
      </c>
      <c r="J77">
        <v>4617</v>
      </c>
      <c r="K77">
        <v>4617</v>
      </c>
      <c r="L77">
        <v>4411</v>
      </c>
      <c r="M77">
        <v>4411</v>
      </c>
      <c r="N77">
        <v>4411</v>
      </c>
      <c r="O77">
        <v>4411</v>
      </c>
      <c r="P77">
        <v>81</v>
      </c>
      <c r="Q77">
        <v>74</v>
      </c>
      <c r="R77">
        <v>78</v>
      </c>
      <c r="S77">
        <v>83</v>
      </c>
      <c r="T77">
        <v>76</v>
      </c>
      <c r="U77">
        <v>67</v>
      </c>
      <c r="V77">
        <v>76</v>
      </c>
      <c r="W77">
        <v>81</v>
      </c>
      <c r="X77">
        <v>86</v>
      </c>
      <c r="Y77">
        <v>81</v>
      </c>
      <c r="Z77">
        <v>80</v>
      </c>
      <c r="AA77">
        <v>86</v>
      </c>
      <c r="AB77">
        <v>13</v>
      </c>
      <c r="AC77">
        <v>9</v>
      </c>
      <c r="AD77">
        <v>18</v>
      </c>
    </row>
    <row r="78" spans="1:30" ht="14.25" x14ac:dyDescent="0.45">
      <c r="A78" t="s">
        <v>157</v>
      </c>
      <c r="B78" t="s">
        <v>393</v>
      </c>
      <c r="C78">
        <v>861</v>
      </c>
      <c r="D78">
        <v>2897</v>
      </c>
      <c r="E78">
        <v>2897</v>
      </c>
      <c r="F78">
        <v>2897</v>
      </c>
      <c r="G78">
        <v>2897</v>
      </c>
      <c r="H78">
        <v>1506</v>
      </c>
      <c r="I78">
        <v>1506</v>
      </c>
      <c r="J78">
        <v>1506</v>
      </c>
      <c r="K78">
        <v>1506</v>
      </c>
      <c r="L78">
        <v>1391</v>
      </c>
      <c r="M78">
        <v>1391</v>
      </c>
      <c r="N78">
        <v>1391</v>
      </c>
      <c r="O78">
        <v>1391</v>
      </c>
      <c r="P78">
        <v>75</v>
      </c>
      <c r="Q78">
        <v>70</v>
      </c>
      <c r="R78">
        <v>75</v>
      </c>
      <c r="S78">
        <v>77</v>
      </c>
      <c r="T78">
        <v>70</v>
      </c>
      <c r="U78">
        <v>63</v>
      </c>
      <c r="V78">
        <v>73</v>
      </c>
      <c r="W78">
        <v>75</v>
      </c>
      <c r="X78">
        <v>81</v>
      </c>
      <c r="Y78">
        <v>77</v>
      </c>
      <c r="Z78">
        <v>77</v>
      </c>
      <c r="AA78">
        <v>80</v>
      </c>
      <c r="AB78">
        <v>10</v>
      </c>
      <c r="AC78">
        <v>6</v>
      </c>
      <c r="AD78">
        <v>15</v>
      </c>
    </row>
    <row r="79" spans="1:30" ht="14.25" x14ac:dyDescent="0.45">
      <c r="A79" t="s">
        <v>147</v>
      </c>
      <c r="B79" t="s">
        <v>393</v>
      </c>
      <c r="C79">
        <v>884</v>
      </c>
      <c r="D79">
        <v>1774</v>
      </c>
      <c r="E79">
        <v>1774</v>
      </c>
      <c r="F79">
        <v>1774</v>
      </c>
      <c r="G79">
        <v>1775</v>
      </c>
      <c r="H79">
        <v>942</v>
      </c>
      <c r="I79">
        <v>942</v>
      </c>
      <c r="J79">
        <v>942</v>
      </c>
      <c r="K79">
        <v>943</v>
      </c>
      <c r="L79">
        <v>832</v>
      </c>
      <c r="M79">
        <v>832</v>
      </c>
      <c r="N79">
        <v>832</v>
      </c>
      <c r="O79">
        <v>832</v>
      </c>
      <c r="P79">
        <v>80</v>
      </c>
      <c r="Q79">
        <v>74</v>
      </c>
      <c r="R79">
        <v>79</v>
      </c>
      <c r="S79">
        <v>83</v>
      </c>
      <c r="T79">
        <v>77</v>
      </c>
      <c r="U79">
        <v>69</v>
      </c>
      <c r="V79">
        <v>79</v>
      </c>
      <c r="W79">
        <v>81</v>
      </c>
      <c r="X79">
        <v>84</v>
      </c>
      <c r="Y79">
        <v>80</v>
      </c>
      <c r="Z79">
        <v>79</v>
      </c>
      <c r="AA79">
        <v>85</v>
      </c>
      <c r="AB79">
        <v>17</v>
      </c>
      <c r="AC79">
        <v>12</v>
      </c>
      <c r="AD79">
        <v>23</v>
      </c>
    </row>
    <row r="80" spans="1:30" ht="14.25" x14ac:dyDescent="0.45">
      <c r="A80" t="s">
        <v>167</v>
      </c>
      <c r="B80" t="s">
        <v>393</v>
      </c>
      <c r="C80">
        <v>885</v>
      </c>
      <c r="D80">
        <v>5942</v>
      </c>
      <c r="E80">
        <v>5942</v>
      </c>
      <c r="F80">
        <v>5942</v>
      </c>
      <c r="G80">
        <v>5942</v>
      </c>
      <c r="H80">
        <v>3042</v>
      </c>
      <c r="I80">
        <v>3042</v>
      </c>
      <c r="J80">
        <v>3042</v>
      </c>
      <c r="K80">
        <v>3042</v>
      </c>
      <c r="L80">
        <v>2900</v>
      </c>
      <c r="M80">
        <v>2900</v>
      </c>
      <c r="N80">
        <v>2900</v>
      </c>
      <c r="O80">
        <v>2900</v>
      </c>
      <c r="P80">
        <v>78</v>
      </c>
      <c r="Q80">
        <v>70</v>
      </c>
      <c r="R80">
        <v>73</v>
      </c>
      <c r="S80">
        <v>81</v>
      </c>
      <c r="T80">
        <v>74</v>
      </c>
      <c r="U80">
        <v>63</v>
      </c>
      <c r="V80">
        <v>73</v>
      </c>
      <c r="W80">
        <v>79</v>
      </c>
      <c r="X80">
        <v>82</v>
      </c>
      <c r="Y80">
        <v>77</v>
      </c>
      <c r="Z80">
        <v>73</v>
      </c>
      <c r="AA80">
        <v>82</v>
      </c>
      <c r="AB80">
        <v>13</v>
      </c>
      <c r="AC80">
        <v>10</v>
      </c>
      <c r="AD80">
        <v>18</v>
      </c>
    </row>
    <row r="81" spans="1:30" ht="14.25" x14ac:dyDescent="0.45">
      <c r="A81" t="s">
        <v>151</v>
      </c>
      <c r="B81" t="s">
        <v>393</v>
      </c>
      <c r="C81">
        <v>893</v>
      </c>
      <c r="D81">
        <v>2931</v>
      </c>
      <c r="E81">
        <v>2930</v>
      </c>
      <c r="F81">
        <v>2931</v>
      </c>
      <c r="G81">
        <v>2931</v>
      </c>
      <c r="H81">
        <v>1555</v>
      </c>
      <c r="I81">
        <v>1554</v>
      </c>
      <c r="J81">
        <v>1555</v>
      </c>
      <c r="K81">
        <v>1555</v>
      </c>
      <c r="L81">
        <v>1376</v>
      </c>
      <c r="M81">
        <v>1376</v>
      </c>
      <c r="N81">
        <v>1376</v>
      </c>
      <c r="O81">
        <v>1376</v>
      </c>
      <c r="P81">
        <v>81</v>
      </c>
      <c r="Q81">
        <v>68</v>
      </c>
      <c r="R81">
        <v>78</v>
      </c>
      <c r="S81">
        <v>82</v>
      </c>
      <c r="T81">
        <v>78</v>
      </c>
      <c r="U81">
        <v>62</v>
      </c>
      <c r="V81">
        <v>78</v>
      </c>
      <c r="W81">
        <v>81</v>
      </c>
      <c r="X81">
        <v>84</v>
      </c>
      <c r="Y81">
        <v>76</v>
      </c>
      <c r="Z81">
        <v>78</v>
      </c>
      <c r="AA81">
        <v>83</v>
      </c>
      <c r="AB81">
        <v>14</v>
      </c>
      <c r="AC81">
        <v>12</v>
      </c>
      <c r="AD81">
        <v>18</v>
      </c>
    </row>
    <row r="82" spans="1:30" ht="14.25" x14ac:dyDescent="0.45">
      <c r="A82" t="s">
        <v>159</v>
      </c>
      <c r="B82" t="s">
        <v>393</v>
      </c>
      <c r="C82">
        <v>894</v>
      </c>
      <c r="D82">
        <v>2078</v>
      </c>
      <c r="E82">
        <v>2078</v>
      </c>
      <c r="F82">
        <v>2078</v>
      </c>
      <c r="G82">
        <v>2078</v>
      </c>
      <c r="H82">
        <v>1044</v>
      </c>
      <c r="I82">
        <v>1044</v>
      </c>
      <c r="J82">
        <v>1044</v>
      </c>
      <c r="K82">
        <v>1044</v>
      </c>
      <c r="L82">
        <v>1034</v>
      </c>
      <c r="M82">
        <v>1034</v>
      </c>
      <c r="N82">
        <v>1034</v>
      </c>
      <c r="O82">
        <v>1034</v>
      </c>
      <c r="P82">
        <v>82</v>
      </c>
      <c r="Q82">
        <v>74</v>
      </c>
      <c r="R82">
        <v>79</v>
      </c>
      <c r="S82">
        <v>82</v>
      </c>
      <c r="T82">
        <v>78</v>
      </c>
      <c r="U82">
        <v>67</v>
      </c>
      <c r="V82">
        <v>78</v>
      </c>
      <c r="W82">
        <v>79</v>
      </c>
      <c r="X82">
        <v>86</v>
      </c>
      <c r="Y82">
        <v>80</v>
      </c>
      <c r="Z82">
        <v>80</v>
      </c>
      <c r="AA82">
        <v>84</v>
      </c>
      <c r="AB82">
        <v>17</v>
      </c>
      <c r="AC82">
        <v>11</v>
      </c>
      <c r="AD82">
        <v>22</v>
      </c>
    </row>
    <row r="83" spans="1:30" ht="14.25" x14ac:dyDescent="0.45">
      <c r="A83" t="s">
        <v>163</v>
      </c>
      <c r="B83" t="s">
        <v>393</v>
      </c>
      <c r="C83">
        <v>937</v>
      </c>
      <c r="D83">
        <v>5807</v>
      </c>
      <c r="E83">
        <v>5807</v>
      </c>
      <c r="F83">
        <v>5807</v>
      </c>
      <c r="G83">
        <v>5807</v>
      </c>
      <c r="H83">
        <v>2915</v>
      </c>
      <c r="I83">
        <v>2915</v>
      </c>
      <c r="J83">
        <v>2915</v>
      </c>
      <c r="K83">
        <v>2915</v>
      </c>
      <c r="L83">
        <v>2892</v>
      </c>
      <c r="M83">
        <v>2892</v>
      </c>
      <c r="N83">
        <v>2892</v>
      </c>
      <c r="O83">
        <v>2892</v>
      </c>
      <c r="P83">
        <v>82</v>
      </c>
      <c r="Q83">
        <v>77</v>
      </c>
      <c r="R83">
        <v>79</v>
      </c>
      <c r="S83">
        <v>84</v>
      </c>
      <c r="T83">
        <v>77</v>
      </c>
      <c r="U83">
        <v>71</v>
      </c>
      <c r="V83">
        <v>78</v>
      </c>
      <c r="W83">
        <v>81</v>
      </c>
      <c r="X83">
        <v>86</v>
      </c>
      <c r="Y83">
        <v>84</v>
      </c>
      <c r="Z83">
        <v>81</v>
      </c>
      <c r="AA83">
        <v>86</v>
      </c>
      <c r="AB83">
        <v>22</v>
      </c>
      <c r="AC83">
        <v>15</v>
      </c>
      <c r="AD83">
        <v>29</v>
      </c>
    </row>
    <row r="84" spans="1:30" ht="14.25" x14ac:dyDescent="0.45">
      <c r="A84" t="s">
        <v>340</v>
      </c>
      <c r="B84" t="s">
        <v>394</v>
      </c>
      <c r="C84" t="s">
        <v>394</v>
      </c>
      <c r="D84">
        <v>64530</v>
      </c>
      <c r="E84">
        <v>64529</v>
      </c>
      <c r="F84">
        <v>64528</v>
      </c>
      <c r="G84">
        <v>64530</v>
      </c>
      <c r="H84">
        <v>33023</v>
      </c>
      <c r="I84">
        <v>33022</v>
      </c>
      <c r="J84">
        <v>33022</v>
      </c>
      <c r="K84">
        <v>33023</v>
      </c>
      <c r="L84">
        <v>31507</v>
      </c>
      <c r="M84">
        <v>31507</v>
      </c>
      <c r="N84">
        <v>31506</v>
      </c>
      <c r="O84">
        <v>31507</v>
      </c>
      <c r="P84">
        <v>81</v>
      </c>
      <c r="Q84">
        <v>75</v>
      </c>
      <c r="R84">
        <v>79</v>
      </c>
      <c r="S84">
        <v>82</v>
      </c>
      <c r="T84">
        <v>77</v>
      </c>
      <c r="U84">
        <v>69</v>
      </c>
      <c r="V84">
        <v>77</v>
      </c>
      <c r="W84">
        <v>80</v>
      </c>
      <c r="X84">
        <v>85</v>
      </c>
      <c r="Y84">
        <v>82</v>
      </c>
      <c r="Z84">
        <v>80</v>
      </c>
      <c r="AA84">
        <v>84</v>
      </c>
      <c r="AB84">
        <v>16</v>
      </c>
      <c r="AC84">
        <v>12</v>
      </c>
      <c r="AD84">
        <v>21</v>
      </c>
    </row>
    <row r="85" spans="1:30" ht="14.25" x14ac:dyDescent="0.45">
      <c r="A85" t="s">
        <v>179</v>
      </c>
      <c r="B85" t="s">
        <v>394</v>
      </c>
      <c r="C85">
        <v>821</v>
      </c>
      <c r="D85">
        <v>2947</v>
      </c>
      <c r="E85">
        <v>2947</v>
      </c>
      <c r="F85">
        <v>2947</v>
      </c>
      <c r="G85">
        <v>2947</v>
      </c>
      <c r="H85">
        <v>1512</v>
      </c>
      <c r="I85">
        <v>1512</v>
      </c>
      <c r="J85">
        <v>1512</v>
      </c>
      <c r="K85">
        <v>1512</v>
      </c>
      <c r="L85">
        <v>1435</v>
      </c>
      <c r="M85">
        <v>1435</v>
      </c>
      <c r="N85">
        <v>1435</v>
      </c>
      <c r="O85">
        <v>1435</v>
      </c>
      <c r="P85">
        <v>76</v>
      </c>
      <c r="Q85">
        <v>70</v>
      </c>
      <c r="R85">
        <v>75</v>
      </c>
      <c r="S85">
        <v>76</v>
      </c>
      <c r="T85">
        <v>71</v>
      </c>
      <c r="U85">
        <v>63</v>
      </c>
      <c r="V85">
        <v>74</v>
      </c>
      <c r="W85">
        <v>73</v>
      </c>
      <c r="X85">
        <v>81</v>
      </c>
      <c r="Y85">
        <v>76</v>
      </c>
      <c r="Z85">
        <v>76</v>
      </c>
      <c r="AA85">
        <v>79</v>
      </c>
      <c r="AB85">
        <v>10</v>
      </c>
      <c r="AC85">
        <v>7</v>
      </c>
      <c r="AD85">
        <v>13</v>
      </c>
    </row>
    <row r="86" spans="1:30" ht="14.25" x14ac:dyDescent="0.45">
      <c r="A86" t="s">
        <v>169</v>
      </c>
      <c r="B86" t="s">
        <v>394</v>
      </c>
      <c r="C86">
        <v>822</v>
      </c>
      <c r="D86">
        <v>1933</v>
      </c>
      <c r="E86">
        <v>1933</v>
      </c>
      <c r="F86">
        <v>1933</v>
      </c>
      <c r="G86">
        <v>1933</v>
      </c>
      <c r="H86">
        <v>1007</v>
      </c>
      <c r="I86">
        <v>1007</v>
      </c>
      <c r="J86">
        <v>1007</v>
      </c>
      <c r="K86">
        <v>1007</v>
      </c>
      <c r="L86">
        <v>926</v>
      </c>
      <c r="M86">
        <v>926</v>
      </c>
      <c r="N86">
        <v>926</v>
      </c>
      <c r="O86">
        <v>926</v>
      </c>
      <c r="P86">
        <v>81</v>
      </c>
      <c r="Q86">
        <v>68</v>
      </c>
      <c r="R86">
        <v>75</v>
      </c>
      <c r="S86">
        <v>79</v>
      </c>
      <c r="T86">
        <v>77</v>
      </c>
      <c r="U86">
        <v>62</v>
      </c>
      <c r="V86">
        <v>73</v>
      </c>
      <c r="W86">
        <v>76</v>
      </c>
      <c r="X86">
        <v>85</v>
      </c>
      <c r="Y86">
        <v>75</v>
      </c>
      <c r="Z86">
        <v>77</v>
      </c>
      <c r="AA86">
        <v>82</v>
      </c>
      <c r="AB86">
        <v>9</v>
      </c>
      <c r="AC86">
        <v>6</v>
      </c>
      <c r="AD86">
        <v>12</v>
      </c>
    </row>
    <row r="87" spans="1:30" ht="14.25" x14ac:dyDescent="0.45">
      <c r="A87" t="s">
        <v>173</v>
      </c>
      <c r="B87" t="s">
        <v>394</v>
      </c>
      <c r="C87">
        <v>823</v>
      </c>
      <c r="D87">
        <v>3073</v>
      </c>
      <c r="E87">
        <v>3073</v>
      </c>
      <c r="F87">
        <v>3073</v>
      </c>
      <c r="G87">
        <v>3073</v>
      </c>
      <c r="H87">
        <v>1564</v>
      </c>
      <c r="I87">
        <v>1564</v>
      </c>
      <c r="J87">
        <v>1564</v>
      </c>
      <c r="K87">
        <v>1564</v>
      </c>
      <c r="L87">
        <v>1509</v>
      </c>
      <c r="M87">
        <v>1509</v>
      </c>
      <c r="N87">
        <v>1509</v>
      </c>
      <c r="O87">
        <v>1509</v>
      </c>
      <c r="P87">
        <v>82</v>
      </c>
      <c r="Q87">
        <v>77</v>
      </c>
      <c r="R87">
        <v>80</v>
      </c>
      <c r="S87">
        <v>86</v>
      </c>
      <c r="T87">
        <v>77</v>
      </c>
      <c r="U87">
        <v>69</v>
      </c>
      <c r="V87">
        <v>78</v>
      </c>
      <c r="W87">
        <v>84</v>
      </c>
      <c r="X87">
        <v>87</v>
      </c>
      <c r="Y87">
        <v>85</v>
      </c>
      <c r="Z87">
        <v>82</v>
      </c>
      <c r="AA87">
        <v>89</v>
      </c>
      <c r="AB87">
        <v>10</v>
      </c>
      <c r="AC87">
        <v>6</v>
      </c>
      <c r="AD87">
        <v>15</v>
      </c>
    </row>
    <row r="88" spans="1:30" ht="14.25" x14ac:dyDescent="0.45">
      <c r="A88" t="s">
        <v>171</v>
      </c>
      <c r="B88" t="s">
        <v>394</v>
      </c>
      <c r="C88">
        <v>873</v>
      </c>
      <c r="D88">
        <v>6340</v>
      </c>
      <c r="E88">
        <v>6340</v>
      </c>
      <c r="F88">
        <v>6340</v>
      </c>
      <c r="G88">
        <v>6340</v>
      </c>
      <c r="H88">
        <v>3271</v>
      </c>
      <c r="I88">
        <v>3271</v>
      </c>
      <c r="J88">
        <v>3271</v>
      </c>
      <c r="K88">
        <v>3271</v>
      </c>
      <c r="L88">
        <v>3069</v>
      </c>
      <c r="M88">
        <v>3069</v>
      </c>
      <c r="N88">
        <v>3069</v>
      </c>
      <c r="O88">
        <v>3069</v>
      </c>
      <c r="P88">
        <v>79</v>
      </c>
      <c r="Q88">
        <v>72</v>
      </c>
      <c r="R88">
        <v>76</v>
      </c>
      <c r="S88">
        <v>80</v>
      </c>
      <c r="T88">
        <v>76</v>
      </c>
      <c r="U88">
        <v>65</v>
      </c>
      <c r="V88">
        <v>76</v>
      </c>
      <c r="W88">
        <v>79</v>
      </c>
      <c r="X88">
        <v>83</v>
      </c>
      <c r="Y88">
        <v>79</v>
      </c>
      <c r="Z88">
        <v>76</v>
      </c>
      <c r="AA88">
        <v>81</v>
      </c>
      <c r="AB88">
        <v>14</v>
      </c>
      <c r="AC88">
        <v>11</v>
      </c>
      <c r="AD88">
        <v>17</v>
      </c>
    </row>
    <row r="89" spans="1:30" ht="14.25" x14ac:dyDescent="0.45">
      <c r="A89" t="s">
        <v>183</v>
      </c>
      <c r="B89" t="s">
        <v>394</v>
      </c>
      <c r="C89">
        <v>874</v>
      </c>
      <c r="D89">
        <v>2494</v>
      </c>
      <c r="E89">
        <v>2494</v>
      </c>
      <c r="F89">
        <v>2494</v>
      </c>
      <c r="G89">
        <v>2494</v>
      </c>
      <c r="H89">
        <v>1307</v>
      </c>
      <c r="I89">
        <v>1307</v>
      </c>
      <c r="J89">
        <v>1307</v>
      </c>
      <c r="K89">
        <v>1307</v>
      </c>
      <c r="L89">
        <v>1187</v>
      </c>
      <c r="M89">
        <v>1187</v>
      </c>
      <c r="N89">
        <v>1187</v>
      </c>
      <c r="O89">
        <v>1187</v>
      </c>
      <c r="P89">
        <v>77</v>
      </c>
      <c r="Q89">
        <v>72</v>
      </c>
      <c r="R89">
        <v>77</v>
      </c>
      <c r="S89">
        <v>78</v>
      </c>
      <c r="T89">
        <v>73</v>
      </c>
      <c r="U89">
        <v>65</v>
      </c>
      <c r="V89">
        <v>75</v>
      </c>
      <c r="W89">
        <v>76</v>
      </c>
      <c r="X89">
        <v>81</v>
      </c>
      <c r="Y89">
        <v>79</v>
      </c>
      <c r="Z89">
        <v>78</v>
      </c>
      <c r="AA89">
        <v>80</v>
      </c>
      <c r="AB89">
        <v>11</v>
      </c>
      <c r="AC89">
        <v>8</v>
      </c>
      <c r="AD89">
        <v>14</v>
      </c>
    </row>
    <row r="90" spans="1:30" ht="14.25" x14ac:dyDescent="0.45">
      <c r="A90" t="s">
        <v>175</v>
      </c>
      <c r="B90" t="s">
        <v>394</v>
      </c>
      <c r="C90">
        <v>881</v>
      </c>
      <c r="D90">
        <v>15213</v>
      </c>
      <c r="E90">
        <v>15212</v>
      </c>
      <c r="F90">
        <v>15212</v>
      </c>
      <c r="G90">
        <v>15213</v>
      </c>
      <c r="H90">
        <v>7720</v>
      </c>
      <c r="I90">
        <v>7719</v>
      </c>
      <c r="J90">
        <v>7719</v>
      </c>
      <c r="K90">
        <v>7720</v>
      </c>
      <c r="L90">
        <v>7493</v>
      </c>
      <c r="M90">
        <v>7493</v>
      </c>
      <c r="N90">
        <v>7493</v>
      </c>
      <c r="O90">
        <v>7493</v>
      </c>
      <c r="P90">
        <v>82</v>
      </c>
      <c r="Q90">
        <v>76</v>
      </c>
      <c r="R90">
        <v>80</v>
      </c>
      <c r="S90">
        <v>82</v>
      </c>
      <c r="T90">
        <v>77</v>
      </c>
      <c r="U90">
        <v>70</v>
      </c>
      <c r="V90">
        <v>79</v>
      </c>
      <c r="W90">
        <v>80</v>
      </c>
      <c r="X90">
        <v>86</v>
      </c>
      <c r="Y90">
        <v>83</v>
      </c>
      <c r="Z90">
        <v>82</v>
      </c>
      <c r="AA90">
        <v>84</v>
      </c>
      <c r="AB90">
        <v>18</v>
      </c>
      <c r="AC90">
        <v>14</v>
      </c>
      <c r="AD90">
        <v>23</v>
      </c>
    </row>
    <row r="91" spans="1:30" ht="14.25" x14ac:dyDescent="0.45">
      <c r="A91" t="s">
        <v>185</v>
      </c>
      <c r="B91" t="s">
        <v>394</v>
      </c>
      <c r="C91">
        <v>882</v>
      </c>
      <c r="D91">
        <v>1902</v>
      </c>
      <c r="E91">
        <v>1902</v>
      </c>
      <c r="F91">
        <v>1902</v>
      </c>
      <c r="G91">
        <v>1902</v>
      </c>
      <c r="H91">
        <v>959</v>
      </c>
      <c r="I91">
        <v>959</v>
      </c>
      <c r="J91">
        <v>959</v>
      </c>
      <c r="K91">
        <v>959</v>
      </c>
      <c r="L91">
        <v>943</v>
      </c>
      <c r="M91">
        <v>943</v>
      </c>
      <c r="N91">
        <v>943</v>
      </c>
      <c r="O91">
        <v>943</v>
      </c>
      <c r="P91">
        <v>83</v>
      </c>
      <c r="Q91">
        <v>79</v>
      </c>
      <c r="R91">
        <v>80</v>
      </c>
      <c r="S91">
        <v>83</v>
      </c>
      <c r="T91">
        <v>80</v>
      </c>
      <c r="U91">
        <v>73</v>
      </c>
      <c r="V91">
        <v>79</v>
      </c>
      <c r="W91">
        <v>81</v>
      </c>
      <c r="X91">
        <v>86</v>
      </c>
      <c r="Y91">
        <v>85</v>
      </c>
      <c r="Z91">
        <v>81</v>
      </c>
      <c r="AA91">
        <v>85</v>
      </c>
      <c r="AB91">
        <v>18</v>
      </c>
      <c r="AC91">
        <v>13</v>
      </c>
      <c r="AD91">
        <v>23</v>
      </c>
    </row>
    <row r="92" spans="1:30" ht="14.25" x14ac:dyDescent="0.45">
      <c r="A92" t="s">
        <v>188</v>
      </c>
      <c r="B92" t="s">
        <v>394</v>
      </c>
      <c r="C92">
        <v>883</v>
      </c>
      <c r="D92">
        <v>2142</v>
      </c>
      <c r="E92">
        <v>2142</v>
      </c>
      <c r="F92">
        <v>2142</v>
      </c>
      <c r="G92">
        <v>2142</v>
      </c>
      <c r="H92">
        <v>1096</v>
      </c>
      <c r="I92">
        <v>1096</v>
      </c>
      <c r="J92">
        <v>1096</v>
      </c>
      <c r="K92">
        <v>1096</v>
      </c>
      <c r="L92">
        <v>1046</v>
      </c>
      <c r="M92">
        <v>1046</v>
      </c>
      <c r="N92">
        <v>1046</v>
      </c>
      <c r="O92">
        <v>1046</v>
      </c>
      <c r="P92">
        <v>81</v>
      </c>
      <c r="Q92">
        <v>76</v>
      </c>
      <c r="R92">
        <v>78</v>
      </c>
      <c r="S92">
        <v>82</v>
      </c>
      <c r="T92">
        <v>76</v>
      </c>
      <c r="U92">
        <v>68</v>
      </c>
      <c r="V92">
        <v>77</v>
      </c>
      <c r="W92">
        <v>79</v>
      </c>
      <c r="X92">
        <v>86</v>
      </c>
      <c r="Y92">
        <v>83</v>
      </c>
      <c r="Z92">
        <v>80</v>
      </c>
      <c r="AA92">
        <v>84</v>
      </c>
      <c r="AB92">
        <v>10</v>
      </c>
      <c r="AC92">
        <v>6</v>
      </c>
      <c r="AD92">
        <v>14</v>
      </c>
    </row>
    <row r="93" spans="1:30" ht="14.25" x14ac:dyDescent="0.45">
      <c r="A93" t="s">
        <v>177</v>
      </c>
      <c r="B93" t="s">
        <v>394</v>
      </c>
      <c r="C93">
        <v>919</v>
      </c>
      <c r="D93">
        <v>12706</v>
      </c>
      <c r="E93">
        <v>12706</v>
      </c>
      <c r="F93">
        <v>12706</v>
      </c>
      <c r="G93">
        <v>12706</v>
      </c>
      <c r="H93">
        <v>6467</v>
      </c>
      <c r="I93">
        <v>6467</v>
      </c>
      <c r="J93">
        <v>6467</v>
      </c>
      <c r="K93">
        <v>6467</v>
      </c>
      <c r="L93">
        <v>6239</v>
      </c>
      <c r="M93">
        <v>6239</v>
      </c>
      <c r="N93">
        <v>6239</v>
      </c>
      <c r="O93">
        <v>6239</v>
      </c>
      <c r="P93">
        <v>85</v>
      </c>
      <c r="Q93">
        <v>79</v>
      </c>
      <c r="R93">
        <v>83</v>
      </c>
      <c r="S93">
        <v>86</v>
      </c>
      <c r="T93">
        <v>82</v>
      </c>
      <c r="U93">
        <v>74</v>
      </c>
      <c r="V93">
        <v>82</v>
      </c>
      <c r="W93">
        <v>84</v>
      </c>
      <c r="X93">
        <v>89</v>
      </c>
      <c r="Y93">
        <v>85</v>
      </c>
      <c r="Z93">
        <v>84</v>
      </c>
      <c r="AA93">
        <v>88</v>
      </c>
      <c r="AB93">
        <v>21</v>
      </c>
      <c r="AC93">
        <v>17</v>
      </c>
      <c r="AD93">
        <v>26</v>
      </c>
    </row>
    <row r="94" spans="1:30" ht="14.25" x14ac:dyDescent="0.45">
      <c r="A94" t="s">
        <v>181</v>
      </c>
      <c r="B94" t="s">
        <v>394</v>
      </c>
      <c r="C94">
        <v>926</v>
      </c>
      <c r="D94">
        <v>8298</v>
      </c>
      <c r="E94">
        <v>8298</v>
      </c>
      <c r="F94">
        <v>8297</v>
      </c>
      <c r="G94">
        <v>8298</v>
      </c>
      <c r="H94">
        <v>4272</v>
      </c>
      <c r="I94">
        <v>4272</v>
      </c>
      <c r="J94">
        <v>4272</v>
      </c>
      <c r="K94">
        <v>4272</v>
      </c>
      <c r="L94">
        <v>4026</v>
      </c>
      <c r="M94">
        <v>4026</v>
      </c>
      <c r="N94">
        <v>4025</v>
      </c>
      <c r="O94">
        <v>4026</v>
      </c>
      <c r="P94">
        <v>80</v>
      </c>
      <c r="Q94">
        <v>77</v>
      </c>
      <c r="R94">
        <v>78</v>
      </c>
      <c r="S94">
        <v>82</v>
      </c>
      <c r="T94">
        <v>76</v>
      </c>
      <c r="U94">
        <v>70</v>
      </c>
      <c r="V94">
        <v>77</v>
      </c>
      <c r="W94">
        <v>79</v>
      </c>
      <c r="X94">
        <v>85</v>
      </c>
      <c r="Y94">
        <v>84</v>
      </c>
      <c r="Z94">
        <v>80</v>
      </c>
      <c r="AA94">
        <v>84</v>
      </c>
      <c r="AB94">
        <v>17</v>
      </c>
      <c r="AC94">
        <v>12</v>
      </c>
      <c r="AD94">
        <v>22</v>
      </c>
    </row>
    <row r="95" spans="1:30" ht="14.25" x14ac:dyDescent="0.45">
      <c r="A95" t="s">
        <v>186</v>
      </c>
      <c r="B95" t="s">
        <v>394</v>
      </c>
      <c r="C95">
        <v>935</v>
      </c>
      <c r="D95">
        <v>7482</v>
      </c>
      <c r="E95">
        <v>7482</v>
      </c>
      <c r="F95">
        <v>7482</v>
      </c>
      <c r="G95">
        <v>7482</v>
      </c>
      <c r="H95">
        <v>3848</v>
      </c>
      <c r="I95">
        <v>3848</v>
      </c>
      <c r="J95">
        <v>3848</v>
      </c>
      <c r="K95">
        <v>3848</v>
      </c>
      <c r="L95">
        <v>3634</v>
      </c>
      <c r="M95">
        <v>3634</v>
      </c>
      <c r="N95">
        <v>3634</v>
      </c>
      <c r="O95">
        <v>3634</v>
      </c>
      <c r="P95">
        <v>78</v>
      </c>
      <c r="Q95">
        <v>71</v>
      </c>
      <c r="R95">
        <v>74</v>
      </c>
      <c r="S95">
        <v>78</v>
      </c>
      <c r="T95">
        <v>73</v>
      </c>
      <c r="U95">
        <v>63</v>
      </c>
      <c r="V95">
        <v>73</v>
      </c>
      <c r="W95">
        <v>75</v>
      </c>
      <c r="X95">
        <v>83</v>
      </c>
      <c r="Y95">
        <v>79</v>
      </c>
      <c r="Z95">
        <v>75</v>
      </c>
      <c r="AA95">
        <v>80</v>
      </c>
      <c r="AB95">
        <v>15</v>
      </c>
      <c r="AC95">
        <v>11</v>
      </c>
      <c r="AD95">
        <v>19</v>
      </c>
    </row>
    <row r="96" spans="1:30" ht="14.25" x14ac:dyDescent="0.45">
      <c r="A96" t="s">
        <v>192</v>
      </c>
      <c r="B96" t="s">
        <v>395</v>
      </c>
      <c r="C96" t="s">
        <v>395</v>
      </c>
      <c r="D96">
        <v>30803</v>
      </c>
      <c r="E96">
        <v>30803</v>
      </c>
      <c r="F96">
        <v>30803</v>
      </c>
      <c r="G96">
        <v>30803</v>
      </c>
      <c r="H96">
        <v>15646</v>
      </c>
      <c r="I96">
        <v>15646</v>
      </c>
      <c r="J96">
        <v>15646</v>
      </c>
      <c r="K96">
        <v>15646</v>
      </c>
      <c r="L96">
        <v>15157</v>
      </c>
      <c r="M96">
        <v>15157</v>
      </c>
      <c r="N96">
        <v>15157</v>
      </c>
      <c r="O96">
        <v>15157</v>
      </c>
      <c r="P96">
        <v>83</v>
      </c>
      <c r="Q96">
        <v>81</v>
      </c>
      <c r="R96">
        <v>83</v>
      </c>
      <c r="S96">
        <v>85</v>
      </c>
      <c r="T96">
        <v>79</v>
      </c>
      <c r="U96">
        <v>76</v>
      </c>
      <c r="V96">
        <v>82</v>
      </c>
      <c r="W96">
        <v>82</v>
      </c>
      <c r="X96">
        <v>87</v>
      </c>
      <c r="Y96">
        <v>86</v>
      </c>
      <c r="Z96">
        <v>84</v>
      </c>
      <c r="AA96">
        <v>87</v>
      </c>
      <c r="AB96">
        <v>20</v>
      </c>
      <c r="AC96">
        <v>15</v>
      </c>
      <c r="AD96">
        <v>25</v>
      </c>
    </row>
    <row r="97" spans="1:30" ht="14.25" x14ac:dyDescent="0.45">
      <c r="A97" t="s">
        <v>196</v>
      </c>
      <c r="B97" t="s">
        <v>395</v>
      </c>
      <c r="C97">
        <v>201</v>
      </c>
      <c r="D97">
        <v>28</v>
      </c>
      <c r="E97">
        <v>28</v>
      </c>
      <c r="F97">
        <v>28</v>
      </c>
      <c r="G97">
        <v>28</v>
      </c>
      <c r="H97">
        <v>16</v>
      </c>
      <c r="I97">
        <v>16</v>
      </c>
      <c r="J97">
        <v>16</v>
      </c>
      <c r="K97">
        <v>16</v>
      </c>
      <c r="L97">
        <v>12</v>
      </c>
      <c r="M97">
        <v>12</v>
      </c>
      <c r="N97">
        <v>12</v>
      </c>
      <c r="O97">
        <v>12</v>
      </c>
      <c r="P97">
        <v>93</v>
      </c>
      <c r="Q97">
        <v>96</v>
      </c>
      <c r="R97">
        <v>96</v>
      </c>
      <c r="S97">
        <v>100</v>
      </c>
      <c r="T97">
        <v>94</v>
      </c>
      <c r="U97">
        <v>94</v>
      </c>
      <c r="V97">
        <v>94</v>
      </c>
      <c r="W97">
        <v>100</v>
      </c>
      <c r="X97">
        <v>92</v>
      </c>
      <c r="Y97">
        <v>100</v>
      </c>
      <c r="Z97">
        <v>100</v>
      </c>
      <c r="AA97">
        <v>100</v>
      </c>
      <c r="AB97">
        <v>14</v>
      </c>
      <c r="AC97">
        <v>13</v>
      </c>
      <c r="AD97">
        <v>17</v>
      </c>
    </row>
    <row r="98" spans="1:30" ht="14.25" x14ac:dyDescent="0.45">
      <c r="A98" t="s">
        <v>194</v>
      </c>
      <c r="B98" t="s">
        <v>395</v>
      </c>
      <c r="C98">
        <v>202</v>
      </c>
      <c r="D98">
        <v>1509</v>
      </c>
      <c r="E98">
        <v>1509</v>
      </c>
      <c r="F98">
        <v>1509</v>
      </c>
      <c r="G98">
        <v>1509</v>
      </c>
      <c r="H98">
        <v>747</v>
      </c>
      <c r="I98">
        <v>747</v>
      </c>
      <c r="J98">
        <v>747</v>
      </c>
      <c r="K98">
        <v>747</v>
      </c>
      <c r="L98">
        <v>762</v>
      </c>
      <c r="M98">
        <v>762</v>
      </c>
      <c r="N98">
        <v>762</v>
      </c>
      <c r="O98">
        <v>762</v>
      </c>
      <c r="P98">
        <v>80</v>
      </c>
      <c r="Q98">
        <v>76</v>
      </c>
      <c r="R98">
        <v>79</v>
      </c>
      <c r="S98">
        <v>83</v>
      </c>
      <c r="T98">
        <v>76</v>
      </c>
      <c r="U98">
        <v>70</v>
      </c>
      <c r="V98">
        <v>77</v>
      </c>
      <c r="W98">
        <v>80</v>
      </c>
      <c r="X98">
        <v>84</v>
      </c>
      <c r="Y98">
        <v>81</v>
      </c>
      <c r="Z98">
        <v>80</v>
      </c>
      <c r="AA98">
        <v>86</v>
      </c>
      <c r="AB98">
        <v>15</v>
      </c>
      <c r="AC98">
        <v>12</v>
      </c>
      <c r="AD98">
        <v>18</v>
      </c>
    </row>
    <row r="99" spans="1:30" ht="14.25" x14ac:dyDescent="0.45">
      <c r="A99" t="s">
        <v>197</v>
      </c>
      <c r="B99" t="s">
        <v>395</v>
      </c>
      <c r="C99">
        <v>204</v>
      </c>
      <c r="D99">
        <v>2429</v>
      </c>
      <c r="E99">
        <v>2429</v>
      </c>
      <c r="F99">
        <v>2429</v>
      </c>
      <c r="G99">
        <v>2429</v>
      </c>
      <c r="H99">
        <v>1256</v>
      </c>
      <c r="I99">
        <v>1256</v>
      </c>
      <c r="J99">
        <v>1256</v>
      </c>
      <c r="K99">
        <v>1256</v>
      </c>
      <c r="L99">
        <v>1173</v>
      </c>
      <c r="M99">
        <v>1173</v>
      </c>
      <c r="N99">
        <v>1173</v>
      </c>
      <c r="O99">
        <v>1173</v>
      </c>
      <c r="P99">
        <v>86</v>
      </c>
      <c r="Q99">
        <v>85</v>
      </c>
      <c r="R99">
        <v>86</v>
      </c>
      <c r="S99">
        <v>87</v>
      </c>
      <c r="T99">
        <v>83</v>
      </c>
      <c r="U99">
        <v>82</v>
      </c>
      <c r="V99">
        <v>84</v>
      </c>
      <c r="W99">
        <v>85</v>
      </c>
      <c r="X99">
        <v>89</v>
      </c>
      <c r="Y99">
        <v>89</v>
      </c>
      <c r="Z99">
        <v>87</v>
      </c>
      <c r="AA99">
        <v>89</v>
      </c>
      <c r="AB99">
        <v>22</v>
      </c>
      <c r="AC99">
        <v>16</v>
      </c>
      <c r="AD99">
        <v>29</v>
      </c>
    </row>
    <row r="100" spans="1:30" ht="14.25" x14ac:dyDescent="0.45">
      <c r="A100" t="s">
        <v>199</v>
      </c>
      <c r="B100" t="s">
        <v>395</v>
      </c>
      <c r="C100">
        <v>205</v>
      </c>
      <c r="D100">
        <v>1270</v>
      </c>
      <c r="E100">
        <v>1270</v>
      </c>
      <c r="F100">
        <v>1270</v>
      </c>
      <c r="G100">
        <v>1270</v>
      </c>
      <c r="H100">
        <v>633</v>
      </c>
      <c r="I100">
        <v>633</v>
      </c>
      <c r="J100">
        <v>633</v>
      </c>
      <c r="K100">
        <v>633</v>
      </c>
      <c r="L100">
        <v>637</v>
      </c>
      <c r="M100">
        <v>637</v>
      </c>
      <c r="N100">
        <v>637</v>
      </c>
      <c r="O100">
        <v>637</v>
      </c>
      <c r="P100">
        <v>81</v>
      </c>
      <c r="Q100">
        <v>78</v>
      </c>
      <c r="R100">
        <v>80</v>
      </c>
      <c r="S100">
        <v>84</v>
      </c>
      <c r="T100">
        <v>77</v>
      </c>
      <c r="U100">
        <v>73</v>
      </c>
      <c r="V100">
        <v>81</v>
      </c>
      <c r="W100">
        <v>82</v>
      </c>
      <c r="X100">
        <v>84</v>
      </c>
      <c r="Y100">
        <v>82</v>
      </c>
      <c r="Z100">
        <v>79</v>
      </c>
      <c r="AA100">
        <v>85</v>
      </c>
      <c r="AB100">
        <v>18</v>
      </c>
      <c r="AC100">
        <v>15</v>
      </c>
      <c r="AD100">
        <v>21</v>
      </c>
    </row>
    <row r="101" spans="1:30" ht="14.25" x14ac:dyDescent="0.45">
      <c r="A101" t="s">
        <v>203</v>
      </c>
      <c r="B101" t="s">
        <v>395</v>
      </c>
      <c r="C101">
        <v>206</v>
      </c>
      <c r="D101">
        <v>1761</v>
      </c>
      <c r="E101">
        <v>1761</v>
      </c>
      <c r="F101">
        <v>1761</v>
      </c>
      <c r="G101">
        <v>1761</v>
      </c>
      <c r="H101">
        <v>897</v>
      </c>
      <c r="I101">
        <v>897</v>
      </c>
      <c r="J101">
        <v>897</v>
      </c>
      <c r="K101">
        <v>897</v>
      </c>
      <c r="L101">
        <v>864</v>
      </c>
      <c r="M101">
        <v>864</v>
      </c>
      <c r="N101">
        <v>864</v>
      </c>
      <c r="O101">
        <v>864</v>
      </c>
      <c r="P101">
        <v>81</v>
      </c>
      <c r="Q101">
        <v>80</v>
      </c>
      <c r="R101">
        <v>80</v>
      </c>
      <c r="S101">
        <v>84</v>
      </c>
      <c r="T101">
        <v>78</v>
      </c>
      <c r="U101">
        <v>76</v>
      </c>
      <c r="V101">
        <v>79</v>
      </c>
      <c r="W101">
        <v>81</v>
      </c>
      <c r="X101">
        <v>84</v>
      </c>
      <c r="Y101">
        <v>84</v>
      </c>
      <c r="Z101">
        <v>82</v>
      </c>
      <c r="AA101">
        <v>87</v>
      </c>
      <c r="AB101">
        <v>20</v>
      </c>
      <c r="AC101">
        <v>16</v>
      </c>
      <c r="AD101">
        <v>25</v>
      </c>
    </row>
    <row r="102" spans="1:30" ht="14.25" x14ac:dyDescent="0.45">
      <c r="A102" t="s">
        <v>205</v>
      </c>
      <c r="B102" t="s">
        <v>395</v>
      </c>
      <c r="C102">
        <v>207</v>
      </c>
      <c r="D102">
        <v>913</v>
      </c>
      <c r="E102">
        <v>913</v>
      </c>
      <c r="F102">
        <v>913</v>
      </c>
      <c r="G102">
        <v>913</v>
      </c>
      <c r="H102">
        <v>456</v>
      </c>
      <c r="I102">
        <v>456</v>
      </c>
      <c r="J102">
        <v>456</v>
      </c>
      <c r="K102">
        <v>456</v>
      </c>
      <c r="L102">
        <v>457</v>
      </c>
      <c r="M102">
        <v>457</v>
      </c>
      <c r="N102">
        <v>457</v>
      </c>
      <c r="O102">
        <v>457</v>
      </c>
      <c r="P102">
        <v>87</v>
      </c>
      <c r="Q102">
        <v>84</v>
      </c>
      <c r="R102">
        <v>85</v>
      </c>
      <c r="S102">
        <v>87</v>
      </c>
      <c r="T102">
        <v>83</v>
      </c>
      <c r="U102">
        <v>79</v>
      </c>
      <c r="V102">
        <v>85</v>
      </c>
      <c r="W102">
        <v>85</v>
      </c>
      <c r="X102">
        <v>91</v>
      </c>
      <c r="Y102">
        <v>89</v>
      </c>
      <c r="Z102">
        <v>86</v>
      </c>
      <c r="AA102">
        <v>89</v>
      </c>
      <c r="AB102">
        <v>21</v>
      </c>
      <c r="AC102">
        <v>15</v>
      </c>
      <c r="AD102">
        <v>27</v>
      </c>
    </row>
    <row r="103" spans="1:30" ht="14.25" x14ac:dyDescent="0.45">
      <c r="A103" t="s">
        <v>207</v>
      </c>
      <c r="B103" t="s">
        <v>395</v>
      </c>
      <c r="C103">
        <v>208</v>
      </c>
      <c r="D103">
        <v>2771</v>
      </c>
      <c r="E103">
        <v>2771</v>
      </c>
      <c r="F103">
        <v>2771</v>
      </c>
      <c r="G103">
        <v>2771</v>
      </c>
      <c r="H103">
        <v>1380</v>
      </c>
      <c r="I103">
        <v>1380</v>
      </c>
      <c r="J103">
        <v>1380</v>
      </c>
      <c r="K103">
        <v>1380</v>
      </c>
      <c r="L103">
        <v>1391</v>
      </c>
      <c r="M103">
        <v>1391</v>
      </c>
      <c r="N103">
        <v>1391</v>
      </c>
      <c r="O103">
        <v>1391</v>
      </c>
      <c r="P103">
        <v>84</v>
      </c>
      <c r="Q103">
        <v>81</v>
      </c>
      <c r="R103">
        <v>84</v>
      </c>
      <c r="S103">
        <v>85</v>
      </c>
      <c r="T103">
        <v>80</v>
      </c>
      <c r="U103">
        <v>76</v>
      </c>
      <c r="V103">
        <v>83</v>
      </c>
      <c r="W103">
        <v>83</v>
      </c>
      <c r="X103">
        <v>87</v>
      </c>
      <c r="Y103">
        <v>86</v>
      </c>
      <c r="Z103">
        <v>85</v>
      </c>
      <c r="AA103">
        <v>88</v>
      </c>
      <c r="AB103">
        <v>19</v>
      </c>
      <c r="AC103">
        <v>14</v>
      </c>
      <c r="AD103">
        <v>23</v>
      </c>
    </row>
    <row r="104" spans="1:30" ht="14.25" x14ac:dyDescent="0.45">
      <c r="A104" t="s">
        <v>209</v>
      </c>
      <c r="B104" t="s">
        <v>395</v>
      </c>
      <c r="C104">
        <v>209</v>
      </c>
      <c r="D104">
        <v>3185</v>
      </c>
      <c r="E104">
        <v>3185</v>
      </c>
      <c r="F104">
        <v>3185</v>
      </c>
      <c r="G104">
        <v>3185</v>
      </c>
      <c r="H104">
        <v>1648</v>
      </c>
      <c r="I104">
        <v>1648</v>
      </c>
      <c r="J104">
        <v>1648</v>
      </c>
      <c r="K104">
        <v>1648</v>
      </c>
      <c r="L104">
        <v>1537</v>
      </c>
      <c r="M104">
        <v>1537</v>
      </c>
      <c r="N104">
        <v>1537</v>
      </c>
      <c r="O104">
        <v>1537</v>
      </c>
      <c r="P104">
        <v>81</v>
      </c>
      <c r="Q104">
        <v>77</v>
      </c>
      <c r="R104">
        <v>81</v>
      </c>
      <c r="S104">
        <v>83</v>
      </c>
      <c r="T104">
        <v>76</v>
      </c>
      <c r="U104">
        <v>71</v>
      </c>
      <c r="V104">
        <v>78</v>
      </c>
      <c r="W104">
        <v>79</v>
      </c>
      <c r="X104">
        <v>86</v>
      </c>
      <c r="Y104">
        <v>84</v>
      </c>
      <c r="Z104">
        <v>84</v>
      </c>
      <c r="AA104">
        <v>86</v>
      </c>
      <c r="AB104">
        <v>18</v>
      </c>
      <c r="AC104">
        <v>12</v>
      </c>
      <c r="AD104">
        <v>23</v>
      </c>
    </row>
    <row r="105" spans="1:30" ht="14.25" x14ac:dyDescent="0.45">
      <c r="A105" t="s">
        <v>213</v>
      </c>
      <c r="B105" t="s">
        <v>395</v>
      </c>
      <c r="C105">
        <v>210</v>
      </c>
      <c r="D105">
        <v>3063</v>
      </c>
      <c r="E105">
        <v>3063</v>
      </c>
      <c r="F105">
        <v>3063</v>
      </c>
      <c r="G105">
        <v>3063</v>
      </c>
      <c r="H105">
        <v>1549</v>
      </c>
      <c r="I105">
        <v>1549</v>
      </c>
      <c r="J105">
        <v>1549</v>
      </c>
      <c r="K105">
        <v>1549</v>
      </c>
      <c r="L105">
        <v>1514</v>
      </c>
      <c r="M105">
        <v>1514</v>
      </c>
      <c r="N105">
        <v>1514</v>
      </c>
      <c r="O105">
        <v>1514</v>
      </c>
      <c r="P105">
        <v>82</v>
      </c>
      <c r="Q105">
        <v>80</v>
      </c>
      <c r="R105">
        <v>82</v>
      </c>
      <c r="S105">
        <v>84</v>
      </c>
      <c r="T105">
        <v>78</v>
      </c>
      <c r="U105">
        <v>74</v>
      </c>
      <c r="V105">
        <v>80</v>
      </c>
      <c r="W105">
        <v>81</v>
      </c>
      <c r="X105">
        <v>87</v>
      </c>
      <c r="Y105">
        <v>85</v>
      </c>
      <c r="Z105">
        <v>83</v>
      </c>
      <c r="AA105">
        <v>87</v>
      </c>
      <c r="AB105">
        <v>19</v>
      </c>
      <c r="AC105">
        <v>15</v>
      </c>
      <c r="AD105">
        <v>24</v>
      </c>
    </row>
    <row r="106" spans="1:30" ht="14.25" x14ac:dyDescent="0.45">
      <c r="A106" t="s">
        <v>215</v>
      </c>
      <c r="B106" t="s">
        <v>395</v>
      </c>
      <c r="C106">
        <v>211</v>
      </c>
      <c r="D106">
        <v>3008</v>
      </c>
      <c r="E106">
        <v>3008</v>
      </c>
      <c r="F106">
        <v>3008</v>
      </c>
      <c r="G106">
        <v>3008</v>
      </c>
      <c r="H106">
        <v>1520</v>
      </c>
      <c r="I106">
        <v>1520</v>
      </c>
      <c r="J106">
        <v>1520</v>
      </c>
      <c r="K106">
        <v>1520</v>
      </c>
      <c r="L106">
        <v>1488</v>
      </c>
      <c r="M106">
        <v>1488</v>
      </c>
      <c r="N106">
        <v>1488</v>
      </c>
      <c r="O106">
        <v>1488</v>
      </c>
      <c r="P106">
        <v>85</v>
      </c>
      <c r="Q106">
        <v>83</v>
      </c>
      <c r="R106">
        <v>84</v>
      </c>
      <c r="S106">
        <v>83</v>
      </c>
      <c r="T106">
        <v>81</v>
      </c>
      <c r="U106">
        <v>77</v>
      </c>
      <c r="V106">
        <v>82</v>
      </c>
      <c r="W106">
        <v>80</v>
      </c>
      <c r="X106">
        <v>89</v>
      </c>
      <c r="Y106">
        <v>88</v>
      </c>
      <c r="Z106">
        <v>85</v>
      </c>
      <c r="AA106">
        <v>86</v>
      </c>
      <c r="AB106">
        <v>19</v>
      </c>
      <c r="AC106">
        <v>14</v>
      </c>
      <c r="AD106">
        <v>25</v>
      </c>
    </row>
    <row r="107" spans="1:30" ht="14.25" x14ac:dyDescent="0.45">
      <c r="A107" t="s">
        <v>217</v>
      </c>
      <c r="B107" t="s">
        <v>395</v>
      </c>
      <c r="C107">
        <v>212</v>
      </c>
      <c r="D107">
        <v>2198</v>
      </c>
      <c r="E107">
        <v>2198</v>
      </c>
      <c r="F107">
        <v>2198</v>
      </c>
      <c r="G107">
        <v>2198</v>
      </c>
      <c r="H107">
        <v>1119</v>
      </c>
      <c r="I107">
        <v>1119</v>
      </c>
      <c r="J107">
        <v>1119</v>
      </c>
      <c r="K107">
        <v>1119</v>
      </c>
      <c r="L107">
        <v>1079</v>
      </c>
      <c r="M107">
        <v>1079</v>
      </c>
      <c r="N107">
        <v>1079</v>
      </c>
      <c r="O107">
        <v>1079</v>
      </c>
      <c r="P107">
        <v>82</v>
      </c>
      <c r="Q107">
        <v>79</v>
      </c>
      <c r="R107">
        <v>82</v>
      </c>
      <c r="S107">
        <v>84</v>
      </c>
      <c r="T107">
        <v>79</v>
      </c>
      <c r="U107">
        <v>77</v>
      </c>
      <c r="V107">
        <v>81</v>
      </c>
      <c r="W107">
        <v>83</v>
      </c>
      <c r="X107">
        <v>85</v>
      </c>
      <c r="Y107">
        <v>82</v>
      </c>
      <c r="Z107">
        <v>82</v>
      </c>
      <c r="AA107">
        <v>85</v>
      </c>
      <c r="AB107">
        <v>14</v>
      </c>
      <c r="AC107">
        <v>11</v>
      </c>
      <c r="AD107">
        <v>18</v>
      </c>
    </row>
    <row r="108" spans="1:30" ht="14.25" x14ac:dyDescent="0.45">
      <c r="A108" t="s">
        <v>219</v>
      </c>
      <c r="B108" t="s">
        <v>395</v>
      </c>
      <c r="C108">
        <v>213</v>
      </c>
      <c r="D108">
        <v>1420</v>
      </c>
      <c r="E108">
        <v>1420</v>
      </c>
      <c r="F108">
        <v>1420</v>
      </c>
      <c r="G108">
        <v>1420</v>
      </c>
      <c r="H108">
        <v>710</v>
      </c>
      <c r="I108">
        <v>710</v>
      </c>
      <c r="J108">
        <v>710</v>
      </c>
      <c r="K108">
        <v>710</v>
      </c>
      <c r="L108">
        <v>710</v>
      </c>
      <c r="M108">
        <v>710</v>
      </c>
      <c r="N108">
        <v>710</v>
      </c>
      <c r="O108">
        <v>710</v>
      </c>
      <c r="P108">
        <v>82</v>
      </c>
      <c r="Q108">
        <v>79</v>
      </c>
      <c r="R108">
        <v>82</v>
      </c>
      <c r="S108">
        <v>83</v>
      </c>
      <c r="T108">
        <v>79</v>
      </c>
      <c r="U108">
        <v>74</v>
      </c>
      <c r="V108">
        <v>82</v>
      </c>
      <c r="W108">
        <v>82</v>
      </c>
      <c r="X108">
        <v>85</v>
      </c>
      <c r="Y108">
        <v>84</v>
      </c>
      <c r="Z108">
        <v>83</v>
      </c>
      <c r="AA108">
        <v>85</v>
      </c>
      <c r="AB108">
        <v>19</v>
      </c>
      <c r="AC108">
        <v>16</v>
      </c>
      <c r="AD108">
        <v>22</v>
      </c>
    </row>
    <row r="109" spans="1:30" ht="14.25" x14ac:dyDescent="0.45">
      <c r="A109" t="s">
        <v>201</v>
      </c>
      <c r="B109" t="s">
        <v>395</v>
      </c>
      <c r="C109">
        <v>309</v>
      </c>
      <c r="D109">
        <v>2852</v>
      </c>
      <c r="E109">
        <v>2852</v>
      </c>
      <c r="F109">
        <v>2852</v>
      </c>
      <c r="G109">
        <v>2852</v>
      </c>
      <c r="H109">
        <v>1462</v>
      </c>
      <c r="I109">
        <v>1462</v>
      </c>
      <c r="J109">
        <v>1462</v>
      </c>
      <c r="K109">
        <v>1462</v>
      </c>
      <c r="L109">
        <v>1390</v>
      </c>
      <c r="M109">
        <v>1390</v>
      </c>
      <c r="N109">
        <v>1390</v>
      </c>
      <c r="O109">
        <v>1390</v>
      </c>
      <c r="P109">
        <v>83</v>
      </c>
      <c r="Q109">
        <v>82</v>
      </c>
      <c r="R109">
        <v>83</v>
      </c>
      <c r="S109">
        <v>86</v>
      </c>
      <c r="T109">
        <v>79</v>
      </c>
      <c r="U109">
        <v>77</v>
      </c>
      <c r="V109">
        <v>82</v>
      </c>
      <c r="W109">
        <v>84</v>
      </c>
      <c r="X109">
        <v>86</v>
      </c>
      <c r="Y109">
        <v>87</v>
      </c>
      <c r="Z109">
        <v>85</v>
      </c>
      <c r="AA109">
        <v>89</v>
      </c>
      <c r="AB109">
        <v>26</v>
      </c>
      <c r="AC109">
        <v>21</v>
      </c>
      <c r="AD109">
        <v>31</v>
      </c>
    </row>
    <row r="110" spans="1:30" ht="14.25" x14ac:dyDescent="0.45">
      <c r="A110" t="s">
        <v>211</v>
      </c>
      <c r="B110" t="s">
        <v>395</v>
      </c>
      <c r="C110">
        <v>316</v>
      </c>
      <c r="D110">
        <v>4396</v>
      </c>
      <c r="E110">
        <v>4396</v>
      </c>
      <c r="F110">
        <v>4396</v>
      </c>
      <c r="G110">
        <v>4396</v>
      </c>
      <c r="H110">
        <v>2253</v>
      </c>
      <c r="I110">
        <v>2253</v>
      </c>
      <c r="J110">
        <v>2253</v>
      </c>
      <c r="K110">
        <v>2253</v>
      </c>
      <c r="L110">
        <v>2143</v>
      </c>
      <c r="M110">
        <v>2143</v>
      </c>
      <c r="N110">
        <v>2143</v>
      </c>
      <c r="O110">
        <v>2143</v>
      </c>
      <c r="P110">
        <v>85</v>
      </c>
      <c r="Q110">
        <v>84</v>
      </c>
      <c r="R110">
        <v>87</v>
      </c>
      <c r="S110">
        <v>87</v>
      </c>
      <c r="T110">
        <v>81</v>
      </c>
      <c r="U110">
        <v>79</v>
      </c>
      <c r="V110">
        <v>85</v>
      </c>
      <c r="W110">
        <v>85</v>
      </c>
      <c r="X110">
        <v>89</v>
      </c>
      <c r="Y110">
        <v>90</v>
      </c>
      <c r="Z110">
        <v>89</v>
      </c>
      <c r="AA110">
        <v>89</v>
      </c>
      <c r="AB110">
        <v>22</v>
      </c>
      <c r="AC110">
        <v>17</v>
      </c>
      <c r="AD110">
        <v>28</v>
      </c>
    </row>
    <row r="111" spans="1:30" ht="14.25" x14ac:dyDescent="0.45">
      <c r="A111" t="s">
        <v>221</v>
      </c>
      <c r="B111" t="s">
        <v>396</v>
      </c>
      <c r="C111" t="s">
        <v>396</v>
      </c>
      <c r="D111">
        <v>57658</v>
      </c>
      <c r="E111">
        <v>57659</v>
      </c>
      <c r="F111">
        <v>57657</v>
      </c>
      <c r="G111">
        <v>57658</v>
      </c>
      <c r="H111">
        <v>29440</v>
      </c>
      <c r="I111">
        <v>29441</v>
      </c>
      <c r="J111">
        <v>29439</v>
      </c>
      <c r="K111">
        <v>29440</v>
      </c>
      <c r="L111">
        <v>28218</v>
      </c>
      <c r="M111">
        <v>28218</v>
      </c>
      <c r="N111">
        <v>28218</v>
      </c>
      <c r="O111">
        <v>28218</v>
      </c>
      <c r="P111">
        <v>82</v>
      </c>
      <c r="Q111">
        <v>78</v>
      </c>
      <c r="R111">
        <v>82</v>
      </c>
      <c r="S111">
        <v>83</v>
      </c>
      <c r="T111">
        <v>79</v>
      </c>
      <c r="U111">
        <v>72</v>
      </c>
      <c r="V111">
        <v>81</v>
      </c>
      <c r="W111">
        <v>81</v>
      </c>
      <c r="X111">
        <v>86</v>
      </c>
      <c r="Y111">
        <v>83</v>
      </c>
      <c r="Z111">
        <v>83</v>
      </c>
      <c r="AA111">
        <v>86</v>
      </c>
      <c r="AB111">
        <v>17</v>
      </c>
      <c r="AC111">
        <v>13</v>
      </c>
      <c r="AD111">
        <v>21</v>
      </c>
    </row>
    <row r="112" spans="1:30" ht="14.25" x14ac:dyDescent="0.45">
      <c r="A112" t="s">
        <v>239</v>
      </c>
      <c r="B112" t="s">
        <v>396</v>
      </c>
      <c r="C112">
        <v>203</v>
      </c>
      <c r="D112">
        <v>2930</v>
      </c>
      <c r="E112">
        <v>2930</v>
      </c>
      <c r="F112">
        <v>2930</v>
      </c>
      <c r="G112">
        <v>2930</v>
      </c>
      <c r="H112">
        <v>1518</v>
      </c>
      <c r="I112">
        <v>1518</v>
      </c>
      <c r="J112">
        <v>1518</v>
      </c>
      <c r="K112">
        <v>1518</v>
      </c>
      <c r="L112">
        <v>1412</v>
      </c>
      <c r="M112">
        <v>1412</v>
      </c>
      <c r="N112">
        <v>1412</v>
      </c>
      <c r="O112">
        <v>1412</v>
      </c>
      <c r="P112">
        <v>85</v>
      </c>
      <c r="Q112">
        <v>83</v>
      </c>
      <c r="R112">
        <v>86</v>
      </c>
      <c r="S112">
        <v>88</v>
      </c>
      <c r="T112">
        <v>83</v>
      </c>
      <c r="U112">
        <v>80</v>
      </c>
      <c r="V112">
        <v>85</v>
      </c>
      <c r="W112">
        <v>87</v>
      </c>
      <c r="X112">
        <v>88</v>
      </c>
      <c r="Y112">
        <v>87</v>
      </c>
      <c r="Z112">
        <v>87</v>
      </c>
      <c r="AA112">
        <v>89</v>
      </c>
      <c r="AB112">
        <v>26</v>
      </c>
      <c r="AC112">
        <v>21</v>
      </c>
      <c r="AD112">
        <v>32</v>
      </c>
    </row>
    <row r="113" spans="1:30" ht="14.25" x14ac:dyDescent="0.45">
      <c r="A113" t="s">
        <v>223</v>
      </c>
      <c r="B113" t="s">
        <v>396</v>
      </c>
      <c r="C113">
        <v>301</v>
      </c>
      <c r="D113">
        <v>3046</v>
      </c>
      <c r="E113">
        <v>3046</v>
      </c>
      <c r="F113">
        <v>3046</v>
      </c>
      <c r="G113">
        <v>3046</v>
      </c>
      <c r="H113">
        <v>1522</v>
      </c>
      <c r="I113">
        <v>1522</v>
      </c>
      <c r="J113">
        <v>1522</v>
      </c>
      <c r="K113">
        <v>1522</v>
      </c>
      <c r="L113">
        <v>1524</v>
      </c>
      <c r="M113">
        <v>1524</v>
      </c>
      <c r="N113">
        <v>1524</v>
      </c>
      <c r="O113">
        <v>1524</v>
      </c>
      <c r="P113">
        <v>80</v>
      </c>
      <c r="Q113">
        <v>80</v>
      </c>
      <c r="R113">
        <v>81</v>
      </c>
      <c r="S113">
        <v>83</v>
      </c>
      <c r="T113">
        <v>76</v>
      </c>
      <c r="U113">
        <v>73</v>
      </c>
      <c r="V113">
        <v>79</v>
      </c>
      <c r="W113">
        <v>80</v>
      </c>
      <c r="X113">
        <v>84</v>
      </c>
      <c r="Y113">
        <v>86</v>
      </c>
      <c r="Z113">
        <v>84</v>
      </c>
      <c r="AA113">
        <v>85</v>
      </c>
      <c r="AB113">
        <v>17</v>
      </c>
      <c r="AC113">
        <v>12</v>
      </c>
      <c r="AD113">
        <v>21</v>
      </c>
    </row>
    <row r="114" spans="1:30" ht="14.25" x14ac:dyDescent="0.45">
      <c r="A114" t="s">
        <v>225</v>
      </c>
      <c r="B114" t="s">
        <v>396</v>
      </c>
      <c r="C114">
        <v>302</v>
      </c>
      <c r="D114">
        <v>3731</v>
      </c>
      <c r="E114">
        <v>3731</v>
      </c>
      <c r="F114">
        <v>3731</v>
      </c>
      <c r="G114">
        <v>3731</v>
      </c>
      <c r="H114">
        <v>1888</v>
      </c>
      <c r="I114">
        <v>1888</v>
      </c>
      <c r="J114">
        <v>1888</v>
      </c>
      <c r="K114">
        <v>1888</v>
      </c>
      <c r="L114">
        <v>1843</v>
      </c>
      <c r="M114">
        <v>1843</v>
      </c>
      <c r="N114">
        <v>1843</v>
      </c>
      <c r="O114">
        <v>1843</v>
      </c>
      <c r="P114">
        <v>81</v>
      </c>
      <c r="Q114">
        <v>73</v>
      </c>
      <c r="R114">
        <v>79</v>
      </c>
      <c r="S114">
        <v>83</v>
      </c>
      <c r="T114">
        <v>78</v>
      </c>
      <c r="U114">
        <v>68</v>
      </c>
      <c r="V114">
        <v>79</v>
      </c>
      <c r="W114">
        <v>82</v>
      </c>
      <c r="X114">
        <v>84</v>
      </c>
      <c r="Y114">
        <v>79</v>
      </c>
      <c r="Z114">
        <v>79</v>
      </c>
      <c r="AA114">
        <v>85</v>
      </c>
      <c r="AB114">
        <v>17</v>
      </c>
      <c r="AC114">
        <v>15</v>
      </c>
      <c r="AD114">
        <v>19</v>
      </c>
    </row>
    <row r="115" spans="1:30" ht="14.25" x14ac:dyDescent="0.45">
      <c r="A115" t="s">
        <v>227</v>
      </c>
      <c r="B115" t="s">
        <v>396</v>
      </c>
      <c r="C115">
        <v>303</v>
      </c>
      <c r="D115">
        <v>2972</v>
      </c>
      <c r="E115">
        <v>2972</v>
      </c>
      <c r="F115">
        <v>2972</v>
      </c>
      <c r="G115">
        <v>2972</v>
      </c>
      <c r="H115">
        <v>1501</v>
      </c>
      <c r="I115">
        <v>1501</v>
      </c>
      <c r="J115">
        <v>1501</v>
      </c>
      <c r="K115">
        <v>1501</v>
      </c>
      <c r="L115">
        <v>1471</v>
      </c>
      <c r="M115">
        <v>1471</v>
      </c>
      <c r="N115">
        <v>1471</v>
      </c>
      <c r="O115">
        <v>1471</v>
      </c>
      <c r="P115">
        <v>84</v>
      </c>
      <c r="Q115">
        <v>80</v>
      </c>
      <c r="R115">
        <v>83</v>
      </c>
      <c r="S115">
        <v>84</v>
      </c>
      <c r="T115">
        <v>80</v>
      </c>
      <c r="U115">
        <v>75</v>
      </c>
      <c r="V115">
        <v>82</v>
      </c>
      <c r="W115">
        <v>82</v>
      </c>
      <c r="X115">
        <v>87</v>
      </c>
      <c r="Y115">
        <v>85</v>
      </c>
      <c r="Z115">
        <v>84</v>
      </c>
      <c r="AA115">
        <v>87</v>
      </c>
      <c r="AB115">
        <v>16</v>
      </c>
      <c r="AC115">
        <v>13</v>
      </c>
      <c r="AD115">
        <v>19</v>
      </c>
    </row>
    <row r="116" spans="1:30" ht="14.25" x14ac:dyDescent="0.45">
      <c r="A116" t="s">
        <v>229</v>
      </c>
      <c r="B116" t="s">
        <v>396</v>
      </c>
      <c r="C116">
        <v>304</v>
      </c>
      <c r="D116">
        <v>3433</v>
      </c>
      <c r="E116">
        <v>3433</v>
      </c>
      <c r="F116">
        <v>3432</v>
      </c>
      <c r="G116">
        <v>3433</v>
      </c>
      <c r="H116">
        <v>1817</v>
      </c>
      <c r="I116">
        <v>1817</v>
      </c>
      <c r="J116">
        <v>1816</v>
      </c>
      <c r="K116">
        <v>1817</v>
      </c>
      <c r="L116">
        <v>1616</v>
      </c>
      <c r="M116">
        <v>1616</v>
      </c>
      <c r="N116">
        <v>1616</v>
      </c>
      <c r="O116">
        <v>1616</v>
      </c>
      <c r="P116">
        <v>78</v>
      </c>
      <c r="Q116">
        <v>74</v>
      </c>
      <c r="R116">
        <v>80</v>
      </c>
      <c r="S116">
        <v>81</v>
      </c>
      <c r="T116">
        <v>74</v>
      </c>
      <c r="U116">
        <v>69</v>
      </c>
      <c r="V116">
        <v>80</v>
      </c>
      <c r="W116">
        <v>79</v>
      </c>
      <c r="X116">
        <v>82</v>
      </c>
      <c r="Y116">
        <v>79</v>
      </c>
      <c r="Z116">
        <v>80</v>
      </c>
      <c r="AA116">
        <v>82</v>
      </c>
      <c r="AB116">
        <v>14</v>
      </c>
      <c r="AC116">
        <v>11</v>
      </c>
      <c r="AD116">
        <v>16</v>
      </c>
    </row>
    <row r="117" spans="1:30" ht="14.25" x14ac:dyDescent="0.45">
      <c r="A117" t="s">
        <v>231</v>
      </c>
      <c r="B117" t="s">
        <v>396</v>
      </c>
      <c r="C117">
        <v>305</v>
      </c>
      <c r="D117">
        <v>3402</v>
      </c>
      <c r="E117">
        <v>3402</v>
      </c>
      <c r="F117">
        <v>3402</v>
      </c>
      <c r="G117">
        <v>3402</v>
      </c>
      <c r="H117">
        <v>1737</v>
      </c>
      <c r="I117">
        <v>1737</v>
      </c>
      <c r="J117">
        <v>1737</v>
      </c>
      <c r="K117">
        <v>1737</v>
      </c>
      <c r="L117">
        <v>1665</v>
      </c>
      <c r="M117">
        <v>1665</v>
      </c>
      <c r="N117">
        <v>1665</v>
      </c>
      <c r="O117">
        <v>1665</v>
      </c>
      <c r="P117">
        <v>87</v>
      </c>
      <c r="Q117">
        <v>81</v>
      </c>
      <c r="R117">
        <v>84</v>
      </c>
      <c r="S117">
        <v>88</v>
      </c>
      <c r="T117">
        <v>85</v>
      </c>
      <c r="U117">
        <v>78</v>
      </c>
      <c r="V117">
        <v>84</v>
      </c>
      <c r="W117">
        <v>87</v>
      </c>
      <c r="X117">
        <v>90</v>
      </c>
      <c r="Y117">
        <v>84</v>
      </c>
      <c r="Z117">
        <v>85</v>
      </c>
      <c r="AA117">
        <v>89</v>
      </c>
      <c r="AB117">
        <v>18</v>
      </c>
      <c r="AC117">
        <v>14</v>
      </c>
      <c r="AD117">
        <v>22</v>
      </c>
    </row>
    <row r="118" spans="1:30" ht="14.25" x14ac:dyDescent="0.45">
      <c r="A118" t="s">
        <v>233</v>
      </c>
      <c r="B118" t="s">
        <v>396</v>
      </c>
      <c r="C118">
        <v>306</v>
      </c>
      <c r="D118">
        <v>4160</v>
      </c>
      <c r="E118">
        <v>4160</v>
      </c>
      <c r="F118">
        <v>4160</v>
      </c>
      <c r="G118">
        <v>4160</v>
      </c>
      <c r="H118">
        <v>2064</v>
      </c>
      <c r="I118">
        <v>2064</v>
      </c>
      <c r="J118">
        <v>2064</v>
      </c>
      <c r="K118">
        <v>2064</v>
      </c>
      <c r="L118">
        <v>2096</v>
      </c>
      <c r="M118">
        <v>2096</v>
      </c>
      <c r="N118">
        <v>2096</v>
      </c>
      <c r="O118">
        <v>2096</v>
      </c>
      <c r="P118">
        <v>82</v>
      </c>
      <c r="Q118">
        <v>78</v>
      </c>
      <c r="R118">
        <v>80</v>
      </c>
      <c r="S118">
        <v>83</v>
      </c>
      <c r="T118">
        <v>77</v>
      </c>
      <c r="U118">
        <v>71</v>
      </c>
      <c r="V118">
        <v>77</v>
      </c>
      <c r="W118">
        <v>79</v>
      </c>
      <c r="X118">
        <v>86</v>
      </c>
      <c r="Y118">
        <v>84</v>
      </c>
      <c r="Z118">
        <v>82</v>
      </c>
      <c r="AA118">
        <v>86</v>
      </c>
      <c r="AB118">
        <v>15</v>
      </c>
      <c r="AC118">
        <v>10</v>
      </c>
      <c r="AD118">
        <v>19</v>
      </c>
    </row>
    <row r="119" spans="1:30" ht="14.25" x14ac:dyDescent="0.45">
      <c r="A119" t="s">
        <v>235</v>
      </c>
      <c r="B119" t="s">
        <v>396</v>
      </c>
      <c r="C119">
        <v>307</v>
      </c>
      <c r="D119">
        <v>3849</v>
      </c>
      <c r="E119">
        <v>3849</v>
      </c>
      <c r="F119">
        <v>3849</v>
      </c>
      <c r="G119">
        <v>3849</v>
      </c>
      <c r="H119">
        <v>1994</v>
      </c>
      <c r="I119">
        <v>1994</v>
      </c>
      <c r="J119">
        <v>1994</v>
      </c>
      <c r="K119">
        <v>1994</v>
      </c>
      <c r="L119">
        <v>1855</v>
      </c>
      <c r="M119">
        <v>1855</v>
      </c>
      <c r="N119">
        <v>1855</v>
      </c>
      <c r="O119">
        <v>1855</v>
      </c>
      <c r="P119">
        <v>79</v>
      </c>
      <c r="Q119">
        <v>74</v>
      </c>
      <c r="R119">
        <v>80</v>
      </c>
      <c r="S119">
        <v>79</v>
      </c>
      <c r="T119">
        <v>77</v>
      </c>
      <c r="U119">
        <v>68</v>
      </c>
      <c r="V119">
        <v>79</v>
      </c>
      <c r="W119">
        <v>77</v>
      </c>
      <c r="X119">
        <v>82</v>
      </c>
      <c r="Y119">
        <v>80</v>
      </c>
      <c r="Z119">
        <v>81</v>
      </c>
      <c r="AA119">
        <v>81</v>
      </c>
      <c r="AB119">
        <v>14</v>
      </c>
      <c r="AC119">
        <v>13</v>
      </c>
      <c r="AD119">
        <v>16</v>
      </c>
    </row>
    <row r="120" spans="1:30" ht="14.25" x14ac:dyDescent="0.45">
      <c r="A120" t="s">
        <v>237</v>
      </c>
      <c r="B120" t="s">
        <v>396</v>
      </c>
      <c r="C120">
        <v>308</v>
      </c>
      <c r="D120">
        <v>4091</v>
      </c>
      <c r="E120">
        <v>4091</v>
      </c>
      <c r="F120">
        <v>4091</v>
      </c>
      <c r="G120">
        <v>4091</v>
      </c>
      <c r="H120">
        <v>2128</v>
      </c>
      <c r="I120">
        <v>2128</v>
      </c>
      <c r="J120">
        <v>2128</v>
      </c>
      <c r="K120">
        <v>2128</v>
      </c>
      <c r="L120">
        <v>1963</v>
      </c>
      <c r="M120">
        <v>1963</v>
      </c>
      <c r="N120">
        <v>1963</v>
      </c>
      <c r="O120">
        <v>1963</v>
      </c>
      <c r="P120">
        <v>78</v>
      </c>
      <c r="Q120">
        <v>77</v>
      </c>
      <c r="R120">
        <v>78</v>
      </c>
      <c r="S120">
        <v>79</v>
      </c>
      <c r="T120">
        <v>74</v>
      </c>
      <c r="U120">
        <v>70</v>
      </c>
      <c r="V120">
        <v>77</v>
      </c>
      <c r="W120">
        <v>77</v>
      </c>
      <c r="X120">
        <v>83</v>
      </c>
      <c r="Y120">
        <v>84</v>
      </c>
      <c r="Z120">
        <v>80</v>
      </c>
      <c r="AA120">
        <v>82</v>
      </c>
      <c r="AB120">
        <v>15</v>
      </c>
      <c r="AC120">
        <v>12</v>
      </c>
      <c r="AD120">
        <v>18</v>
      </c>
    </row>
    <row r="121" spans="1:30" ht="14.25" x14ac:dyDescent="0.45">
      <c r="A121" t="s">
        <v>241</v>
      </c>
      <c r="B121" t="s">
        <v>396</v>
      </c>
      <c r="C121">
        <v>310</v>
      </c>
      <c r="D121">
        <v>2667</v>
      </c>
      <c r="E121">
        <v>2668</v>
      </c>
      <c r="F121">
        <v>2667</v>
      </c>
      <c r="G121">
        <v>2667</v>
      </c>
      <c r="H121">
        <v>1349</v>
      </c>
      <c r="I121">
        <v>1350</v>
      </c>
      <c r="J121">
        <v>1349</v>
      </c>
      <c r="K121">
        <v>1349</v>
      </c>
      <c r="L121">
        <v>1318</v>
      </c>
      <c r="M121">
        <v>1318</v>
      </c>
      <c r="N121">
        <v>1318</v>
      </c>
      <c r="O121">
        <v>1318</v>
      </c>
      <c r="P121">
        <v>84</v>
      </c>
      <c r="Q121">
        <v>77</v>
      </c>
      <c r="R121">
        <v>82</v>
      </c>
      <c r="S121">
        <v>87</v>
      </c>
      <c r="T121">
        <v>81</v>
      </c>
      <c r="U121">
        <v>71</v>
      </c>
      <c r="V121">
        <v>81</v>
      </c>
      <c r="W121">
        <v>85</v>
      </c>
      <c r="X121">
        <v>88</v>
      </c>
      <c r="Y121">
        <v>83</v>
      </c>
      <c r="Z121">
        <v>83</v>
      </c>
      <c r="AA121">
        <v>90</v>
      </c>
      <c r="AB121">
        <v>12</v>
      </c>
      <c r="AC121">
        <v>9</v>
      </c>
      <c r="AD121">
        <v>15</v>
      </c>
    </row>
    <row r="122" spans="1:30" ht="14.25" x14ac:dyDescent="0.45">
      <c r="A122" t="s">
        <v>243</v>
      </c>
      <c r="B122" t="s">
        <v>396</v>
      </c>
      <c r="C122">
        <v>311</v>
      </c>
      <c r="D122">
        <v>2857</v>
      </c>
      <c r="E122">
        <v>2857</v>
      </c>
      <c r="F122">
        <v>2857</v>
      </c>
      <c r="G122">
        <v>2857</v>
      </c>
      <c r="H122">
        <v>1399</v>
      </c>
      <c r="I122">
        <v>1399</v>
      </c>
      <c r="J122">
        <v>1399</v>
      </c>
      <c r="K122">
        <v>1399</v>
      </c>
      <c r="L122">
        <v>1458</v>
      </c>
      <c r="M122">
        <v>1458</v>
      </c>
      <c r="N122">
        <v>1458</v>
      </c>
      <c r="O122">
        <v>1458</v>
      </c>
      <c r="P122">
        <v>87</v>
      </c>
      <c r="Q122">
        <v>84</v>
      </c>
      <c r="R122">
        <v>85</v>
      </c>
      <c r="S122">
        <v>87</v>
      </c>
      <c r="T122">
        <v>82</v>
      </c>
      <c r="U122">
        <v>79</v>
      </c>
      <c r="V122">
        <v>84</v>
      </c>
      <c r="W122">
        <v>84</v>
      </c>
      <c r="X122">
        <v>91</v>
      </c>
      <c r="Y122">
        <v>89</v>
      </c>
      <c r="Z122">
        <v>87</v>
      </c>
      <c r="AA122">
        <v>90</v>
      </c>
      <c r="AB122">
        <v>19</v>
      </c>
      <c r="AC122">
        <v>14</v>
      </c>
      <c r="AD122">
        <v>25</v>
      </c>
    </row>
    <row r="123" spans="1:30" ht="14.25" x14ac:dyDescent="0.45">
      <c r="A123" t="s">
        <v>245</v>
      </c>
      <c r="B123" t="s">
        <v>396</v>
      </c>
      <c r="C123">
        <v>312</v>
      </c>
      <c r="D123">
        <v>3471</v>
      </c>
      <c r="E123">
        <v>3471</v>
      </c>
      <c r="F123">
        <v>3471</v>
      </c>
      <c r="G123">
        <v>3471</v>
      </c>
      <c r="H123">
        <v>1810</v>
      </c>
      <c r="I123">
        <v>1810</v>
      </c>
      <c r="J123">
        <v>1810</v>
      </c>
      <c r="K123">
        <v>1810</v>
      </c>
      <c r="L123">
        <v>1661</v>
      </c>
      <c r="M123">
        <v>1661</v>
      </c>
      <c r="N123">
        <v>1661</v>
      </c>
      <c r="O123">
        <v>1661</v>
      </c>
      <c r="P123">
        <v>79</v>
      </c>
      <c r="Q123">
        <v>75</v>
      </c>
      <c r="R123">
        <v>79</v>
      </c>
      <c r="S123">
        <v>79</v>
      </c>
      <c r="T123">
        <v>76</v>
      </c>
      <c r="U123">
        <v>70</v>
      </c>
      <c r="V123">
        <v>79</v>
      </c>
      <c r="W123">
        <v>78</v>
      </c>
      <c r="X123">
        <v>83</v>
      </c>
      <c r="Y123">
        <v>81</v>
      </c>
      <c r="Z123">
        <v>78</v>
      </c>
      <c r="AA123">
        <v>81</v>
      </c>
      <c r="AB123">
        <v>16</v>
      </c>
      <c r="AC123">
        <v>13</v>
      </c>
      <c r="AD123">
        <v>20</v>
      </c>
    </row>
    <row r="124" spans="1:30" ht="14.25" x14ac:dyDescent="0.45">
      <c r="A124" t="s">
        <v>247</v>
      </c>
      <c r="B124" t="s">
        <v>396</v>
      </c>
      <c r="C124">
        <v>313</v>
      </c>
      <c r="D124">
        <v>2677</v>
      </c>
      <c r="E124">
        <v>2677</v>
      </c>
      <c r="F124">
        <v>2677</v>
      </c>
      <c r="G124">
        <v>2677</v>
      </c>
      <c r="H124">
        <v>1373</v>
      </c>
      <c r="I124">
        <v>1373</v>
      </c>
      <c r="J124">
        <v>1373</v>
      </c>
      <c r="K124">
        <v>1373</v>
      </c>
      <c r="L124">
        <v>1304</v>
      </c>
      <c r="M124">
        <v>1304</v>
      </c>
      <c r="N124">
        <v>1304</v>
      </c>
      <c r="O124">
        <v>1304</v>
      </c>
      <c r="P124">
        <v>83</v>
      </c>
      <c r="Q124">
        <v>80</v>
      </c>
      <c r="R124">
        <v>83</v>
      </c>
      <c r="S124">
        <v>83</v>
      </c>
      <c r="T124">
        <v>78</v>
      </c>
      <c r="U124">
        <v>74</v>
      </c>
      <c r="V124">
        <v>80</v>
      </c>
      <c r="W124">
        <v>79</v>
      </c>
      <c r="X124">
        <v>88</v>
      </c>
      <c r="Y124">
        <v>87</v>
      </c>
      <c r="Z124">
        <v>86</v>
      </c>
      <c r="AA124">
        <v>86</v>
      </c>
      <c r="AB124">
        <v>21</v>
      </c>
      <c r="AC124">
        <v>15</v>
      </c>
      <c r="AD124">
        <v>27</v>
      </c>
    </row>
    <row r="125" spans="1:30" ht="14.25" x14ac:dyDescent="0.45">
      <c r="A125" t="s">
        <v>249</v>
      </c>
      <c r="B125" t="s">
        <v>396</v>
      </c>
      <c r="C125">
        <v>314</v>
      </c>
      <c r="D125">
        <v>1708</v>
      </c>
      <c r="E125">
        <v>1708</v>
      </c>
      <c r="F125">
        <v>1708</v>
      </c>
      <c r="G125">
        <v>1708</v>
      </c>
      <c r="H125">
        <v>851</v>
      </c>
      <c r="I125">
        <v>851</v>
      </c>
      <c r="J125">
        <v>851</v>
      </c>
      <c r="K125">
        <v>851</v>
      </c>
      <c r="L125">
        <v>857</v>
      </c>
      <c r="M125">
        <v>857</v>
      </c>
      <c r="N125">
        <v>857</v>
      </c>
      <c r="O125">
        <v>857</v>
      </c>
      <c r="P125">
        <v>82</v>
      </c>
      <c r="Q125">
        <v>72</v>
      </c>
      <c r="R125">
        <v>81</v>
      </c>
      <c r="S125">
        <v>86</v>
      </c>
      <c r="T125">
        <v>80</v>
      </c>
      <c r="U125">
        <v>67</v>
      </c>
      <c r="V125">
        <v>80</v>
      </c>
      <c r="W125">
        <v>85</v>
      </c>
      <c r="X125">
        <v>85</v>
      </c>
      <c r="Y125">
        <v>77</v>
      </c>
      <c r="Z125">
        <v>82</v>
      </c>
      <c r="AA125">
        <v>88</v>
      </c>
      <c r="AB125">
        <v>13</v>
      </c>
      <c r="AC125">
        <v>9</v>
      </c>
      <c r="AD125">
        <v>18</v>
      </c>
    </row>
    <row r="126" spans="1:30" ht="14.25" x14ac:dyDescent="0.45">
      <c r="A126" t="s">
        <v>251</v>
      </c>
      <c r="B126" t="s">
        <v>396</v>
      </c>
      <c r="C126">
        <v>315</v>
      </c>
      <c r="D126">
        <v>2013</v>
      </c>
      <c r="E126">
        <v>2013</v>
      </c>
      <c r="F126">
        <v>2013</v>
      </c>
      <c r="G126">
        <v>2013</v>
      </c>
      <c r="H126">
        <v>987</v>
      </c>
      <c r="I126">
        <v>987</v>
      </c>
      <c r="J126">
        <v>987</v>
      </c>
      <c r="K126">
        <v>987</v>
      </c>
      <c r="L126">
        <v>1026</v>
      </c>
      <c r="M126">
        <v>1026</v>
      </c>
      <c r="N126">
        <v>1026</v>
      </c>
      <c r="O126">
        <v>1026</v>
      </c>
      <c r="P126">
        <v>79</v>
      </c>
      <c r="Q126">
        <v>73</v>
      </c>
      <c r="R126">
        <v>80</v>
      </c>
      <c r="S126">
        <v>82</v>
      </c>
      <c r="T126">
        <v>75</v>
      </c>
      <c r="U126">
        <v>67</v>
      </c>
      <c r="V126">
        <v>79</v>
      </c>
      <c r="W126">
        <v>81</v>
      </c>
      <c r="X126">
        <v>83</v>
      </c>
      <c r="Y126">
        <v>79</v>
      </c>
      <c r="Z126">
        <v>80</v>
      </c>
      <c r="AA126">
        <v>83</v>
      </c>
      <c r="AB126">
        <v>16</v>
      </c>
      <c r="AC126">
        <v>12</v>
      </c>
      <c r="AD126">
        <v>20</v>
      </c>
    </row>
    <row r="127" spans="1:30" ht="14.25" x14ac:dyDescent="0.45">
      <c r="A127" t="s">
        <v>253</v>
      </c>
      <c r="B127" t="s">
        <v>396</v>
      </c>
      <c r="C127">
        <v>317</v>
      </c>
      <c r="D127">
        <v>3669</v>
      </c>
      <c r="E127">
        <v>3669</v>
      </c>
      <c r="F127">
        <v>3669</v>
      </c>
      <c r="G127">
        <v>3669</v>
      </c>
      <c r="H127">
        <v>1919</v>
      </c>
      <c r="I127">
        <v>1919</v>
      </c>
      <c r="J127">
        <v>1919</v>
      </c>
      <c r="K127">
        <v>1919</v>
      </c>
      <c r="L127">
        <v>1750</v>
      </c>
      <c r="M127">
        <v>1750</v>
      </c>
      <c r="N127">
        <v>1750</v>
      </c>
      <c r="O127">
        <v>1750</v>
      </c>
      <c r="P127">
        <v>82</v>
      </c>
      <c r="Q127">
        <v>78</v>
      </c>
      <c r="R127">
        <v>82</v>
      </c>
      <c r="S127">
        <v>81</v>
      </c>
      <c r="T127">
        <v>78</v>
      </c>
      <c r="U127">
        <v>73</v>
      </c>
      <c r="V127">
        <v>80</v>
      </c>
      <c r="W127">
        <v>78</v>
      </c>
      <c r="X127">
        <v>86</v>
      </c>
      <c r="Y127">
        <v>84</v>
      </c>
      <c r="Z127">
        <v>84</v>
      </c>
      <c r="AA127">
        <v>84</v>
      </c>
      <c r="AB127">
        <v>21</v>
      </c>
      <c r="AC127">
        <v>15</v>
      </c>
      <c r="AD127">
        <v>27</v>
      </c>
    </row>
    <row r="128" spans="1:30" ht="14.25" x14ac:dyDescent="0.45">
      <c r="A128" t="s">
        <v>255</v>
      </c>
      <c r="B128" t="s">
        <v>396</v>
      </c>
      <c r="C128">
        <v>318</v>
      </c>
      <c r="D128">
        <v>1988</v>
      </c>
      <c r="E128">
        <v>1988</v>
      </c>
      <c r="F128">
        <v>1988</v>
      </c>
      <c r="G128">
        <v>1988</v>
      </c>
      <c r="H128">
        <v>977</v>
      </c>
      <c r="I128">
        <v>977</v>
      </c>
      <c r="J128">
        <v>977</v>
      </c>
      <c r="K128">
        <v>977</v>
      </c>
      <c r="L128">
        <v>1011</v>
      </c>
      <c r="M128">
        <v>1011</v>
      </c>
      <c r="N128">
        <v>1011</v>
      </c>
      <c r="O128">
        <v>1011</v>
      </c>
      <c r="P128">
        <v>87</v>
      </c>
      <c r="Q128">
        <v>77</v>
      </c>
      <c r="R128">
        <v>84</v>
      </c>
      <c r="S128">
        <v>87</v>
      </c>
      <c r="T128">
        <v>85</v>
      </c>
      <c r="U128">
        <v>74</v>
      </c>
      <c r="V128">
        <v>86</v>
      </c>
      <c r="W128">
        <v>87</v>
      </c>
      <c r="X128">
        <v>88</v>
      </c>
      <c r="Y128">
        <v>81</v>
      </c>
      <c r="Z128">
        <v>83</v>
      </c>
      <c r="AA128">
        <v>87</v>
      </c>
      <c r="AB128">
        <v>19</v>
      </c>
      <c r="AC128">
        <v>16</v>
      </c>
      <c r="AD128">
        <v>22</v>
      </c>
    </row>
    <row r="129" spans="1:30" ht="14.25" x14ac:dyDescent="0.45">
      <c r="A129" t="s">
        <v>257</v>
      </c>
      <c r="B129" t="s">
        <v>396</v>
      </c>
      <c r="C129">
        <v>319</v>
      </c>
      <c r="D129">
        <v>2005</v>
      </c>
      <c r="E129">
        <v>2005</v>
      </c>
      <c r="F129">
        <v>2005</v>
      </c>
      <c r="G129">
        <v>2005</v>
      </c>
      <c r="H129">
        <v>1007</v>
      </c>
      <c r="I129">
        <v>1007</v>
      </c>
      <c r="J129">
        <v>1007</v>
      </c>
      <c r="K129">
        <v>1007</v>
      </c>
      <c r="L129">
        <v>998</v>
      </c>
      <c r="M129">
        <v>998</v>
      </c>
      <c r="N129">
        <v>998</v>
      </c>
      <c r="O129">
        <v>998</v>
      </c>
      <c r="P129">
        <v>85</v>
      </c>
      <c r="Q129">
        <v>83</v>
      </c>
      <c r="R129">
        <v>85</v>
      </c>
      <c r="S129">
        <v>86</v>
      </c>
      <c r="T129">
        <v>80</v>
      </c>
      <c r="U129">
        <v>77</v>
      </c>
      <c r="V129">
        <v>84</v>
      </c>
      <c r="W129">
        <v>83</v>
      </c>
      <c r="X129">
        <v>89</v>
      </c>
      <c r="Y129">
        <v>89</v>
      </c>
      <c r="Z129">
        <v>87</v>
      </c>
      <c r="AA129">
        <v>89</v>
      </c>
      <c r="AB129">
        <v>22</v>
      </c>
      <c r="AC129">
        <v>16</v>
      </c>
      <c r="AD129">
        <v>29</v>
      </c>
    </row>
    <row r="130" spans="1:30" ht="14.25" x14ac:dyDescent="0.45">
      <c r="A130" t="s">
        <v>259</v>
      </c>
      <c r="B130" t="s">
        <v>396</v>
      </c>
      <c r="C130">
        <v>320</v>
      </c>
      <c r="D130">
        <v>2989</v>
      </c>
      <c r="E130">
        <v>2989</v>
      </c>
      <c r="F130">
        <v>2989</v>
      </c>
      <c r="G130">
        <v>2989</v>
      </c>
      <c r="H130">
        <v>1599</v>
      </c>
      <c r="I130">
        <v>1599</v>
      </c>
      <c r="J130">
        <v>1599</v>
      </c>
      <c r="K130">
        <v>1599</v>
      </c>
      <c r="L130">
        <v>1390</v>
      </c>
      <c r="M130">
        <v>1390</v>
      </c>
      <c r="N130">
        <v>1390</v>
      </c>
      <c r="O130">
        <v>1390</v>
      </c>
      <c r="P130">
        <v>84</v>
      </c>
      <c r="Q130">
        <v>81</v>
      </c>
      <c r="R130">
        <v>85</v>
      </c>
      <c r="S130">
        <v>86</v>
      </c>
      <c r="T130">
        <v>81</v>
      </c>
      <c r="U130">
        <v>77</v>
      </c>
      <c r="V130">
        <v>84</v>
      </c>
      <c r="W130">
        <v>84</v>
      </c>
      <c r="X130">
        <v>88</v>
      </c>
      <c r="Y130">
        <v>87</v>
      </c>
      <c r="Z130">
        <v>86</v>
      </c>
      <c r="AA130">
        <v>88</v>
      </c>
      <c r="AB130">
        <v>20</v>
      </c>
      <c r="AC130">
        <v>15</v>
      </c>
      <c r="AD130">
        <v>25</v>
      </c>
    </row>
    <row r="131" spans="1:30" ht="14.25" x14ac:dyDescent="0.45">
      <c r="A131" t="s">
        <v>261</v>
      </c>
      <c r="B131" t="s">
        <v>397</v>
      </c>
      <c r="C131" t="s">
        <v>397</v>
      </c>
      <c r="D131">
        <v>90878</v>
      </c>
      <c r="E131">
        <v>90878</v>
      </c>
      <c r="F131">
        <v>90875</v>
      </c>
      <c r="G131">
        <v>90880</v>
      </c>
      <c r="H131">
        <v>46584</v>
      </c>
      <c r="I131">
        <v>46584</v>
      </c>
      <c r="J131">
        <v>46583</v>
      </c>
      <c r="K131">
        <v>46585</v>
      </c>
      <c r="L131">
        <v>44294</v>
      </c>
      <c r="M131">
        <v>44294</v>
      </c>
      <c r="N131">
        <v>44292</v>
      </c>
      <c r="O131">
        <v>44295</v>
      </c>
      <c r="P131">
        <v>81</v>
      </c>
      <c r="Q131">
        <v>75</v>
      </c>
      <c r="R131">
        <v>79</v>
      </c>
      <c r="S131">
        <v>83</v>
      </c>
      <c r="T131">
        <v>77</v>
      </c>
      <c r="U131">
        <v>68</v>
      </c>
      <c r="V131">
        <v>78</v>
      </c>
      <c r="W131">
        <v>80</v>
      </c>
      <c r="X131">
        <v>86</v>
      </c>
      <c r="Y131">
        <v>82</v>
      </c>
      <c r="Z131">
        <v>80</v>
      </c>
      <c r="AA131">
        <v>85</v>
      </c>
      <c r="AB131">
        <v>15</v>
      </c>
      <c r="AC131">
        <v>11</v>
      </c>
      <c r="AD131">
        <v>19</v>
      </c>
    </row>
    <row r="132" spans="1:30" ht="14.25" x14ac:dyDescent="0.45">
      <c r="A132" t="s">
        <v>267</v>
      </c>
      <c r="B132" t="s">
        <v>397</v>
      </c>
      <c r="C132">
        <v>825</v>
      </c>
      <c r="D132">
        <v>5701</v>
      </c>
      <c r="E132">
        <v>5701</v>
      </c>
      <c r="F132">
        <v>5701</v>
      </c>
      <c r="G132">
        <v>5701</v>
      </c>
      <c r="H132">
        <v>2951</v>
      </c>
      <c r="I132">
        <v>2951</v>
      </c>
      <c r="J132">
        <v>2951</v>
      </c>
      <c r="K132">
        <v>2951</v>
      </c>
      <c r="L132">
        <v>2750</v>
      </c>
      <c r="M132">
        <v>2750</v>
      </c>
      <c r="N132">
        <v>2750</v>
      </c>
      <c r="O132">
        <v>2750</v>
      </c>
      <c r="P132">
        <v>82</v>
      </c>
      <c r="Q132">
        <v>71</v>
      </c>
      <c r="R132">
        <v>79</v>
      </c>
      <c r="S132">
        <v>81</v>
      </c>
      <c r="T132">
        <v>78</v>
      </c>
      <c r="U132">
        <v>65</v>
      </c>
      <c r="V132">
        <v>78</v>
      </c>
      <c r="W132">
        <v>78</v>
      </c>
      <c r="X132">
        <v>86</v>
      </c>
      <c r="Y132">
        <v>78</v>
      </c>
      <c r="Z132">
        <v>79</v>
      </c>
      <c r="AA132">
        <v>83</v>
      </c>
      <c r="AB132">
        <v>13</v>
      </c>
      <c r="AC132">
        <v>9</v>
      </c>
      <c r="AD132">
        <v>16</v>
      </c>
    </row>
    <row r="133" spans="1:30" ht="14.25" x14ac:dyDescent="0.45">
      <c r="A133" t="s">
        <v>279</v>
      </c>
      <c r="B133" t="s">
        <v>397</v>
      </c>
      <c r="C133">
        <v>826</v>
      </c>
      <c r="D133">
        <v>3227</v>
      </c>
      <c r="E133">
        <v>3227</v>
      </c>
      <c r="F133">
        <v>3227</v>
      </c>
      <c r="G133">
        <v>3227</v>
      </c>
      <c r="H133">
        <v>1646</v>
      </c>
      <c r="I133">
        <v>1646</v>
      </c>
      <c r="J133">
        <v>1646</v>
      </c>
      <c r="K133">
        <v>1646</v>
      </c>
      <c r="L133">
        <v>1581</v>
      </c>
      <c r="M133">
        <v>1581</v>
      </c>
      <c r="N133">
        <v>1581</v>
      </c>
      <c r="O133">
        <v>1581</v>
      </c>
      <c r="P133">
        <v>81</v>
      </c>
      <c r="Q133">
        <v>76</v>
      </c>
      <c r="R133">
        <v>80</v>
      </c>
      <c r="S133">
        <v>83</v>
      </c>
      <c r="T133">
        <v>76</v>
      </c>
      <c r="U133">
        <v>69</v>
      </c>
      <c r="V133">
        <v>80</v>
      </c>
      <c r="W133">
        <v>80</v>
      </c>
      <c r="X133">
        <v>87</v>
      </c>
      <c r="Y133">
        <v>84</v>
      </c>
      <c r="Z133">
        <v>81</v>
      </c>
      <c r="AA133">
        <v>87</v>
      </c>
      <c r="AB133">
        <v>17</v>
      </c>
      <c r="AC133">
        <v>12</v>
      </c>
      <c r="AD133">
        <v>22</v>
      </c>
    </row>
    <row r="134" spans="1:30" ht="14.25" x14ac:dyDescent="0.45">
      <c r="A134" t="s">
        <v>269</v>
      </c>
      <c r="B134" t="s">
        <v>397</v>
      </c>
      <c r="C134">
        <v>845</v>
      </c>
      <c r="D134">
        <v>5034</v>
      </c>
      <c r="E134">
        <v>5034</v>
      </c>
      <c r="F134">
        <v>5034</v>
      </c>
      <c r="G134">
        <v>5034</v>
      </c>
      <c r="H134">
        <v>2602</v>
      </c>
      <c r="I134">
        <v>2602</v>
      </c>
      <c r="J134">
        <v>2602</v>
      </c>
      <c r="K134">
        <v>2602</v>
      </c>
      <c r="L134">
        <v>2432</v>
      </c>
      <c r="M134">
        <v>2432</v>
      </c>
      <c r="N134">
        <v>2432</v>
      </c>
      <c r="O134">
        <v>2432</v>
      </c>
      <c r="P134">
        <v>80</v>
      </c>
      <c r="Q134">
        <v>74</v>
      </c>
      <c r="R134">
        <v>77</v>
      </c>
      <c r="S134">
        <v>83</v>
      </c>
      <c r="T134">
        <v>75</v>
      </c>
      <c r="U134">
        <v>67</v>
      </c>
      <c r="V134">
        <v>76</v>
      </c>
      <c r="W134">
        <v>80</v>
      </c>
      <c r="X134">
        <v>84</v>
      </c>
      <c r="Y134">
        <v>81</v>
      </c>
      <c r="Z134">
        <v>78</v>
      </c>
      <c r="AA134">
        <v>86</v>
      </c>
      <c r="AB134">
        <v>6</v>
      </c>
      <c r="AC134">
        <v>4</v>
      </c>
      <c r="AD134">
        <v>8</v>
      </c>
    </row>
    <row r="135" spans="1:30" ht="14.25" x14ac:dyDescent="0.45">
      <c r="A135" t="s">
        <v>265</v>
      </c>
      <c r="B135" t="s">
        <v>397</v>
      </c>
      <c r="C135">
        <v>846</v>
      </c>
      <c r="D135">
        <v>2396</v>
      </c>
      <c r="E135">
        <v>2396</v>
      </c>
      <c r="F135">
        <v>2396</v>
      </c>
      <c r="G135">
        <v>2396</v>
      </c>
      <c r="H135">
        <v>1199</v>
      </c>
      <c r="I135">
        <v>1199</v>
      </c>
      <c r="J135">
        <v>1199</v>
      </c>
      <c r="K135">
        <v>1199</v>
      </c>
      <c r="L135">
        <v>1197</v>
      </c>
      <c r="M135">
        <v>1197</v>
      </c>
      <c r="N135">
        <v>1197</v>
      </c>
      <c r="O135">
        <v>1197</v>
      </c>
      <c r="P135">
        <v>82</v>
      </c>
      <c r="Q135">
        <v>76</v>
      </c>
      <c r="R135">
        <v>79</v>
      </c>
      <c r="S135">
        <v>83</v>
      </c>
      <c r="T135">
        <v>78</v>
      </c>
      <c r="U135">
        <v>70</v>
      </c>
      <c r="V135">
        <v>78</v>
      </c>
      <c r="W135">
        <v>82</v>
      </c>
      <c r="X135">
        <v>86</v>
      </c>
      <c r="Y135">
        <v>82</v>
      </c>
      <c r="Z135">
        <v>80</v>
      </c>
      <c r="AA135">
        <v>85</v>
      </c>
      <c r="AB135">
        <v>21</v>
      </c>
      <c r="AC135">
        <v>15</v>
      </c>
      <c r="AD135">
        <v>26</v>
      </c>
    </row>
    <row r="136" spans="1:30" ht="14.25" x14ac:dyDescent="0.45">
      <c r="A136" t="s">
        <v>271</v>
      </c>
      <c r="B136" t="s">
        <v>397</v>
      </c>
      <c r="C136">
        <v>850</v>
      </c>
      <c r="D136">
        <v>14044</v>
      </c>
      <c r="E136">
        <v>14044</v>
      </c>
      <c r="F136">
        <v>14043</v>
      </c>
      <c r="G136">
        <v>14044</v>
      </c>
      <c r="H136">
        <v>7208</v>
      </c>
      <c r="I136">
        <v>7208</v>
      </c>
      <c r="J136">
        <v>7207</v>
      </c>
      <c r="K136">
        <v>7208</v>
      </c>
      <c r="L136">
        <v>6836</v>
      </c>
      <c r="M136">
        <v>6836</v>
      </c>
      <c r="N136">
        <v>6836</v>
      </c>
      <c r="O136">
        <v>6836</v>
      </c>
      <c r="P136">
        <v>84</v>
      </c>
      <c r="Q136">
        <v>80</v>
      </c>
      <c r="R136">
        <v>82</v>
      </c>
      <c r="S136">
        <v>86</v>
      </c>
      <c r="T136">
        <v>80</v>
      </c>
      <c r="U136">
        <v>74</v>
      </c>
      <c r="V136">
        <v>81</v>
      </c>
      <c r="W136">
        <v>84</v>
      </c>
      <c r="X136">
        <v>88</v>
      </c>
      <c r="Y136">
        <v>86</v>
      </c>
      <c r="Z136">
        <v>83</v>
      </c>
      <c r="AA136">
        <v>88</v>
      </c>
      <c r="AB136">
        <v>20</v>
      </c>
      <c r="AC136">
        <v>15</v>
      </c>
      <c r="AD136">
        <v>26</v>
      </c>
    </row>
    <row r="137" spans="1:30" ht="14.25" x14ac:dyDescent="0.45">
      <c r="A137" t="s">
        <v>283</v>
      </c>
      <c r="B137" t="s">
        <v>397</v>
      </c>
      <c r="C137">
        <v>851</v>
      </c>
      <c r="D137">
        <v>2007</v>
      </c>
      <c r="E137">
        <v>2007</v>
      </c>
      <c r="F137">
        <v>2007</v>
      </c>
      <c r="G137">
        <v>2007</v>
      </c>
      <c r="H137">
        <v>1044</v>
      </c>
      <c r="I137">
        <v>1044</v>
      </c>
      <c r="J137">
        <v>1044</v>
      </c>
      <c r="K137">
        <v>1044</v>
      </c>
      <c r="L137">
        <v>963</v>
      </c>
      <c r="M137">
        <v>963</v>
      </c>
      <c r="N137">
        <v>963</v>
      </c>
      <c r="O137">
        <v>963</v>
      </c>
      <c r="P137">
        <v>78</v>
      </c>
      <c r="Q137">
        <v>73</v>
      </c>
      <c r="R137">
        <v>75</v>
      </c>
      <c r="S137">
        <v>80</v>
      </c>
      <c r="T137">
        <v>73</v>
      </c>
      <c r="U137">
        <v>65</v>
      </c>
      <c r="V137">
        <v>73</v>
      </c>
      <c r="W137">
        <v>76</v>
      </c>
      <c r="X137">
        <v>84</v>
      </c>
      <c r="Y137">
        <v>82</v>
      </c>
      <c r="Z137">
        <v>77</v>
      </c>
      <c r="AA137">
        <v>83</v>
      </c>
      <c r="AB137">
        <v>7</v>
      </c>
      <c r="AC137">
        <v>5</v>
      </c>
      <c r="AD137">
        <v>9</v>
      </c>
    </row>
    <row r="138" spans="1:30" ht="14.25" x14ac:dyDescent="0.45">
      <c r="A138" t="s">
        <v>288</v>
      </c>
      <c r="B138" t="s">
        <v>397</v>
      </c>
      <c r="C138">
        <v>852</v>
      </c>
      <c r="D138">
        <v>2300</v>
      </c>
      <c r="E138">
        <v>2300</v>
      </c>
      <c r="F138">
        <v>2300</v>
      </c>
      <c r="G138">
        <v>2300</v>
      </c>
      <c r="H138">
        <v>1158</v>
      </c>
      <c r="I138">
        <v>1158</v>
      </c>
      <c r="J138">
        <v>1158</v>
      </c>
      <c r="K138">
        <v>1158</v>
      </c>
      <c r="L138">
        <v>1142</v>
      </c>
      <c r="M138">
        <v>1142</v>
      </c>
      <c r="N138">
        <v>1142</v>
      </c>
      <c r="O138">
        <v>1142</v>
      </c>
      <c r="P138">
        <v>80</v>
      </c>
      <c r="Q138">
        <v>77</v>
      </c>
      <c r="R138">
        <v>80</v>
      </c>
      <c r="S138">
        <v>80</v>
      </c>
      <c r="T138">
        <v>75</v>
      </c>
      <c r="U138">
        <v>70</v>
      </c>
      <c r="V138">
        <v>78</v>
      </c>
      <c r="W138">
        <v>77</v>
      </c>
      <c r="X138">
        <v>86</v>
      </c>
      <c r="Y138">
        <v>84</v>
      </c>
      <c r="Z138">
        <v>81</v>
      </c>
      <c r="AA138">
        <v>83</v>
      </c>
      <c r="AB138">
        <v>12</v>
      </c>
      <c r="AC138">
        <v>9</v>
      </c>
      <c r="AD138">
        <v>14</v>
      </c>
    </row>
    <row r="139" spans="1:30" ht="14.25" x14ac:dyDescent="0.45">
      <c r="A139" t="s">
        <v>263</v>
      </c>
      <c r="B139" t="s">
        <v>397</v>
      </c>
      <c r="C139">
        <v>867</v>
      </c>
      <c r="D139">
        <v>1311</v>
      </c>
      <c r="E139">
        <v>1311</v>
      </c>
      <c r="F139">
        <v>1311</v>
      </c>
      <c r="G139">
        <v>1311</v>
      </c>
      <c r="H139">
        <v>689</v>
      </c>
      <c r="I139">
        <v>689</v>
      </c>
      <c r="J139">
        <v>689</v>
      </c>
      <c r="K139">
        <v>689</v>
      </c>
      <c r="L139">
        <v>622</v>
      </c>
      <c r="M139">
        <v>622</v>
      </c>
      <c r="N139">
        <v>622</v>
      </c>
      <c r="O139">
        <v>622</v>
      </c>
      <c r="P139">
        <v>83</v>
      </c>
      <c r="Q139">
        <v>75</v>
      </c>
      <c r="R139">
        <v>81</v>
      </c>
      <c r="S139">
        <v>81</v>
      </c>
      <c r="T139">
        <v>79</v>
      </c>
      <c r="U139">
        <v>67</v>
      </c>
      <c r="V139">
        <v>79</v>
      </c>
      <c r="W139">
        <v>79</v>
      </c>
      <c r="X139">
        <v>87</v>
      </c>
      <c r="Y139">
        <v>84</v>
      </c>
      <c r="Z139">
        <v>83</v>
      </c>
      <c r="AA139">
        <v>84</v>
      </c>
      <c r="AB139">
        <v>17</v>
      </c>
      <c r="AC139">
        <v>12</v>
      </c>
      <c r="AD139">
        <v>22</v>
      </c>
    </row>
    <row r="140" spans="1:30" ht="14.25" x14ac:dyDescent="0.45">
      <c r="A140" t="s">
        <v>296</v>
      </c>
      <c r="B140" t="s">
        <v>397</v>
      </c>
      <c r="C140">
        <v>868</v>
      </c>
      <c r="D140">
        <v>1340</v>
      </c>
      <c r="E140">
        <v>1340</v>
      </c>
      <c r="F140">
        <v>1340</v>
      </c>
      <c r="G140">
        <v>1340</v>
      </c>
      <c r="H140">
        <v>699</v>
      </c>
      <c r="I140">
        <v>699</v>
      </c>
      <c r="J140">
        <v>699</v>
      </c>
      <c r="K140">
        <v>699</v>
      </c>
      <c r="L140">
        <v>641</v>
      </c>
      <c r="M140">
        <v>641</v>
      </c>
      <c r="N140">
        <v>641</v>
      </c>
      <c r="O140">
        <v>641</v>
      </c>
      <c r="P140">
        <v>80</v>
      </c>
      <c r="Q140">
        <v>75</v>
      </c>
      <c r="R140">
        <v>78</v>
      </c>
      <c r="S140">
        <v>85</v>
      </c>
      <c r="T140">
        <v>76</v>
      </c>
      <c r="U140">
        <v>68</v>
      </c>
      <c r="V140">
        <v>78</v>
      </c>
      <c r="W140">
        <v>83</v>
      </c>
      <c r="X140">
        <v>85</v>
      </c>
      <c r="Y140">
        <v>82</v>
      </c>
      <c r="Z140">
        <v>79</v>
      </c>
      <c r="AA140">
        <v>87</v>
      </c>
      <c r="AB140">
        <v>17</v>
      </c>
      <c r="AC140">
        <v>14</v>
      </c>
      <c r="AD140">
        <v>21</v>
      </c>
    </row>
    <row r="141" spans="1:30" ht="14.25" x14ac:dyDescent="0.45">
      <c r="A141" t="s">
        <v>292</v>
      </c>
      <c r="B141" t="s">
        <v>397</v>
      </c>
      <c r="C141">
        <v>869</v>
      </c>
      <c r="D141">
        <v>1675</v>
      </c>
      <c r="E141">
        <v>1675</v>
      </c>
      <c r="F141">
        <v>1675</v>
      </c>
      <c r="G141">
        <v>1675</v>
      </c>
      <c r="H141">
        <v>886</v>
      </c>
      <c r="I141">
        <v>886</v>
      </c>
      <c r="J141">
        <v>886</v>
      </c>
      <c r="K141">
        <v>886</v>
      </c>
      <c r="L141">
        <v>789</v>
      </c>
      <c r="M141">
        <v>789</v>
      </c>
      <c r="N141">
        <v>789</v>
      </c>
      <c r="O141">
        <v>789</v>
      </c>
      <c r="P141">
        <v>80</v>
      </c>
      <c r="Q141">
        <v>70</v>
      </c>
      <c r="R141">
        <v>77</v>
      </c>
      <c r="S141">
        <v>81</v>
      </c>
      <c r="T141">
        <v>76</v>
      </c>
      <c r="U141">
        <v>64</v>
      </c>
      <c r="V141">
        <v>77</v>
      </c>
      <c r="W141">
        <v>79</v>
      </c>
      <c r="X141">
        <v>85</v>
      </c>
      <c r="Y141">
        <v>77</v>
      </c>
      <c r="Z141">
        <v>78</v>
      </c>
      <c r="AA141">
        <v>84</v>
      </c>
      <c r="AB141">
        <v>14</v>
      </c>
      <c r="AC141">
        <v>10</v>
      </c>
      <c r="AD141">
        <v>17</v>
      </c>
    </row>
    <row r="142" spans="1:30" ht="14.25" x14ac:dyDescent="0.45">
      <c r="A142" t="s">
        <v>285</v>
      </c>
      <c r="B142" t="s">
        <v>397</v>
      </c>
      <c r="C142">
        <v>870</v>
      </c>
      <c r="D142">
        <v>1478</v>
      </c>
      <c r="E142">
        <v>1478</v>
      </c>
      <c r="F142">
        <v>1477</v>
      </c>
      <c r="G142">
        <v>1478</v>
      </c>
      <c r="H142">
        <v>779</v>
      </c>
      <c r="I142">
        <v>779</v>
      </c>
      <c r="J142">
        <v>779</v>
      </c>
      <c r="K142">
        <v>779</v>
      </c>
      <c r="L142">
        <v>699</v>
      </c>
      <c r="M142">
        <v>699</v>
      </c>
      <c r="N142">
        <v>698</v>
      </c>
      <c r="O142">
        <v>699</v>
      </c>
      <c r="P142">
        <v>82</v>
      </c>
      <c r="Q142">
        <v>77</v>
      </c>
      <c r="R142">
        <v>79</v>
      </c>
      <c r="S142">
        <v>82</v>
      </c>
      <c r="T142">
        <v>78</v>
      </c>
      <c r="U142">
        <v>72</v>
      </c>
      <c r="V142">
        <v>78</v>
      </c>
      <c r="W142">
        <v>79</v>
      </c>
      <c r="X142">
        <v>86</v>
      </c>
      <c r="Y142">
        <v>82</v>
      </c>
      <c r="Z142">
        <v>81</v>
      </c>
      <c r="AA142">
        <v>85</v>
      </c>
      <c r="AB142">
        <v>17</v>
      </c>
      <c r="AC142">
        <v>15</v>
      </c>
      <c r="AD142">
        <v>20</v>
      </c>
    </row>
    <row r="143" spans="1:30" ht="14.25" x14ac:dyDescent="0.45">
      <c r="A143" t="s">
        <v>286</v>
      </c>
      <c r="B143" t="s">
        <v>397</v>
      </c>
      <c r="C143">
        <v>871</v>
      </c>
      <c r="D143">
        <v>1954</v>
      </c>
      <c r="E143">
        <v>1954</v>
      </c>
      <c r="F143">
        <v>1954</v>
      </c>
      <c r="G143">
        <v>1956</v>
      </c>
      <c r="H143">
        <v>1006</v>
      </c>
      <c r="I143">
        <v>1006</v>
      </c>
      <c r="J143">
        <v>1006</v>
      </c>
      <c r="K143">
        <v>1007</v>
      </c>
      <c r="L143">
        <v>948</v>
      </c>
      <c r="M143">
        <v>948</v>
      </c>
      <c r="N143">
        <v>948</v>
      </c>
      <c r="O143">
        <v>949</v>
      </c>
      <c r="P143">
        <v>83</v>
      </c>
      <c r="Q143">
        <v>79</v>
      </c>
      <c r="R143">
        <v>82</v>
      </c>
      <c r="S143">
        <v>83</v>
      </c>
      <c r="T143">
        <v>79</v>
      </c>
      <c r="U143">
        <v>74</v>
      </c>
      <c r="V143">
        <v>80</v>
      </c>
      <c r="W143">
        <v>80</v>
      </c>
      <c r="X143">
        <v>86</v>
      </c>
      <c r="Y143">
        <v>85</v>
      </c>
      <c r="Z143">
        <v>83</v>
      </c>
      <c r="AA143">
        <v>87</v>
      </c>
      <c r="AB143">
        <v>19</v>
      </c>
      <c r="AC143">
        <v>14</v>
      </c>
      <c r="AD143">
        <v>24</v>
      </c>
    </row>
    <row r="144" spans="1:30" ht="14.25" x14ac:dyDescent="0.45">
      <c r="A144" t="s">
        <v>298</v>
      </c>
      <c r="B144" t="s">
        <v>397</v>
      </c>
      <c r="C144">
        <v>872</v>
      </c>
      <c r="D144">
        <v>1868</v>
      </c>
      <c r="E144">
        <v>1868</v>
      </c>
      <c r="F144">
        <v>1868</v>
      </c>
      <c r="G144">
        <v>1868</v>
      </c>
      <c r="H144">
        <v>949</v>
      </c>
      <c r="I144">
        <v>949</v>
      </c>
      <c r="J144">
        <v>949</v>
      </c>
      <c r="K144">
        <v>949</v>
      </c>
      <c r="L144">
        <v>919</v>
      </c>
      <c r="M144">
        <v>919</v>
      </c>
      <c r="N144">
        <v>919</v>
      </c>
      <c r="O144">
        <v>919</v>
      </c>
      <c r="P144">
        <v>84</v>
      </c>
      <c r="Q144">
        <v>75</v>
      </c>
      <c r="R144">
        <v>83</v>
      </c>
      <c r="S144">
        <v>86</v>
      </c>
      <c r="T144">
        <v>81</v>
      </c>
      <c r="U144">
        <v>70</v>
      </c>
      <c r="V144">
        <v>83</v>
      </c>
      <c r="W144">
        <v>86</v>
      </c>
      <c r="X144">
        <v>87</v>
      </c>
      <c r="Y144">
        <v>81</v>
      </c>
      <c r="Z144">
        <v>83</v>
      </c>
      <c r="AA144">
        <v>86</v>
      </c>
      <c r="AB144">
        <v>15</v>
      </c>
      <c r="AC144">
        <v>12</v>
      </c>
      <c r="AD144">
        <v>19</v>
      </c>
    </row>
    <row r="145" spans="1:30" ht="14.25" x14ac:dyDescent="0.45">
      <c r="A145" t="s">
        <v>275</v>
      </c>
      <c r="B145" t="s">
        <v>397</v>
      </c>
      <c r="C145">
        <v>886</v>
      </c>
      <c r="D145">
        <v>16076</v>
      </c>
      <c r="E145">
        <v>16076</v>
      </c>
      <c r="F145">
        <v>16076</v>
      </c>
      <c r="G145">
        <v>16076</v>
      </c>
      <c r="H145">
        <v>8255</v>
      </c>
      <c r="I145">
        <v>8255</v>
      </c>
      <c r="J145">
        <v>8255</v>
      </c>
      <c r="K145">
        <v>8255</v>
      </c>
      <c r="L145">
        <v>7821</v>
      </c>
      <c r="M145">
        <v>7821</v>
      </c>
      <c r="N145">
        <v>7821</v>
      </c>
      <c r="O145">
        <v>7821</v>
      </c>
      <c r="P145">
        <v>83</v>
      </c>
      <c r="Q145">
        <v>80</v>
      </c>
      <c r="R145">
        <v>81</v>
      </c>
      <c r="S145">
        <v>85</v>
      </c>
      <c r="T145">
        <v>79</v>
      </c>
      <c r="U145">
        <v>75</v>
      </c>
      <c r="V145">
        <v>79</v>
      </c>
      <c r="W145">
        <v>83</v>
      </c>
      <c r="X145">
        <v>87</v>
      </c>
      <c r="Y145">
        <v>86</v>
      </c>
      <c r="Z145">
        <v>83</v>
      </c>
      <c r="AA145">
        <v>87</v>
      </c>
      <c r="AB145">
        <v>14</v>
      </c>
      <c r="AC145">
        <v>11</v>
      </c>
      <c r="AD145">
        <v>18</v>
      </c>
    </row>
    <row r="146" spans="1:30" ht="14.25" x14ac:dyDescent="0.45">
      <c r="A146" t="s">
        <v>277</v>
      </c>
      <c r="B146" t="s">
        <v>397</v>
      </c>
      <c r="C146">
        <v>887</v>
      </c>
      <c r="D146">
        <v>3087</v>
      </c>
      <c r="E146">
        <v>3087</v>
      </c>
      <c r="F146">
        <v>3087</v>
      </c>
      <c r="G146">
        <v>3087</v>
      </c>
      <c r="H146">
        <v>1529</v>
      </c>
      <c r="I146">
        <v>1529</v>
      </c>
      <c r="J146">
        <v>1529</v>
      </c>
      <c r="K146">
        <v>1529</v>
      </c>
      <c r="L146">
        <v>1558</v>
      </c>
      <c r="M146">
        <v>1558</v>
      </c>
      <c r="N146">
        <v>1558</v>
      </c>
      <c r="O146">
        <v>1558</v>
      </c>
      <c r="P146">
        <v>79</v>
      </c>
      <c r="Q146">
        <v>74</v>
      </c>
      <c r="R146">
        <v>77</v>
      </c>
      <c r="S146">
        <v>78</v>
      </c>
      <c r="T146">
        <v>74</v>
      </c>
      <c r="U146">
        <v>68</v>
      </c>
      <c r="V146">
        <v>77</v>
      </c>
      <c r="W146">
        <v>76</v>
      </c>
      <c r="X146">
        <v>83</v>
      </c>
      <c r="Y146">
        <v>80</v>
      </c>
      <c r="Z146">
        <v>78</v>
      </c>
      <c r="AA146">
        <v>81</v>
      </c>
      <c r="AB146">
        <v>16</v>
      </c>
      <c r="AC146">
        <v>11</v>
      </c>
      <c r="AD146">
        <v>20</v>
      </c>
    </row>
    <row r="147" spans="1:30" ht="14.25" x14ac:dyDescent="0.45">
      <c r="A147" t="s">
        <v>273</v>
      </c>
      <c r="B147" t="s">
        <v>397</v>
      </c>
      <c r="C147">
        <v>921</v>
      </c>
      <c r="D147">
        <v>1327</v>
      </c>
      <c r="E147">
        <v>1327</v>
      </c>
      <c r="F147">
        <v>1327</v>
      </c>
      <c r="G147">
        <v>1327</v>
      </c>
      <c r="H147">
        <v>677</v>
      </c>
      <c r="I147">
        <v>677</v>
      </c>
      <c r="J147">
        <v>677</v>
      </c>
      <c r="K147">
        <v>677</v>
      </c>
      <c r="L147">
        <v>650</v>
      </c>
      <c r="M147">
        <v>650</v>
      </c>
      <c r="N147">
        <v>650</v>
      </c>
      <c r="O147">
        <v>650</v>
      </c>
      <c r="P147">
        <v>79</v>
      </c>
      <c r="Q147">
        <v>74</v>
      </c>
      <c r="R147">
        <v>75</v>
      </c>
      <c r="S147">
        <v>80</v>
      </c>
      <c r="T147">
        <v>73</v>
      </c>
      <c r="U147">
        <v>65</v>
      </c>
      <c r="V147">
        <v>73</v>
      </c>
      <c r="W147">
        <v>76</v>
      </c>
      <c r="X147">
        <v>85</v>
      </c>
      <c r="Y147">
        <v>83</v>
      </c>
      <c r="Z147">
        <v>78</v>
      </c>
      <c r="AA147">
        <v>83</v>
      </c>
      <c r="AB147">
        <v>13</v>
      </c>
      <c r="AC147">
        <v>9</v>
      </c>
      <c r="AD147">
        <v>17</v>
      </c>
    </row>
    <row r="148" spans="1:30" ht="14.25" x14ac:dyDescent="0.45">
      <c r="A148" t="s">
        <v>281</v>
      </c>
      <c r="B148" t="s">
        <v>397</v>
      </c>
      <c r="C148">
        <v>931</v>
      </c>
      <c r="D148">
        <v>6692</v>
      </c>
      <c r="E148">
        <v>6692</v>
      </c>
      <c r="F148">
        <v>6691</v>
      </c>
      <c r="G148">
        <v>6692</v>
      </c>
      <c r="H148">
        <v>3376</v>
      </c>
      <c r="I148">
        <v>3376</v>
      </c>
      <c r="J148">
        <v>3376</v>
      </c>
      <c r="K148">
        <v>3376</v>
      </c>
      <c r="L148">
        <v>3316</v>
      </c>
      <c r="M148">
        <v>3316</v>
      </c>
      <c r="N148">
        <v>3315</v>
      </c>
      <c r="O148">
        <v>3316</v>
      </c>
      <c r="P148">
        <v>78</v>
      </c>
      <c r="Q148">
        <v>69</v>
      </c>
      <c r="R148">
        <v>75</v>
      </c>
      <c r="S148">
        <v>79</v>
      </c>
      <c r="T148">
        <v>74</v>
      </c>
      <c r="U148">
        <v>61</v>
      </c>
      <c r="V148">
        <v>74</v>
      </c>
      <c r="W148">
        <v>77</v>
      </c>
      <c r="X148">
        <v>82</v>
      </c>
      <c r="Y148">
        <v>76</v>
      </c>
      <c r="Z148">
        <v>75</v>
      </c>
      <c r="AA148">
        <v>80</v>
      </c>
      <c r="AB148">
        <v>14</v>
      </c>
      <c r="AC148">
        <v>10</v>
      </c>
      <c r="AD148">
        <v>18</v>
      </c>
    </row>
    <row r="149" spans="1:30" ht="14.25" x14ac:dyDescent="0.45">
      <c r="A149" t="s">
        <v>290</v>
      </c>
      <c r="B149" t="s">
        <v>397</v>
      </c>
      <c r="C149">
        <v>936</v>
      </c>
      <c r="D149">
        <v>11122</v>
      </c>
      <c r="E149">
        <v>11122</v>
      </c>
      <c r="F149">
        <v>11122</v>
      </c>
      <c r="G149">
        <v>11122</v>
      </c>
      <c r="H149">
        <v>5731</v>
      </c>
      <c r="I149">
        <v>5731</v>
      </c>
      <c r="J149">
        <v>5731</v>
      </c>
      <c r="K149">
        <v>5731</v>
      </c>
      <c r="L149">
        <v>5391</v>
      </c>
      <c r="M149">
        <v>5391</v>
      </c>
      <c r="N149">
        <v>5391</v>
      </c>
      <c r="O149">
        <v>5391</v>
      </c>
      <c r="P149">
        <v>82</v>
      </c>
      <c r="Q149">
        <v>76</v>
      </c>
      <c r="R149">
        <v>81</v>
      </c>
      <c r="S149">
        <v>85</v>
      </c>
      <c r="T149">
        <v>79</v>
      </c>
      <c r="U149">
        <v>69</v>
      </c>
      <c r="V149">
        <v>80</v>
      </c>
      <c r="W149">
        <v>83</v>
      </c>
      <c r="X149">
        <v>86</v>
      </c>
      <c r="Y149">
        <v>84</v>
      </c>
      <c r="Z149">
        <v>81</v>
      </c>
      <c r="AA149">
        <v>87</v>
      </c>
      <c r="AB149">
        <v>20</v>
      </c>
      <c r="AC149">
        <v>15</v>
      </c>
      <c r="AD149">
        <v>25</v>
      </c>
    </row>
    <row r="150" spans="1:30" ht="14.25" x14ac:dyDescent="0.45">
      <c r="A150" t="s">
        <v>294</v>
      </c>
      <c r="B150" t="s">
        <v>397</v>
      </c>
      <c r="C150">
        <v>938</v>
      </c>
      <c r="D150">
        <v>8239</v>
      </c>
      <c r="E150">
        <v>8239</v>
      </c>
      <c r="F150">
        <v>8239</v>
      </c>
      <c r="G150">
        <v>8239</v>
      </c>
      <c r="H150">
        <v>4200</v>
      </c>
      <c r="I150">
        <v>4200</v>
      </c>
      <c r="J150">
        <v>4200</v>
      </c>
      <c r="K150">
        <v>4200</v>
      </c>
      <c r="L150">
        <v>4039</v>
      </c>
      <c r="M150">
        <v>4039</v>
      </c>
      <c r="N150">
        <v>4039</v>
      </c>
      <c r="O150">
        <v>4039</v>
      </c>
      <c r="P150">
        <v>76</v>
      </c>
      <c r="Q150">
        <v>61</v>
      </c>
      <c r="R150">
        <v>71</v>
      </c>
      <c r="S150">
        <v>75</v>
      </c>
      <c r="T150">
        <v>71</v>
      </c>
      <c r="U150">
        <v>53</v>
      </c>
      <c r="V150">
        <v>70</v>
      </c>
      <c r="W150">
        <v>73</v>
      </c>
      <c r="X150">
        <v>81</v>
      </c>
      <c r="Y150">
        <v>69</v>
      </c>
      <c r="Z150">
        <v>73</v>
      </c>
      <c r="AA150">
        <v>77</v>
      </c>
      <c r="AB150">
        <v>5</v>
      </c>
      <c r="AC150">
        <v>4</v>
      </c>
      <c r="AD150">
        <v>7</v>
      </c>
    </row>
    <row r="151" spans="1:30" ht="14.25" x14ac:dyDescent="0.45">
      <c r="A151" t="s">
        <v>300</v>
      </c>
      <c r="B151" t="s">
        <v>398</v>
      </c>
      <c r="C151" t="s">
        <v>398</v>
      </c>
      <c r="D151">
        <v>54270</v>
      </c>
      <c r="E151">
        <v>54269</v>
      </c>
      <c r="F151">
        <v>54269</v>
      </c>
      <c r="G151">
        <v>54270</v>
      </c>
      <c r="H151">
        <v>27501</v>
      </c>
      <c r="I151">
        <v>27501</v>
      </c>
      <c r="J151">
        <v>27501</v>
      </c>
      <c r="K151">
        <v>27501</v>
      </c>
      <c r="L151">
        <v>26769</v>
      </c>
      <c r="M151">
        <v>26768</v>
      </c>
      <c r="N151">
        <v>26768</v>
      </c>
      <c r="O151">
        <v>26769</v>
      </c>
      <c r="P151">
        <v>79</v>
      </c>
      <c r="Q151">
        <v>71</v>
      </c>
      <c r="R151">
        <v>76</v>
      </c>
      <c r="S151">
        <v>80</v>
      </c>
      <c r="T151">
        <v>74</v>
      </c>
      <c r="U151">
        <v>64</v>
      </c>
      <c r="V151">
        <v>75</v>
      </c>
      <c r="W151">
        <v>78</v>
      </c>
      <c r="X151">
        <v>83</v>
      </c>
      <c r="Y151">
        <v>78</v>
      </c>
      <c r="Z151">
        <v>77</v>
      </c>
      <c r="AA151">
        <v>81</v>
      </c>
      <c r="AB151">
        <v>13</v>
      </c>
      <c r="AC151">
        <v>9</v>
      </c>
      <c r="AD151">
        <v>17</v>
      </c>
    </row>
    <row r="152" spans="1:30" ht="14.25" x14ac:dyDescent="0.45">
      <c r="A152" t="s">
        <v>316</v>
      </c>
      <c r="B152" t="s">
        <v>398</v>
      </c>
      <c r="C152">
        <v>420</v>
      </c>
      <c r="D152">
        <v>20</v>
      </c>
      <c r="E152">
        <v>20</v>
      </c>
      <c r="F152">
        <v>20</v>
      </c>
      <c r="G152">
        <v>20</v>
      </c>
      <c r="H152">
        <v>12</v>
      </c>
      <c r="I152">
        <v>12</v>
      </c>
      <c r="J152">
        <v>12</v>
      </c>
      <c r="K152">
        <v>12</v>
      </c>
      <c r="L152">
        <v>8</v>
      </c>
      <c r="M152">
        <v>8</v>
      </c>
      <c r="N152">
        <v>8</v>
      </c>
      <c r="O152">
        <v>8</v>
      </c>
      <c r="P152">
        <v>70</v>
      </c>
      <c r="Q152">
        <v>60</v>
      </c>
      <c r="R152">
        <v>70</v>
      </c>
      <c r="S152">
        <v>55</v>
      </c>
      <c r="T152">
        <v>75</v>
      </c>
      <c r="U152">
        <v>67</v>
      </c>
      <c r="V152">
        <v>75</v>
      </c>
      <c r="W152">
        <v>67</v>
      </c>
      <c r="X152">
        <v>63</v>
      </c>
      <c r="Y152">
        <v>50</v>
      </c>
      <c r="Z152">
        <v>63</v>
      </c>
      <c r="AA152">
        <v>38</v>
      </c>
      <c r="AB152">
        <v>0</v>
      </c>
      <c r="AC152">
        <v>0</v>
      </c>
      <c r="AD152">
        <v>0</v>
      </c>
    </row>
    <row r="153" spans="1:30" ht="14.25" x14ac:dyDescent="0.45">
      <c r="A153" t="s">
        <v>302</v>
      </c>
      <c r="B153" t="s">
        <v>398</v>
      </c>
      <c r="C153">
        <v>800</v>
      </c>
      <c r="D153">
        <v>1715</v>
      </c>
      <c r="E153">
        <v>1715</v>
      </c>
      <c r="F153">
        <v>1715</v>
      </c>
      <c r="G153">
        <v>1715</v>
      </c>
      <c r="H153">
        <v>871</v>
      </c>
      <c r="I153">
        <v>871</v>
      </c>
      <c r="J153">
        <v>871</v>
      </c>
      <c r="K153">
        <v>871</v>
      </c>
      <c r="L153">
        <v>844</v>
      </c>
      <c r="M153">
        <v>844</v>
      </c>
      <c r="N153">
        <v>844</v>
      </c>
      <c r="O153">
        <v>844</v>
      </c>
      <c r="P153">
        <v>78</v>
      </c>
      <c r="Q153">
        <v>71</v>
      </c>
      <c r="R153">
        <v>74</v>
      </c>
      <c r="S153">
        <v>81</v>
      </c>
      <c r="T153">
        <v>73</v>
      </c>
      <c r="U153">
        <v>63</v>
      </c>
      <c r="V153">
        <v>72</v>
      </c>
      <c r="W153">
        <v>79</v>
      </c>
      <c r="X153">
        <v>83</v>
      </c>
      <c r="Y153">
        <v>79</v>
      </c>
      <c r="Z153">
        <v>76</v>
      </c>
      <c r="AA153">
        <v>84</v>
      </c>
      <c r="AB153">
        <v>12</v>
      </c>
      <c r="AC153">
        <v>7</v>
      </c>
      <c r="AD153">
        <v>18</v>
      </c>
    </row>
    <row r="154" spans="1:30" ht="14.25" x14ac:dyDescent="0.45">
      <c r="A154" t="s">
        <v>306</v>
      </c>
      <c r="B154" t="s">
        <v>398</v>
      </c>
      <c r="C154">
        <v>801</v>
      </c>
      <c r="D154">
        <v>4267</v>
      </c>
      <c r="E154">
        <v>4267</v>
      </c>
      <c r="F154">
        <v>4267</v>
      </c>
      <c r="G154">
        <v>4267</v>
      </c>
      <c r="H154">
        <v>2120</v>
      </c>
      <c r="I154">
        <v>2120</v>
      </c>
      <c r="J154">
        <v>2120</v>
      </c>
      <c r="K154">
        <v>2120</v>
      </c>
      <c r="L154">
        <v>2147</v>
      </c>
      <c r="M154">
        <v>2147</v>
      </c>
      <c r="N154">
        <v>2147</v>
      </c>
      <c r="O154">
        <v>2147</v>
      </c>
      <c r="P154">
        <v>78</v>
      </c>
      <c r="Q154">
        <v>74</v>
      </c>
      <c r="R154">
        <v>76</v>
      </c>
      <c r="S154">
        <v>79</v>
      </c>
      <c r="T154">
        <v>74</v>
      </c>
      <c r="U154">
        <v>67</v>
      </c>
      <c r="V154">
        <v>74</v>
      </c>
      <c r="W154">
        <v>76</v>
      </c>
      <c r="X154">
        <v>83</v>
      </c>
      <c r="Y154">
        <v>81</v>
      </c>
      <c r="Z154">
        <v>78</v>
      </c>
      <c r="AA154">
        <v>81</v>
      </c>
      <c r="AB154">
        <v>17</v>
      </c>
      <c r="AC154">
        <v>13</v>
      </c>
      <c r="AD154">
        <v>21</v>
      </c>
    </row>
    <row r="155" spans="1:30" ht="14.25" x14ac:dyDescent="0.45">
      <c r="A155" t="s">
        <v>317</v>
      </c>
      <c r="B155" t="s">
        <v>398</v>
      </c>
      <c r="C155">
        <v>802</v>
      </c>
      <c r="D155">
        <v>2150</v>
      </c>
      <c r="E155">
        <v>2150</v>
      </c>
      <c r="F155">
        <v>2150</v>
      </c>
      <c r="G155">
        <v>2150</v>
      </c>
      <c r="H155">
        <v>1079</v>
      </c>
      <c r="I155">
        <v>1079</v>
      </c>
      <c r="J155">
        <v>1079</v>
      </c>
      <c r="K155">
        <v>1079</v>
      </c>
      <c r="L155">
        <v>1071</v>
      </c>
      <c r="M155">
        <v>1071</v>
      </c>
      <c r="N155">
        <v>1071</v>
      </c>
      <c r="O155">
        <v>1071</v>
      </c>
      <c r="P155">
        <v>83</v>
      </c>
      <c r="Q155">
        <v>76</v>
      </c>
      <c r="R155">
        <v>79</v>
      </c>
      <c r="S155">
        <v>85</v>
      </c>
      <c r="T155">
        <v>78</v>
      </c>
      <c r="U155">
        <v>70</v>
      </c>
      <c r="V155">
        <v>77</v>
      </c>
      <c r="W155">
        <v>83</v>
      </c>
      <c r="X155">
        <v>88</v>
      </c>
      <c r="Y155">
        <v>82</v>
      </c>
      <c r="Z155">
        <v>81</v>
      </c>
      <c r="AA155">
        <v>87</v>
      </c>
      <c r="AB155">
        <v>15</v>
      </c>
      <c r="AC155">
        <v>11</v>
      </c>
      <c r="AD155">
        <v>18</v>
      </c>
    </row>
    <row r="156" spans="1:30" ht="14.25" x14ac:dyDescent="0.45">
      <c r="A156" t="s">
        <v>325</v>
      </c>
      <c r="B156" t="s">
        <v>398</v>
      </c>
      <c r="C156">
        <v>803</v>
      </c>
      <c r="D156">
        <v>3086</v>
      </c>
      <c r="E156">
        <v>3086</v>
      </c>
      <c r="F156">
        <v>3086</v>
      </c>
      <c r="G156">
        <v>3086</v>
      </c>
      <c r="H156">
        <v>1528</v>
      </c>
      <c r="I156">
        <v>1528</v>
      </c>
      <c r="J156">
        <v>1528</v>
      </c>
      <c r="K156">
        <v>1528</v>
      </c>
      <c r="L156">
        <v>1558</v>
      </c>
      <c r="M156">
        <v>1558</v>
      </c>
      <c r="N156">
        <v>1558</v>
      </c>
      <c r="O156">
        <v>1558</v>
      </c>
      <c r="P156">
        <v>79</v>
      </c>
      <c r="Q156">
        <v>70</v>
      </c>
      <c r="R156">
        <v>76</v>
      </c>
      <c r="S156">
        <v>80</v>
      </c>
      <c r="T156">
        <v>74</v>
      </c>
      <c r="U156">
        <v>63</v>
      </c>
      <c r="V156">
        <v>75</v>
      </c>
      <c r="W156">
        <v>77</v>
      </c>
      <c r="X156">
        <v>83</v>
      </c>
      <c r="Y156">
        <v>77</v>
      </c>
      <c r="Z156">
        <v>78</v>
      </c>
      <c r="AA156">
        <v>82</v>
      </c>
      <c r="AB156">
        <v>11</v>
      </c>
      <c r="AC156">
        <v>8</v>
      </c>
      <c r="AD156">
        <v>15</v>
      </c>
    </row>
    <row r="157" spans="1:30" ht="14.25" x14ac:dyDescent="0.45">
      <c r="A157" t="s">
        <v>312</v>
      </c>
      <c r="B157" t="s">
        <v>398</v>
      </c>
      <c r="C157">
        <v>835</v>
      </c>
      <c r="D157">
        <v>4049</v>
      </c>
      <c r="E157">
        <v>4049</v>
      </c>
      <c r="F157">
        <v>4048</v>
      </c>
      <c r="G157">
        <v>4049</v>
      </c>
      <c r="H157">
        <v>2105</v>
      </c>
      <c r="I157">
        <v>2105</v>
      </c>
      <c r="J157">
        <v>2105</v>
      </c>
      <c r="K157">
        <v>2105</v>
      </c>
      <c r="L157">
        <v>1944</v>
      </c>
      <c r="M157">
        <v>1944</v>
      </c>
      <c r="N157">
        <v>1943</v>
      </c>
      <c r="O157">
        <v>1944</v>
      </c>
      <c r="P157">
        <v>74</v>
      </c>
      <c r="Q157">
        <v>60</v>
      </c>
      <c r="R157">
        <v>67</v>
      </c>
      <c r="S157">
        <v>78</v>
      </c>
      <c r="T157">
        <v>70</v>
      </c>
      <c r="U157">
        <v>52</v>
      </c>
      <c r="V157">
        <v>68</v>
      </c>
      <c r="W157">
        <v>77</v>
      </c>
      <c r="X157">
        <v>79</v>
      </c>
      <c r="Y157">
        <v>69</v>
      </c>
      <c r="Z157">
        <v>67</v>
      </c>
      <c r="AA157">
        <v>79</v>
      </c>
      <c r="AB157">
        <v>8</v>
      </c>
      <c r="AC157">
        <v>5</v>
      </c>
      <c r="AD157">
        <v>11</v>
      </c>
    </row>
    <row r="158" spans="1:30" ht="14.25" x14ac:dyDescent="0.45">
      <c r="A158" t="s">
        <v>321</v>
      </c>
      <c r="B158" t="s">
        <v>398</v>
      </c>
      <c r="C158">
        <v>836</v>
      </c>
      <c r="D158">
        <v>1320</v>
      </c>
      <c r="E158">
        <v>1320</v>
      </c>
      <c r="F158">
        <v>1320</v>
      </c>
      <c r="G158">
        <v>1320</v>
      </c>
      <c r="H158">
        <v>638</v>
      </c>
      <c r="I158">
        <v>638</v>
      </c>
      <c r="J158">
        <v>638</v>
      </c>
      <c r="K158">
        <v>638</v>
      </c>
      <c r="L158">
        <v>682</v>
      </c>
      <c r="M158">
        <v>682</v>
      </c>
      <c r="N158">
        <v>682</v>
      </c>
      <c r="O158">
        <v>682</v>
      </c>
      <c r="P158">
        <v>80</v>
      </c>
      <c r="Q158">
        <v>75</v>
      </c>
      <c r="R158">
        <v>79</v>
      </c>
      <c r="S158">
        <v>82</v>
      </c>
      <c r="T158">
        <v>74</v>
      </c>
      <c r="U158">
        <v>67</v>
      </c>
      <c r="V158">
        <v>76</v>
      </c>
      <c r="W158">
        <v>78</v>
      </c>
      <c r="X158">
        <v>86</v>
      </c>
      <c r="Y158">
        <v>83</v>
      </c>
      <c r="Z158">
        <v>81</v>
      </c>
      <c r="AA158">
        <v>86</v>
      </c>
      <c r="AB158">
        <v>15</v>
      </c>
      <c r="AC158">
        <v>11</v>
      </c>
      <c r="AD158">
        <v>19</v>
      </c>
    </row>
    <row r="159" spans="1:30" ht="14.25" x14ac:dyDescent="0.45">
      <c r="A159" t="s">
        <v>304</v>
      </c>
      <c r="B159" t="s">
        <v>398</v>
      </c>
      <c r="C159">
        <v>837</v>
      </c>
      <c r="D159">
        <v>1554</v>
      </c>
      <c r="E159">
        <v>1554</v>
      </c>
      <c r="F159">
        <v>1554</v>
      </c>
      <c r="G159">
        <v>1554</v>
      </c>
      <c r="H159">
        <v>790</v>
      </c>
      <c r="I159">
        <v>790</v>
      </c>
      <c r="J159">
        <v>790</v>
      </c>
      <c r="K159">
        <v>790</v>
      </c>
      <c r="L159">
        <v>764</v>
      </c>
      <c r="M159">
        <v>764</v>
      </c>
      <c r="N159">
        <v>764</v>
      </c>
      <c r="O159">
        <v>764</v>
      </c>
      <c r="P159">
        <v>81</v>
      </c>
      <c r="Q159">
        <v>75</v>
      </c>
      <c r="R159">
        <v>78</v>
      </c>
      <c r="S159">
        <v>84</v>
      </c>
      <c r="T159">
        <v>78</v>
      </c>
      <c r="U159">
        <v>69</v>
      </c>
      <c r="V159">
        <v>77</v>
      </c>
      <c r="W159">
        <v>82</v>
      </c>
      <c r="X159">
        <v>85</v>
      </c>
      <c r="Y159">
        <v>82</v>
      </c>
      <c r="Z159">
        <v>80</v>
      </c>
      <c r="AA159">
        <v>86</v>
      </c>
      <c r="AB159">
        <v>16</v>
      </c>
      <c r="AC159">
        <v>11</v>
      </c>
      <c r="AD159">
        <v>21</v>
      </c>
    </row>
    <row r="160" spans="1:30" ht="14.25" x14ac:dyDescent="0.45">
      <c r="A160" t="s">
        <v>331</v>
      </c>
      <c r="B160" t="s">
        <v>398</v>
      </c>
      <c r="C160">
        <v>865</v>
      </c>
      <c r="D160">
        <v>4934</v>
      </c>
      <c r="E160">
        <v>4933</v>
      </c>
      <c r="F160">
        <v>4934</v>
      </c>
      <c r="G160">
        <v>4934</v>
      </c>
      <c r="H160">
        <v>2498</v>
      </c>
      <c r="I160">
        <v>2498</v>
      </c>
      <c r="J160">
        <v>2498</v>
      </c>
      <c r="K160">
        <v>2498</v>
      </c>
      <c r="L160">
        <v>2436</v>
      </c>
      <c r="M160">
        <v>2435</v>
      </c>
      <c r="N160">
        <v>2436</v>
      </c>
      <c r="O160">
        <v>2436</v>
      </c>
      <c r="P160">
        <v>80</v>
      </c>
      <c r="Q160">
        <v>74</v>
      </c>
      <c r="R160">
        <v>76</v>
      </c>
      <c r="S160">
        <v>79</v>
      </c>
      <c r="T160">
        <v>76</v>
      </c>
      <c r="U160">
        <v>68</v>
      </c>
      <c r="V160">
        <v>75</v>
      </c>
      <c r="W160">
        <v>77</v>
      </c>
      <c r="X160">
        <v>84</v>
      </c>
      <c r="Y160">
        <v>81</v>
      </c>
      <c r="Z160">
        <v>76</v>
      </c>
      <c r="AA160">
        <v>81</v>
      </c>
      <c r="AB160">
        <v>15</v>
      </c>
      <c r="AC160">
        <v>11</v>
      </c>
      <c r="AD160">
        <v>20</v>
      </c>
    </row>
    <row r="161" spans="1:30" ht="14.25" x14ac:dyDescent="0.45">
      <c r="A161" t="s">
        <v>327</v>
      </c>
      <c r="B161" t="s">
        <v>398</v>
      </c>
      <c r="C161">
        <v>866</v>
      </c>
      <c r="D161">
        <v>2535</v>
      </c>
      <c r="E161">
        <v>2535</v>
      </c>
      <c r="F161">
        <v>2535</v>
      </c>
      <c r="G161">
        <v>2535</v>
      </c>
      <c r="H161">
        <v>1283</v>
      </c>
      <c r="I161">
        <v>1283</v>
      </c>
      <c r="J161">
        <v>1283</v>
      </c>
      <c r="K161">
        <v>1283</v>
      </c>
      <c r="L161">
        <v>1252</v>
      </c>
      <c r="M161">
        <v>1252</v>
      </c>
      <c r="N161">
        <v>1252</v>
      </c>
      <c r="O161">
        <v>1252</v>
      </c>
      <c r="P161">
        <v>74</v>
      </c>
      <c r="Q161">
        <v>60</v>
      </c>
      <c r="R161">
        <v>72</v>
      </c>
      <c r="S161">
        <v>62</v>
      </c>
      <c r="T161">
        <v>70</v>
      </c>
      <c r="U161">
        <v>51</v>
      </c>
      <c r="V161">
        <v>72</v>
      </c>
      <c r="W161">
        <v>60</v>
      </c>
      <c r="X161">
        <v>79</v>
      </c>
      <c r="Y161">
        <v>68</v>
      </c>
      <c r="Z161">
        <v>72</v>
      </c>
      <c r="AA161">
        <v>63</v>
      </c>
      <c r="AB161">
        <v>7</v>
      </c>
      <c r="AC161">
        <v>5</v>
      </c>
      <c r="AD161">
        <v>9</v>
      </c>
    </row>
    <row r="162" spans="1:30" ht="14.25" x14ac:dyDescent="0.45">
      <c r="A162" t="s">
        <v>310</v>
      </c>
      <c r="B162" t="s">
        <v>398</v>
      </c>
      <c r="C162">
        <v>878</v>
      </c>
      <c r="D162">
        <v>7471</v>
      </c>
      <c r="E162">
        <v>7471</v>
      </c>
      <c r="F162">
        <v>7471</v>
      </c>
      <c r="G162">
        <v>7471</v>
      </c>
      <c r="H162">
        <v>3851</v>
      </c>
      <c r="I162">
        <v>3851</v>
      </c>
      <c r="J162">
        <v>3851</v>
      </c>
      <c r="K162">
        <v>3851</v>
      </c>
      <c r="L162">
        <v>3620</v>
      </c>
      <c r="M162">
        <v>3620</v>
      </c>
      <c r="N162">
        <v>3620</v>
      </c>
      <c r="O162">
        <v>3620</v>
      </c>
      <c r="P162">
        <v>79</v>
      </c>
      <c r="Q162">
        <v>70</v>
      </c>
      <c r="R162">
        <v>77</v>
      </c>
      <c r="S162">
        <v>81</v>
      </c>
      <c r="T162">
        <v>75</v>
      </c>
      <c r="U162">
        <v>63</v>
      </c>
      <c r="V162">
        <v>76</v>
      </c>
      <c r="W162">
        <v>79</v>
      </c>
      <c r="X162">
        <v>84</v>
      </c>
      <c r="Y162">
        <v>78</v>
      </c>
      <c r="Z162">
        <v>78</v>
      </c>
      <c r="AA162">
        <v>83</v>
      </c>
      <c r="AB162">
        <v>12</v>
      </c>
      <c r="AC162">
        <v>9</v>
      </c>
      <c r="AD162">
        <v>16</v>
      </c>
    </row>
    <row r="163" spans="1:30" ht="14.25" x14ac:dyDescent="0.45">
      <c r="A163" t="s">
        <v>319</v>
      </c>
      <c r="B163" t="s">
        <v>398</v>
      </c>
      <c r="C163">
        <v>879</v>
      </c>
      <c r="D163">
        <v>2665</v>
      </c>
      <c r="E163">
        <v>2665</v>
      </c>
      <c r="F163">
        <v>2665</v>
      </c>
      <c r="G163">
        <v>2665</v>
      </c>
      <c r="H163">
        <v>1320</v>
      </c>
      <c r="I163">
        <v>1320</v>
      </c>
      <c r="J163">
        <v>1320</v>
      </c>
      <c r="K163">
        <v>1320</v>
      </c>
      <c r="L163">
        <v>1345</v>
      </c>
      <c r="M163">
        <v>1345</v>
      </c>
      <c r="N163">
        <v>1345</v>
      </c>
      <c r="O163">
        <v>1345</v>
      </c>
      <c r="P163">
        <v>77</v>
      </c>
      <c r="Q163">
        <v>73</v>
      </c>
      <c r="R163">
        <v>76</v>
      </c>
      <c r="S163">
        <v>80</v>
      </c>
      <c r="T163">
        <v>72</v>
      </c>
      <c r="U163">
        <v>66</v>
      </c>
      <c r="V163">
        <v>73</v>
      </c>
      <c r="W163">
        <v>78</v>
      </c>
      <c r="X163">
        <v>83</v>
      </c>
      <c r="Y163">
        <v>80</v>
      </c>
      <c r="Z163">
        <v>78</v>
      </c>
      <c r="AA163">
        <v>82</v>
      </c>
      <c r="AB163">
        <v>12</v>
      </c>
      <c r="AC163">
        <v>8</v>
      </c>
      <c r="AD163">
        <v>17</v>
      </c>
    </row>
    <row r="164" spans="1:30" ht="14.25" x14ac:dyDescent="0.45">
      <c r="A164" t="s">
        <v>329</v>
      </c>
      <c r="B164" t="s">
        <v>398</v>
      </c>
      <c r="C164">
        <v>880</v>
      </c>
      <c r="D164">
        <v>1387</v>
      </c>
      <c r="E164">
        <v>1387</v>
      </c>
      <c r="F164">
        <v>1387</v>
      </c>
      <c r="G164">
        <v>1387</v>
      </c>
      <c r="H164">
        <v>712</v>
      </c>
      <c r="I164">
        <v>712</v>
      </c>
      <c r="J164">
        <v>712</v>
      </c>
      <c r="K164">
        <v>712</v>
      </c>
      <c r="L164">
        <v>675</v>
      </c>
      <c r="M164">
        <v>675</v>
      </c>
      <c r="N164">
        <v>675</v>
      </c>
      <c r="O164">
        <v>675</v>
      </c>
      <c r="P164">
        <v>77</v>
      </c>
      <c r="Q164">
        <v>68</v>
      </c>
      <c r="R164">
        <v>76</v>
      </c>
      <c r="S164">
        <v>72</v>
      </c>
      <c r="T164">
        <v>72</v>
      </c>
      <c r="U164">
        <v>61</v>
      </c>
      <c r="V164">
        <v>76</v>
      </c>
      <c r="W164">
        <v>71</v>
      </c>
      <c r="X164">
        <v>82</v>
      </c>
      <c r="Y164">
        <v>75</v>
      </c>
      <c r="Z164">
        <v>76</v>
      </c>
      <c r="AA164">
        <v>73</v>
      </c>
      <c r="AB164">
        <v>8</v>
      </c>
      <c r="AC164">
        <v>6</v>
      </c>
      <c r="AD164">
        <v>10</v>
      </c>
    </row>
    <row r="165" spans="1:30" ht="14.25" x14ac:dyDescent="0.45">
      <c r="A165" t="s">
        <v>308</v>
      </c>
      <c r="B165" t="s">
        <v>398</v>
      </c>
      <c r="C165">
        <v>908</v>
      </c>
      <c r="D165">
        <v>5531</v>
      </c>
      <c r="E165">
        <v>5531</v>
      </c>
      <c r="F165">
        <v>5531</v>
      </c>
      <c r="G165">
        <v>5531</v>
      </c>
      <c r="H165">
        <v>2838</v>
      </c>
      <c r="I165">
        <v>2838</v>
      </c>
      <c r="J165">
        <v>2838</v>
      </c>
      <c r="K165">
        <v>2838</v>
      </c>
      <c r="L165">
        <v>2693</v>
      </c>
      <c r="M165">
        <v>2693</v>
      </c>
      <c r="N165">
        <v>2693</v>
      </c>
      <c r="O165">
        <v>2693</v>
      </c>
      <c r="P165">
        <v>81</v>
      </c>
      <c r="Q165">
        <v>73</v>
      </c>
      <c r="R165">
        <v>78</v>
      </c>
      <c r="S165">
        <v>83</v>
      </c>
      <c r="T165">
        <v>76</v>
      </c>
      <c r="U165">
        <v>66</v>
      </c>
      <c r="V165">
        <v>77</v>
      </c>
      <c r="W165">
        <v>81</v>
      </c>
      <c r="X165">
        <v>86</v>
      </c>
      <c r="Y165">
        <v>81</v>
      </c>
      <c r="Z165">
        <v>80</v>
      </c>
      <c r="AA165">
        <v>84</v>
      </c>
      <c r="AB165">
        <v>17</v>
      </c>
      <c r="AC165">
        <v>12</v>
      </c>
      <c r="AD165">
        <v>21</v>
      </c>
    </row>
    <row r="166" spans="1:30" ht="14.25" x14ac:dyDescent="0.45">
      <c r="A166" t="s">
        <v>314</v>
      </c>
      <c r="B166" t="s">
        <v>398</v>
      </c>
      <c r="C166">
        <v>916</v>
      </c>
      <c r="D166">
        <v>6105</v>
      </c>
      <c r="E166">
        <v>6105</v>
      </c>
      <c r="F166">
        <v>6105</v>
      </c>
      <c r="G166">
        <v>6105</v>
      </c>
      <c r="H166">
        <v>3099</v>
      </c>
      <c r="I166">
        <v>3099</v>
      </c>
      <c r="J166">
        <v>3099</v>
      </c>
      <c r="K166">
        <v>3099</v>
      </c>
      <c r="L166">
        <v>3006</v>
      </c>
      <c r="M166">
        <v>3006</v>
      </c>
      <c r="N166">
        <v>3006</v>
      </c>
      <c r="O166">
        <v>3006</v>
      </c>
      <c r="P166">
        <v>79</v>
      </c>
      <c r="Q166">
        <v>70</v>
      </c>
      <c r="R166">
        <v>76</v>
      </c>
      <c r="S166">
        <v>80</v>
      </c>
      <c r="T166">
        <v>75</v>
      </c>
      <c r="U166">
        <v>63</v>
      </c>
      <c r="V166">
        <v>75</v>
      </c>
      <c r="W166">
        <v>78</v>
      </c>
      <c r="X166">
        <v>83</v>
      </c>
      <c r="Y166">
        <v>77</v>
      </c>
      <c r="Z166">
        <v>78</v>
      </c>
      <c r="AA166">
        <v>81</v>
      </c>
      <c r="AB166">
        <v>13</v>
      </c>
      <c r="AC166">
        <v>10</v>
      </c>
      <c r="AD166">
        <v>17</v>
      </c>
    </row>
    <row r="167" spans="1:30" ht="14.25" x14ac:dyDescent="0.45">
      <c r="A167" t="s">
        <v>323</v>
      </c>
      <c r="B167" t="s">
        <v>398</v>
      </c>
      <c r="C167">
        <v>933</v>
      </c>
      <c r="D167">
        <v>5481</v>
      </c>
      <c r="E167">
        <v>5481</v>
      </c>
      <c r="F167">
        <v>5481</v>
      </c>
      <c r="G167">
        <v>5481</v>
      </c>
      <c r="H167">
        <v>2757</v>
      </c>
      <c r="I167">
        <v>2757</v>
      </c>
      <c r="J167">
        <v>2757</v>
      </c>
      <c r="K167">
        <v>2757</v>
      </c>
      <c r="L167">
        <v>2724</v>
      </c>
      <c r="M167">
        <v>2724</v>
      </c>
      <c r="N167">
        <v>2724</v>
      </c>
      <c r="O167">
        <v>2724</v>
      </c>
      <c r="P167">
        <v>80</v>
      </c>
      <c r="Q167">
        <v>74</v>
      </c>
      <c r="R167">
        <v>78</v>
      </c>
      <c r="S167">
        <v>83</v>
      </c>
      <c r="T167">
        <v>77</v>
      </c>
      <c r="U167">
        <v>68</v>
      </c>
      <c r="V167">
        <v>78</v>
      </c>
      <c r="W167">
        <v>82</v>
      </c>
      <c r="X167">
        <v>83</v>
      </c>
      <c r="Y167">
        <v>80</v>
      </c>
      <c r="Z167">
        <v>79</v>
      </c>
      <c r="AA167">
        <v>84</v>
      </c>
      <c r="AB167">
        <v>14</v>
      </c>
      <c r="AC167">
        <v>10</v>
      </c>
      <c r="AD167">
        <v>18</v>
      </c>
    </row>
    <row r="168" spans="1:30" ht="14.25" x14ac:dyDescent="0.45">
      <c r="A168" t="s">
        <v>18</v>
      </c>
      <c r="B168" t="s">
        <v>380</v>
      </c>
      <c r="C168" t="s">
        <v>386</v>
      </c>
      <c r="D168">
        <v>581081</v>
      </c>
      <c r="E168">
        <v>581075</v>
      </c>
      <c r="F168">
        <v>581068</v>
      </c>
      <c r="G168">
        <v>581078</v>
      </c>
      <c r="H168">
        <v>296642</v>
      </c>
      <c r="I168">
        <v>296637</v>
      </c>
      <c r="J168">
        <v>296634</v>
      </c>
      <c r="K168">
        <v>296640</v>
      </c>
      <c r="L168">
        <v>284439</v>
      </c>
      <c r="M168">
        <v>284438</v>
      </c>
      <c r="N168">
        <v>284434</v>
      </c>
      <c r="O168">
        <v>284438</v>
      </c>
      <c r="P168">
        <v>80</v>
      </c>
      <c r="Q168">
        <v>74</v>
      </c>
      <c r="R168">
        <v>78</v>
      </c>
      <c r="S168">
        <v>81</v>
      </c>
      <c r="T168">
        <v>76</v>
      </c>
      <c r="U168">
        <v>68</v>
      </c>
      <c r="V168">
        <v>77</v>
      </c>
      <c r="W168">
        <v>79</v>
      </c>
      <c r="X168">
        <v>84</v>
      </c>
      <c r="Y168">
        <v>81</v>
      </c>
      <c r="Z168">
        <v>80</v>
      </c>
      <c r="AA168">
        <v>84</v>
      </c>
      <c r="AB168">
        <v>15</v>
      </c>
      <c r="AC168">
        <v>11</v>
      </c>
      <c r="AD168">
        <v>19</v>
      </c>
    </row>
    <row r="169" spans="1:30" ht="14.25" x14ac:dyDescent="0.45">
      <c r="A169" s="12" t="s">
        <v>190</v>
      </c>
      <c r="C169" s="83" t="s">
        <v>191</v>
      </c>
      <c r="D169">
        <v>88461</v>
      </c>
      <c r="E169">
        <v>88462</v>
      </c>
      <c r="F169">
        <v>88460</v>
      </c>
      <c r="G169">
        <v>88461</v>
      </c>
      <c r="H169">
        <v>45086</v>
      </c>
      <c r="I169">
        <v>45087</v>
      </c>
      <c r="J169">
        <v>45085</v>
      </c>
      <c r="K169">
        <v>45086</v>
      </c>
      <c r="L169">
        <v>43375</v>
      </c>
      <c r="M169">
        <v>43375</v>
      </c>
      <c r="N169">
        <v>43375</v>
      </c>
      <c r="O169">
        <v>43375</v>
      </c>
      <c r="P169">
        <v>82</v>
      </c>
      <c r="Q169">
        <v>79</v>
      </c>
      <c r="R169">
        <v>82</v>
      </c>
      <c r="S169">
        <v>84</v>
      </c>
      <c r="T169">
        <v>79</v>
      </c>
      <c r="U169">
        <v>74</v>
      </c>
      <c r="V169">
        <v>81</v>
      </c>
      <c r="W169">
        <v>82</v>
      </c>
      <c r="X169">
        <v>86</v>
      </c>
      <c r="Y169">
        <v>84</v>
      </c>
      <c r="Z169">
        <v>83</v>
      </c>
      <c r="AA169">
        <v>86</v>
      </c>
      <c r="AB169">
        <v>18</v>
      </c>
      <c r="AC169">
        <v>14</v>
      </c>
      <c r="AD169">
        <v>23</v>
      </c>
    </row>
    <row r="170" spans="1:30" ht="14.25" x14ac:dyDescent="0.45">
      <c r="A170" s="84" t="s">
        <v>418</v>
      </c>
      <c r="B170" s="85"/>
      <c r="C170" t="s">
        <v>417</v>
      </c>
      <c r="D170">
        <v>590995</v>
      </c>
      <c r="E170">
        <v>590954</v>
      </c>
      <c r="F170">
        <v>590997</v>
      </c>
      <c r="G170">
        <v>590706</v>
      </c>
      <c r="H170">
        <v>301720</v>
      </c>
      <c r="I170">
        <v>301693</v>
      </c>
      <c r="J170">
        <v>301728</v>
      </c>
      <c r="K170">
        <v>301619</v>
      </c>
      <c r="L170">
        <v>289275</v>
      </c>
      <c r="M170">
        <v>289261</v>
      </c>
      <c r="N170">
        <v>289269</v>
      </c>
      <c r="O170">
        <v>289087</v>
      </c>
      <c r="P170">
        <v>80</v>
      </c>
      <c r="Q170">
        <v>74</v>
      </c>
      <c r="R170">
        <v>78</v>
      </c>
      <c r="S170">
        <v>81</v>
      </c>
      <c r="T170">
        <v>75</v>
      </c>
      <c r="U170">
        <v>68</v>
      </c>
      <c r="V170">
        <v>77</v>
      </c>
      <c r="W170">
        <v>79</v>
      </c>
      <c r="X170">
        <v>84</v>
      </c>
      <c r="Y170">
        <v>81</v>
      </c>
      <c r="Z170">
        <v>79</v>
      </c>
      <c r="AA170">
        <v>83</v>
      </c>
      <c r="AB170">
        <v>15</v>
      </c>
      <c r="AC170">
        <v>11</v>
      </c>
      <c r="AD170">
        <v>19</v>
      </c>
    </row>
  </sheetData>
  <mergeCells count="2">
    <mergeCell ref="D3:O3"/>
    <mergeCell ref="P3:AA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177"/>
  <sheetViews>
    <sheetView workbookViewId="0">
      <pane ySplit="6" topLeftCell="A7" activePane="bottomLeft" state="frozen"/>
      <selection pane="bottomLeft"/>
    </sheetView>
  </sheetViews>
  <sheetFormatPr defaultColWidth="9.140625" defaultRowHeight="15" x14ac:dyDescent="0.25"/>
  <cols>
    <col min="1" max="1" width="10.7109375" style="4" customWidth="1"/>
    <col min="2" max="2" width="19.28515625" style="4" bestFit="1" customWidth="1"/>
    <col min="3" max="3" width="22.140625" style="4" bestFit="1" customWidth="1"/>
    <col min="4" max="6" width="12.7109375" style="7" customWidth="1"/>
    <col min="7" max="7" width="2.7109375" style="7" customWidth="1"/>
    <col min="8" max="10" width="12.7109375" style="7" customWidth="1"/>
    <col min="11" max="11" width="2.7109375" style="7" customWidth="1"/>
    <col min="12" max="14" width="12.7109375" style="4" customWidth="1"/>
    <col min="15" max="16384" width="9.140625" style="4"/>
  </cols>
  <sheetData>
    <row r="1" spans="1:33" s="271" customFormat="1" ht="15" customHeight="1" x14ac:dyDescent="0.45">
      <c r="A1" s="281" t="s">
        <v>478</v>
      </c>
      <c r="B1" s="281"/>
      <c r="C1" s="281"/>
      <c r="D1" s="281"/>
      <c r="E1" s="281"/>
      <c r="F1" s="281"/>
      <c r="G1" s="281"/>
      <c r="H1" s="281"/>
      <c r="I1" s="281"/>
      <c r="J1" s="281"/>
      <c r="K1" s="281"/>
      <c r="L1" s="270"/>
      <c r="M1" s="270"/>
      <c r="N1" s="270"/>
      <c r="O1" s="270"/>
      <c r="P1" s="270"/>
      <c r="Q1" s="270"/>
      <c r="R1" s="270"/>
      <c r="S1" s="270"/>
      <c r="T1" s="270"/>
      <c r="U1" s="270"/>
      <c r="V1" s="270"/>
      <c r="W1" s="270"/>
      <c r="X1" s="270"/>
      <c r="Y1" s="270"/>
      <c r="Z1" s="270"/>
      <c r="AA1" s="270"/>
      <c r="AB1" s="270"/>
      <c r="AC1" s="270"/>
      <c r="AD1" s="270"/>
      <c r="AE1" s="270"/>
      <c r="AF1" s="270"/>
      <c r="AG1" s="270"/>
    </row>
    <row r="2" spans="1:33" s="271" customFormat="1" ht="15" customHeight="1" x14ac:dyDescent="0.45">
      <c r="A2" s="282" t="s">
        <v>428</v>
      </c>
      <c r="B2" s="282"/>
      <c r="C2" s="282"/>
      <c r="D2" s="275"/>
      <c r="E2" s="275"/>
      <c r="F2" s="275"/>
      <c r="G2" s="275"/>
      <c r="H2" s="275"/>
      <c r="I2" s="275"/>
      <c r="J2" s="275"/>
      <c r="K2" s="275"/>
      <c r="L2" s="276"/>
      <c r="M2" s="276"/>
      <c r="N2" s="276"/>
      <c r="O2" s="276"/>
      <c r="P2" s="276"/>
      <c r="Q2" s="276"/>
      <c r="R2" s="276"/>
      <c r="S2" s="276"/>
      <c r="T2" s="276"/>
      <c r="U2" s="276"/>
      <c r="V2" s="276"/>
      <c r="W2" s="277"/>
      <c r="X2" s="277"/>
      <c r="Y2" s="277"/>
      <c r="Z2" s="277"/>
      <c r="AA2" s="277"/>
      <c r="AB2" s="277"/>
      <c r="AC2" s="277"/>
      <c r="AD2" s="277"/>
      <c r="AE2" s="278"/>
      <c r="AF2" s="278"/>
      <c r="AG2" s="278"/>
    </row>
    <row r="3" spans="1:33" s="271" customFormat="1" ht="15" customHeight="1" x14ac:dyDescent="0.45">
      <c r="A3" s="283" t="s">
        <v>481</v>
      </c>
      <c r="B3" s="280"/>
      <c r="C3" s="280"/>
      <c r="E3" s="265"/>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row>
    <row r="4" spans="1:33" s="40" customFormat="1" ht="15" customHeight="1" x14ac:dyDescent="0.45">
      <c r="A4" s="61"/>
      <c r="B4" s="61"/>
      <c r="C4" s="61"/>
      <c r="D4" s="60"/>
      <c r="E4" s="60"/>
      <c r="F4" s="60"/>
      <c r="G4" s="60"/>
      <c r="H4" s="60"/>
      <c r="I4" s="60"/>
      <c r="J4" s="60"/>
      <c r="K4" s="60"/>
    </row>
    <row r="5" spans="1:33" ht="15" customHeight="1" x14ac:dyDescent="0.25">
      <c r="A5" s="329" t="s">
        <v>361</v>
      </c>
      <c r="B5" s="329" t="s">
        <v>374</v>
      </c>
      <c r="C5" s="9"/>
      <c r="D5" s="326" t="s">
        <v>13</v>
      </c>
      <c r="E5" s="326"/>
      <c r="F5" s="326"/>
      <c r="G5" s="104"/>
      <c r="H5" s="326" t="s">
        <v>16</v>
      </c>
      <c r="I5" s="326"/>
      <c r="J5" s="326"/>
      <c r="K5" s="104"/>
      <c r="L5" s="326" t="s">
        <v>15</v>
      </c>
      <c r="M5" s="326"/>
      <c r="N5" s="326"/>
    </row>
    <row r="6" spans="1:33" ht="56.25" customHeight="1" x14ac:dyDescent="0.25">
      <c r="A6" s="330"/>
      <c r="B6" s="330"/>
      <c r="C6" s="10"/>
      <c r="D6" s="70" t="s">
        <v>479</v>
      </c>
      <c r="E6" s="195" t="s">
        <v>476</v>
      </c>
      <c r="F6" s="195" t="s">
        <v>477</v>
      </c>
      <c r="G6" s="105"/>
      <c r="H6" s="70" t="s">
        <v>479</v>
      </c>
      <c r="I6" s="195" t="s">
        <v>476</v>
      </c>
      <c r="J6" s="195" t="s">
        <v>477</v>
      </c>
      <c r="K6" s="105"/>
      <c r="L6" s="70" t="s">
        <v>479</v>
      </c>
      <c r="M6" s="195" t="s">
        <v>476</v>
      </c>
      <c r="N6" s="195" t="s">
        <v>477</v>
      </c>
    </row>
    <row r="7" spans="1:33" ht="20.100000000000001" customHeight="1" x14ac:dyDescent="0.45">
      <c r="A7" s="12" t="s">
        <v>18</v>
      </c>
      <c r="B7" s="331" t="s">
        <v>482</v>
      </c>
      <c r="C7" s="331"/>
      <c r="D7" s="310">
        <v>0</v>
      </c>
      <c r="E7" s="311">
        <v>0</v>
      </c>
      <c r="F7" s="311">
        <v>0</v>
      </c>
      <c r="G7" s="310"/>
      <c r="H7" s="310">
        <v>0</v>
      </c>
      <c r="I7" s="311">
        <v>0</v>
      </c>
      <c r="J7" s="311">
        <v>0</v>
      </c>
      <c r="K7" s="310"/>
      <c r="L7" s="310">
        <v>0</v>
      </c>
      <c r="M7" s="311">
        <v>0</v>
      </c>
      <c r="N7" s="311">
        <v>0</v>
      </c>
    </row>
    <row r="8" spans="1:33" ht="20.100000000000001" customHeight="1" x14ac:dyDescent="0.45">
      <c r="A8" s="13"/>
      <c r="B8" s="68"/>
      <c r="C8" s="102"/>
      <c r="D8" s="312"/>
      <c r="E8" s="313"/>
      <c r="F8" s="313"/>
      <c r="G8" s="312"/>
      <c r="H8" s="312"/>
      <c r="I8" s="313"/>
      <c r="J8" s="313"/>
      <c r="K8" s="312"/>
      <c r="L8" s="314"/>
      <c r="M8" s="315"/>
      <c r="N8" s="315"/>
    </row>
    <row r="9" spans="1:33" ht="20.100000000000001" customHeight="1" x14ac:dyDescent="0.45">
      <c r="A9" s="12" t="s">
        <v>19</v>
      </c>
      <c r="B9" s="333" t="s">
        <v>20</v>
      </c>
      <c r="C9" s="333"/>
      <c r="D9" s="310">
        <v>0.6</v>
      </c>
      <c r="E9" s="316">
        <v>0.6</v>
      </c>
      <c r="F9" s="316">
        <v>0.7</v>
      </c>
      <c r="G9" s="30"/>
      <c r="H9" s="310">
        <v>1.1000000000000001</v>
      </c>
      <c r="I9" s="316">
        <v>1.1000000000000001</v>
      </c>
      <c r="J9" s="316">
        <v>1.2</v>
      </c>
      <c r="K9" s="317"/>
      <c r="L9" s="310">
        <v>0.8</v>
      </c>
      <c r="M9" s="316">
        <v>0.8</v>
      </c>
      <c r="N9" s="316">
        <v>0.9</v>
      </c>
    </row>
    <row r="10" spans="1:33" ht="20.100000000000001" customHeight="1" x14ac:dyDescent="0.45">
      <c r="A10" s="12" t="s">
        <v>43</v>
      </c>
      <c r="B10" s="333" t="s">
        <v>44</v>
      </c>
      <c r="C10" s="333"/>
      <c r="D10" s="310">
        <v>0.1</v>
      </c>
      <c r="E10" s="311">
        <v>0</v>
      </c>
      <c r="F10" s="311">
        <v>0.1</v>
      </c>
      <c r="G10" s="318"/>
      <c r="H10" s="310">
        <v>-0.1</v>
      </c>
      <c r="I10" s="311">
        <v>-0.2</v>
      </c>
      <c r="J10" s="311">
        <v>-0.1</v>
      </c>
      <c r="K10" s="317"/>
      <c r="L10" s="310">
        <v>0.3</v>
      </c>
      <c r="M10" s="311">
        <v>0.3</v>
      </c>
      <c r="N10" s="311">
        <v>0.3</v>
      </c>
    </row>
    <row r="11" spans="1:33" ht="20.100000000000001" customHeight="1" x14ac:dyDescent="0.45">
      <c r="A11" s="12" t="s">
        <v>90</v>
      </c>
      <c r="B11" s="333" t="s">
        <v>375</v>
      </c>
      <c r="C11" s="333"/>
      <c r="D11" s="310">
        <v>-0.5</v>
      </c>
      <c r="E11" s="311">
        <v>-0.6</v>
      </c>
      <c r="F11" s="311">
        <v>-0.5</v>
      </c>
      <c r="G11" s="318"/>
      <c r="H11" s="310">
        <v>0.1</v>
      </c>
      <c r="I11" s="311">
        <v>0</v>
      </c>
      <c r="J11" s="311">
        <v>0.1</v>
      </c>
      <c r="K11" s="317"/>
      <c r="L11" s="310">
        <v>-0.1</v>
      </c>
      <c r="M11" s="311">
        <v>-0.2</v>
      </c>
      <c r="N11" s="311">
        <v>-0.1</v>
      </c>
    </row>
    <row r="12" spans="1:33" ht="20.100000000000001" customHeight="1" x14ac:dyDescent="0.45">
      <c r="A12" s="12" t="s">
        <v>121</v>
      </c>
      <c r="B12" s="333" t="s">
        <v>122</v>
      </c>
      <c r="C12" s="333"/>
      <c r="D12" s="310">
        <v>-0.8</v>
      </c>
      <c r="E12" s="311">
        <v>-0.9</v>
      </c>
      <c r="F12" s="311">
        <v>-0.7</v>
      </c>
      <c r="G12" s="318"/>
      <c r="H12" s="310">
        <v>-0.2</v>
      </c>
      <c r="I12" s="311">
        <v>-0.3</v>
      </c>
      <c r="J12" s="311">
        <v>-0.2</v>
      </c>
      <c r="K12" s="317"/>
      <c r="L12" s="310">
        <v>-0.6</v>
      </c>
      <c r="M12" s="311">
        <v>-0.7</v>
      </c>
      <c r="N12" s="311">
        <v>-0.6</v>
      </c>
    </row>
    <row r="13" spans="1:33" ht="20.100000000000001" customHeight="1" x14ac:dyDescent="0.45">
      <c r="A13" s="12" t="s">
        <v>338</v>
      </c>
      <c r="B13" s="333" t="s">
        <v>339</v>
      </c>
      <c r="C13" s="333"/>
      <c r="D13" s="310">
        <v>-0.5</v>
      </c>
      <c r="E13" s="311">
        <v>-0.6</v>
      </c>
      <c r="F13" s="311">
        <v>-0.5</v>
      </c>
      <c r="G13" s="318"/>
      <c r="H13" s="310">
        <v>-0.3</v>
      </c>
      <c r="I13" s="311">
        <v>-0.4</v>
      </c>
      <c r="J13" s="311">
        <v>-0.3</v>
      </c>
      <c r="K13" s="317"/>
      <c r="L13" s="310">
        <v>-0.4</v>
      </c>
      <c r="M13" s="311">
        <v>-0.4</v>
      </c>
      <c r="N13" s="311">
        <v>-0.3</v>
      </c>
    </row>
    <row r="14" spans="1:33" ht="20.100000000000001" customHeight="1" x14ac:dyDescent="0.45">
      <c r="A14" s="12" t="s">
        <v>340</v>
      </c>
      <c r="B14" s="333" t="s">
        <v>341</v>
      </c>
      <c r="C14" s="333"/>
      <c r="D14" s="310">
        <v>-0.4</v>
      </c>
      <c r="E14" s="316">
        <v>-0.5</v>
      </c>
      <c r="F14" s="316">
        <v>-0.4</v>
      </c>
      <c r="G14" s="30"/>
      <c r="H14" s="310">
        <v>0</v>
      </c>
      <c r="I14" s="316">
        <v>-0.1</v>
      </c>
      <c r="J14" s="316">
        <v>0</v>
      </c>
      <c r="K14" s="317"/>
      <c r="L14" s="310">
        <v>-0.7</v>
      </c>
      <c r="M14" s="316">
        <v>-0.8</v>
      </c>
      <c r="N14" s="316">
        <v>-0.7</v>
      </c>
    </row>
    <row r="15" spans="1:33" ht="20.100000000000001" customHeight="1" x14ac:dyDescent="0.45">
      <c r="A15" s="12" t="s">
        <v>190</v>
      </c>
      <c r="B15" s="334" t="s">
        <v>191</v>
      </c>
      <c r="C15" s="334"/>
      <c r="D15" s="310">
        <v>0.9</v>
      </c>
      <c r="E15" s="311">
        <v>0.8</v>
      </c>
      <c r="F15" s="311">
        <v>0.9</v>
      </c>
      <c r="G15" s="318"/>
      <c r="H15" s="310">
        <v>1.1000000000000001</v>
      </c>
      <c r="I15" s="311">
        <v>1.1000000000000001</v>
      </c>
      <c r="J15" s="311">
        <v>1.2</v>
      </c>
      <c r="K15" s="317"/>
      <c r="L15" s="310">
        <v>1.5</v>
      </c>
      <c r="M15" s="311">
        <v>1.4</v>
      </c>
      <c r="N15" s="311">
        <v>1.5</v>
      </c>
    </row>
    <row r="16" spans="1:33" ht="20.100000000000001" customHeight="1" x14ac:dyDescent="0.45">
      <c r="A16" s="13" t="s">
        <v>192</v>
      </c>
      <c r="B16" s="335" t="s">
        <v>193</v>
      </c>
      <c r="C16" s="335"/>
      <c r="D16" s="310">
        <v>1.4</v>
      </c>
      <c r="E16" s="311">
        <v>1.3</v>
      </c>
      <c r="F16" s="311">
        <v>1.5</v>
      </c>
      <c r="G16" s="318"/>
      <c r="H16" s="310">
        <v>2.1</v>
      </c>
      <c r="I16" s="311">
        <v>2</v>
      </c>
      <c r="J16" s="311">
        <v>2.2000000000000002</v>
      </c>
      <c r="K16" s="317"/>
      <c r="L16" s="310">
        <v>1.9</v>
      </c>
      <c r="M16" s="311">
        <v>1.8</v>
      </c>
      <c r="N16" s="311">
        <v>1.9</v>
      </c>
    </row>
    <row r="17" spans="1:14" ht="20.100000000000001" customHeight="1" x14ac:dyDescent="0.45">
      <c r="A17" s="13" t="s">
        <v>221</v>
      </c>
      <c r="B17" s="335" t="s">
        <v>222</v>
      </c>
      <c r="C17" s="335"/>
      <c r="D17" s="319">
        <v>0.7</v>
      </c>
      <c r="E17" s="319">
        <v>0.6</v>
      </c>
      <c r="F17" s="319">
        <v>0.7</v>
      </c>
      <c r="G17" s="312"/>
      <c r="H17" s="319">
        <v>0.7</v>
      </c>
      <c r="I17" s="319">
        <v>0.7</v>
      </c>
      <c r="J17" s="319">
        <v>0.8</v>
      </c>
      <c r="K17" s="312"/>
      <c r="L17" s="319">
        <v>1.4</v>
      </c>
      <c r="M17" s="319">
        <v>1.3</v>
      </c>
      <c r="N17" s="311">
        <v>1.4</v>
      </c>
    </row>
    <row r="18" spans="1:14" ht="20.100000000000001" customHeight="1" x14ac:dyDescent="0.45">
      <c r="A18" s="12" t="s">
        <v>261</v>
      </c>
      <c r="B18" s="333" t="s">
        <v>262</v>
      </c>
      <c r="C18" s="333"/>
      <c r="D18" s="319">
        <v>0.2</v>
      </c>
      <c r="E18" s="319">
        <v>0.2</v>
      </c>
      <c r="F18" s="319">
        <v>0.3</v>
      </c>
      <c r="G18" s="320"/>
      <c r="H18" s="319">
        <v>-0.4</v>
      </c>
      <c r="I18" s="319">
        <v>-0.5</v>
      </c>
      <c r="J18" s="319">
        <v>-0.4</v>
      </c>
      <c r="K18" s="320"/>
      <c r="L18" s="319">
        <v>-0.4</v>
      </c>
      <c r="M18" s="319">
        <v>-0.5</v>
      </c>
      <c r="N18" s="319">
        <v>-0.4</v>
      </c>
    </row>
    <row r="19" spans="1:14" ht="20.100000000000001" customHeight="1" x14ac:dyDescent="0.45">
      <c r="A19" s="12" t="s">
        <v>300</v>
      </c>
      <c r="B19" s="333" t="s">
        <v>301</v>
      </c>
      <c r="C19" s="333"/>
      <c r="D19" s="310">
        <v>0.2</v>
      </c>
      <c r="E19" s="311">
        <v>0.1</v>
      </c>
      <c r="F19" s="311">
        <v>0.3</v>
      </c>
      <c r="G19" s="318"/>
      <c r="H19" s="310">
        <v>-1</v>
      </c>
      <c r="I19" s="311">
        <v>-1.1000000000000001</v>
      </c>
      <c r="J19" s="311">
        <v>-0.9</v>
      </c>
      <c r="K19" s="317"/>
      <c r="L19" s="310">
        <v>-0.6</v>
      </c>
      <c r="M19" s="311">
        <v>-0.7</v>
      </c>
      <c r="N19" s="311">
        <v>-0.6</v>
      </c>
    </row>
    <row r="20" spans="1:14" ht="20.100000000000001" customHeight="1" x14ac:dyDescent="0.45">
      <c r="A20" s="12"/>
      <c r="B20" s="12"/>
      <c r="C20" s="103"/>
      <c r="I20" s="206"/>
      <c r="J20" s="206"/>
      <c r="M20" s="207"/>
      <c r="N20" s="207"/>
    </row>
    <row r="21" spans="1:14" ht="20.100000000000001" customHeight="1" x14ac:dyDescent="0.45">
      <c r="A21" s="49" t="s">
        <v>21</v>
      </c>
      <c r="B21" s="67" t="s">
        <v>20</v>
      </c>
      <c r="C21" s="50" t="s">
        <v>22</v>
      </c>
      <c r="D21" s="196">
        <v>0.8</v>
      </c>
      <c r="E21" s="197">
        <v>0.6</v>
      </c>
      <c r="F21" s="197">
        <v>1</v>
      </c>
      <c r="G21" s="198"/>
      <c r="H21" s="196">
        <v>1.1000000000000001</v>
      </c>
      <c r="I21" s="197">
        <v>0.9</v>
      </c>
      <c r="J21" s="197">
        <v>1.3</v>
      </c>
      <c r="K21" s="34"/>
      <c r="L21" s="196">
        <v>1</v>
      </c>
      <c r="M21" s="197">
        <v>0.9</v>
      </c>
      <c r="N21" s="197">
        <v>1.1000000000000001</v>
      </c>
    </row>
    <row r="22" spans="1:14" ht="20.100000000000001" customHeight="1" x14ac:dyDescent="0.45">
      <c r="A22" s="49" t="s">
        <v>23</v>
      </c>
      <c r="B22" s="67" t="s">
        <v>20</v>
      </c>
      <c r="C22" s="50" t="s">
        <v>24</v>
      </c>
      <c r="D22" s="196">
        <v>0.7</v>
      </c>
      <c r="E22" s="197">
        <v>0.3</v>
      </c>
      <c r="F22" s="197">
        <v>1.1000000000000001</v>
      </c>
      <c r="G22" s="198"/>
      <c r="H22" s="196">
        <v>0.4</v>
      </c>
      <c r="I22" s="197">
        <v>0</v>
      </c>
      <c r="J22" s="197">
        <v>0.8</v>
      </c>
      <c r="K22" s="34"/>
      <c r="L22" s="196">
        <v>1.3</v>
      </c>
      <c r="M22" s="197">
        <v>1</v>
      </c>
      <c r="N22" s="197">
        <v>1.6</v>
      </c>
    </row>
    <row r="23" spans="1:14" ht="20.100000000000001" customHeight="1" x14ac:dyDescent="0.45">
      <c r="A23" s="49" t="s">
        <v>378</v>
      </c>
      <c r="B23" s="67" t="s">
        <v>20</v>
      </c>
      <c r="C23" s="50" t="s">
        <v>25</v>
      </c>
      <c r="D23" s="196">
        <v>1.7</v>
      </c>
      <c r="E23" s="197">
        <v>1.4</v>
      </c>
      <c r="F23" s="197">
        <v>2</v>
      </c>
      <c r="G23" s="199"/>
      <c r="H23" s="196">
        <v>2</v>
      </c>
      <c r="I23" s="197">
        <v>1.7</v>
      </c>
      <c r="J23" s="197">
        <v>2.2999999999999998</v>
      </c>
      <c r="K23" s="200"/>
      <c r="L23" s="196">
        <v>1.6</v>
      </c>
      <c r="M23" s="197">
        <v>1.4</v>
      </c>
      <c r="N23" s="197">
        <v>1.8</v>
      </c>
    </row>
    <row r="24" spans="1:14" ht="20.100000000000001" customHeight="1" x14ac:dyDescent="0.45">
      <c r="A24" s="49" t="s">
        <v>26</v>
      </c>
      <c r="B24" s="67" t="s">
        <v>20</v>
      </c>
      <c r="C24" s="50" t="s">
        <v>27</v>
      </c>
      <c r="D24" s="196">
        <v>0.1</v>
      </c>
      <c r="E24" s="197">
        <v>-0.3</v>
      </c>
      <c r="F24" s="197">
        <v>0.5</v>
      </c>
      <c r="G24" s="198"/>
      <c r="H24" s="196">
        <v>1.1000000000000001</v>
      </c>
      <c r="I24" s="197">
        <v>0.7</v>
      </c>
      <c r="J24" s="197">
        <v>1.5</v>
      </c>
      <c r="K24" s="34"/>
      <c r="L24" s="196">
        <v>0.5</v>
      </c>
      <c r="M24" s="197">
        <v>0.2</v>
      </c>
      <c r="N24" s="197">
        <v>0.8</v>
      </c>
    </row>
    <row r="25" spans="1:14" ht="20.100000000000001" customHeight="1" x14ac:dyDescent="0.45">
      <c r="A25" s="49" t="s">
        <v>28</v>
      </c>
      <c r="B25" s="67" t="s">
        <v>20</v>
      </c>
      <c r="C25" s="50" t="s">
        <v>29</v>
      </c>
      <c r="D25" s="201">
        <v>-0.1</v>
      </c>
      <c r="E25" s="197">
        <v>-0.4</v>
      </c>
      <c r="F25" s="197">
        <v>0.2</v>
      </c>
      <c r="G25" s="198"/>
      <c r="H25" s="201">
        <v>0</v>
      </c>
      <c r="I25" s="197">
        <v>-0.3</v>
      </c>
      <c r="J25" s="197">
        <v>0.3</v>
      </c>
      <c r="K25" s="35"/>
      <c r="L25" s="201">
        <v>0.9</v>
      </c>
      <c r="M25" s="197">
        <v>0.6</v>
      </c>
      <c r="N25" s="197">
        <v>1.2</v>
      </c>
    </row>
    <row r="26" spans="1:14" ht="20.100000000000001" customHeight="1" x14ac:dyDescent="0.45">
      <c r="A26" s="49" t="s">
        <v>30</v>
      </c>
      <c r="B26" s="67" t="s">
        <v>20</v>
      </c>
      <c r="C26" s="50" t="s">
        <v>31</v>
      </c>
      <c r="D26" s="201">
        <v>1.3</v>
      </c>
      <c r="E26" s="197">
        <v>1</v>
      </c>
      <c r="F26" s="197">
        <v>1.6</v>
      </c>
      <c r="G26" s="198"/>
      <c r="H26" s="201">
        <v>1.7</v>
      </c>
      <c r="I26" s="197">
        <v>1.4</v>
      </c>
      <c r="J26" s="197">
        <v>2</v>
      </c>
      <c r="K26" s="35"/>
      <c r="L26" s="201">
        <v>1.4</v>
      </c>
      <c r="M26" s="197">
        <v>1.2</v>
      </c>
      <c r="N26" s="197">
        <v>1.6</v>
      </c>
    </row>
    <row r="27" spans="1:14" ht="20.100000000000001" customHeight="1" x14ac:dyDescent="0.45">
      <c r="A27" s="49" t="s">
        <v>32</v>
      </c>
      <c r="B27" s="67" t="s">
        <v>20</v>
      </c>
      <c r="C27" s="50" t="s">
        <v>33</v>
      </c>
      <c r="D27" s="201">
        <v>0.4</v>
      </c>
      <c r="E27" s="197">
        <v>0.1</v>
      </c>
      <c r="F27" s="197">
        <v>0.7</v>
      </c>
      <c r="G27" s="198"/>
      <c r="H27" s="201">
        <v>0.8</v>
      </c>
      <c r="I27" s="197">
        <v>0.5</v>
      </c>
      <c r="J27" s="197">
        <v>1.1000000000000001</v>
      </c>
      <c r="K27" s="35"/>
      <c r="L27" s="201">
        <v>0.1</v>
      </c>
      <c r="M27" s="197">
        <v>-0.1</v>
      </c>
      <c r="N27" s="197">
        <v>0.3</v>
      </c>
    </row>
    <row r="28" spans="1:14" ht="20.100000000000001" customHeight="1" x14ac:dyDescent="0.45">
      <c r="A28" s="49" t="s">
        <v>379</v>
      </c>
      <c r="B28" s="67" t="s">
        <v>20</v>
      </c>
      <c r="C28" s="50" t="s">
        <v>34</v>
      </c>
      <c r="D28" s="201">
        <v>-0.2</v>
      </c>
      <c r="E28" s="197">
        <v>-0.4</v>
      </c>
      <c r="F28" s="197">
        <v>0</v>
      </c>
      <c r="G28" s="198"/>
      <c r="H28" s="201">
        <v>0.5</v>
      </c>
      <c r="I28" s="197">
        <v>0.3</v>
      </c>
      <c r="J28" s="197">
        <v>0.7</v>
      </c>
      <c r="K28" s="35"/>
      <c r="L28" s="201">
        <v>-0.7</v>
      </c>
      <c r="M28" s="197">
        <v>-0.9</v>
      </c>
      <c r="N28" s="197">
        <v>-0.5</v>
      </c>
    </row>
    <row r="29" spans="1:14" ht="20.100000000000001" customHeight="1" x14ac:dyDescent="0.45">
      <c r="A29" s="49" t="s">
        <v>35</v>
      </c>
      <c r="B29" s="67" t="s">
        <v>20</v>
      </c>
      <c r="C29" s="50" t="s">
        <v>36</v>
      </c>
      <c r="D29" s="201">
        <v>1.5</v>
      </c>
      <c r="E29" s="197">
        <v>1.2</v>
      </c>
      <c r="F29" s="197">
        <v>1.8</v>
      </c>
      <c r="G29" s="198"/>
      <c r="H29" s="201">
        <v>1.8</v>
      </c>
      <c r="I29" s="197">
        <v>1.5</v>
      </c>
      <c r="J29" s="197">
        <v>2.1</v>
      </c>
      <c r="K29" s="35"/>
      <c r="L29" s="201">
        <v>2.1</v>
      </c>
      <c r="M29" s="197">
        <v>1.8</v>
      </c>
      <c r="N29" s="197">
        <v>2.4</v>
      </c>
    </row>
    <row r="30" spans="1:14" ht="20.100000000000001" customHeight="1" x14ac:dyDescent="0.45">
      <c r="A30" s="49" t="s">
        <v>37</v>
      </c>
      <c r="B30" s="67" t="s">
        <v>20</v>
      </c>
      <c r="C30" s="50" t="s">
        <v>38</v>
      </c>
      <c r="D30" s="201">
        <v>0.5</v>
      </c>
      <c r="E30" s="197">
        <v>0.2</v>
      </c>
      <c r="F30" s="197">
        <v>0.8</v>
      </c>
      <c r="G30" s="198"/>
      <c r="H30" s="201">
        <v>2.5</v>
      </c>
      <c r="I30" s="197">
        <v>2.2000000000000002</v>
      </c>
      <c r="J30" s="197">
        <v>2.8</v>
      </c>
      <c r="K30" s="35"/>
      <c r="L30" s="201">
        <v>0.8</v>
      </c>
      <c r="M30" s="197">
        <v>0.5</v>
      </c>
      <c r="N30" s="197">
        <v>1.1000000000000001</v>
      </c>
    </row>
    <row r="31" spans="1:14" ht="20.100000000000001" customHeight="1" x14ac:dyDescent="0.45">
      <c r="A31" s="49" t="s">
        <v>39</v>
      </c>
      <c r="B31" s="67" t="s">
        <v>20</v>
      </c>
      <c r="C31" s="50" t="s">
        <v>40</v>
      </c>
      <c r="D31" s="201">
        <v>-0.1</v>
      </c>
      <c r="E31" s="197">
        <v>-0.4</v>
      </c>
      <c r="F31" s="197">
        <v>0.2</v>
      </c>
      <c r="G31" s="198"/>
      <c r="H31" s="201">
        <v>0.5</v>
      </c>
      <c r="I31" s="197">
        <v>0.2</v>
      </c>
      <c r="J31" s="197">
        <v>0.8</v>
      </c>
      <c r="K31" s="35"/>
      <c r="L31" s="201">
        <v>0.7</v>
      </c>
      <c r="M31" s="197">
        <v>0.5</v>
      </c>
      <c r="N31" s="197">
        <v>0.9</v>
      </c>
    </row>
    <row r="32" spans="1:14" ht="20.100000000000001" customHeight="1" x14ac:dyDescent="0.45">
      <c r="A32" s="49" t="s">
        <v>41</v>
      </c>
      <c r="B32" s="67" t="s">
        <v>20</v>
      </c>
      <c r="C32" s="50" t="s">
        <v>42</v>
      </c>
      <c r="D32" s="201">
        <v>0.9</v>
      </c>
      <c r="E32" s="197">
        <v>0.7</v>
      </c>
      <c r="F32" s="197">
        <v>1.1000000000000001</v>
      </c>
      <c r="G32" s="198"/>
      <c r="H32" s="201">
        <v>1.5</v>
      </c>
      <c r="I32" s="197">
        <v>1.3</v>
      </c>
      <c r="J32" s="197">
        <v>1.7</v>
      </c>
      <c r="K32" s="35"/>
      <c r="L32" s="201">
        <v>1.2</v>
      </c>
      <c r="M32" s="197">
        <v>1</v>
      </c>
      <c r="N32" s="197">
        <v>1.4</v>
      </c>
    </row>
    <row r="33" spans="1:14" ht="20.100000000000001" customHeight="1" x14ac:dyDescent="0.45">
      <c r="A33" s="49" t="s">
        <v>45</v>
      </c>
      <c r="B33" s="67" t="s">
        <v>44</v>
      </c>
      <c r="C33" s="50" t="s">
        <v>46</v>
      </c>
      <c r="D33" s="201">
        <v>-0.4</v>
      </c>
      <c r="E33" s="197">
        <v>-0.7</v>
      </c>
      <c r="F33" s="197">
        <v>-0.1</v>
      </c>
      <c r="G33" s="198"/>
      <c r="H33" s="201">
        <v>0.5</v>
      </c>
      <c r="I33" s="197">
        <v>0.2</v>
      </c>
      <c r="J33" s="197">
        <v>0.8</v>
      </c>
      <c r="K33" s="35"/>
      <c r="L33" s="201">
        <v>0.8</v>
      </c>
      <c r="M33" s="197">
        <v>0.6</v>
      </c>
      <c r="N33" s="197">
        <v>1</v>
      </c>
    </row>
    <row r="34" spans="1:14" ht="20.100000000000001" customHeight="1" x14ac:dyDescent="0.45">
      <c r="A34" s="49" t="s">
        <v>47</v>
      </c>
      <c r="B34" s="67" t="s">
        <v>44</v>
      </c>
      <c r="C34" s="50" t="s">
        <v>48</v>
      </c>
      <c r="D34" s="201">
        <v>0.3</v>
      </c>
      <c r="E34" s="197">
        <v>0</v>
      </c>
      <c r="F34" s="197">
        <v>0.6</v>
      </c>
      <c r="G34" s="198"/>
      <c r="H34" s="201">
        <v>1.7</v>
      </c>
      <c r="I34" s="197">
        <v>1.4</v>
      </c>
      <c r="J34" s="197">
        <v>2</v>
      </c>
      <c r="K34" s="35"/>
      <c r="L34" s="201">
        <v>1</v>
      </c>
      <c r="M34" s="197">
        <v>0.7</v>
      </c>
      <c r="N34" s="197">
        <v>1.3</v>
      </c>
    </row>
    <row r="35" spans="1:14" ht="20.100000000000001" customHeight="1" x14ac:dyDescent="0.45">
      <c r="A35" s="49" t="s">
        <v>49</v>
      </c>
      <c r="B35" s="67" t="s">
        <v>44</v>
      </c>
      <c r="C35" s="50" t="s">
        <v>50</v>
      </c>
      <c r="D35" s="201">
        <v>0</v>
      </c>
      <c r="E35" s="197">
        <v>-0.2</v>
      </c>
      <c r="F35" s="197">
        <v>0.2</v>
      </c>
      <c r="G35" s="198"/>
      <c r="H35" s="201">
        <v>0.6</v>
      </c>
      <c r="I35" s="197">
        <v>0.4</v>
      </c>
      <c r="J35" s="197">
        <v>0.8</v>
      </c>
      <c r="K35" s="35"/>
      <c r="L35" s="201">
        <v>1.2</v>
      </c>
      <c r="M35" s="197">
        <v>1</v>
      </c>
      <c r="N35" s="197">
        <v>1.4</v>
      </c>
    </row>
    <row r="36" spans="1:14" ht="20.100000000000001" customHeight="1" x14ac:dyDescent="0.45">
      <c r="A36" s="49" t="s">
        <v>51</v>
      </c>
      <c r="B36" s="67" t="s">
        <v>44</v>
      </c>
      <c r="C36" s="50" t="s">
        <v>52</v>
      </c>
      <c r="D36" s="201">
        <v>0.3</v>
      </c>
      <c r="E36" s="197">
        <v>0</v>
      </c>
      <c r="F36" s="197">
        <v>0.6</v>
      </c>
      <c r="G36" s="198"/>
      <c r="H36" s="201">
        <v>0.1</v>
      </c>
      <c r="I36" s="197">
        <v>-0.2</v>
      </c>
      <c r="J36" s="197">
        <v>0.4</v>
      </c>
      <c r="K36" s="35"/>
      <c r="L36" s="201">
        <v>0.6</v>
      </c>
      <c r="M36" s="197">
        <v>0.4</v>
      </c>
      <c r="N36" s="197">
        <v>0.8</v>
      </c>
    </row>
    <row r="37" spans="1:14" ht="20.100000000000001" customHeight="1" x14ac:dyDescent="0.45">
      <c r="A37" s="49" t="s">
        <v>53</v>
      </c>
      <c r="B37" s="67" t="s">
        <v>44</v>
      </c>
      <c r="C37" s="50" t="s">
        <v>54</v>
      </c>
      <c r="D37" s="201">
        <v>0.1</v>
      </c>
      <c r="E37" s="197">
        <v>-0.1</v>
      </c>
      <c r="F37" s="197">
        <v>0.3</v>
      </c>
      <c r="G37" s="198"/>
      <c r="H37" s="201">
        <v>-3.3</v>
      </c>
      <c r="I37" s="197">
        <v>-3.5</v>
      </c>
      <c r="J37" s="197">
        <v>-3.1</v>
      </c>
      <c r="K37" s="35"/>
      <c r="L37" s="201">
        <v>-0.3</v>
      </c>
      <c r="M37" s="197">
        <v>-0.5</v>
      </c>
      <c r="N37" s="197">
        <v>-0.1</v>
      </c>
    </row>
    <row r="38" spans="1:14" ht="20.100000000000001" customHeight="1" x14ac:dyDescent="0.45">
      <c r="A38" s="49" t="s">
        <v>55</v>
      </c>
      <c r="B38" s="67" t="s">
        <v>44</v>
      </c>
      <c r="C38" s="50" t="s">
        <v>56</v>
      </c>
      <c r="D38" s="201">
        <v>0.7</v>
      </c>
      <c r="E38" s="197">
        <v>0.5</v>
      </c>
      <c r="F38" s="197">
        <v>0.9</v>
      </c>
      <c r="G38" s="198"/>
      <c r="H38" s="201">
        <v>-0.8</v>
      </c>
      <c r="I38" s="197">
        <v>-1</v>
      </c>
      <c r="J38" s="197">
        <v>-0.6</v>
      </c>
      <c r="K38" s="35"/>
      <c r="L38" s="201">
        <v>-0.1</v>
      </c>
      <c r="M38" s="197">
        <v>-0.3</v>
      </c>
      <c r="N38" s="197">
        <v>0.1</v>
      </c>
    </row>
    <row r="39" spans="1:14" ht="20.100000000000001" customHeight="1" x14ac:dyDescent="0.25">
      <c r="A39" s="49" t="s">
        <v>57</v>
      </c>
      <c r="B39" s="67" t="s">
        <v>44</v>
      </c>
      <c r="C39" s="50" t="s">
        <v>58</v>
      </c>
      <c r="D39" s="201">
        <v>0.2</v>
      </c>
      <c r="E39" s="197">
        <v>0</v>
      </c>
      <c r="F39" s="197">
        <v>0.4</v>
      </c>
      <c r="G39" s="198"/>
      <c r="H39" s="201">
        <v>-0.9</v>
      </c>
      <c r="I39" s="197">
        <v>-1.1000000000000001</v>
      </c>
      <c r="J39" s="197">
        <v>-0.7</v>
      </c>
      <c r="K39" s="35"/>
      <c r="L39" s="201">
        <v>-0.8</v>
      </c>
      <c r="M39" s="197">
        <v>-1</v>
      </c>
      <c r="N39" s="197">
        <v>-0.6</v>
      </c>
    </row>
    <row r="40" spans="1:14" ht="20.100000000000001" customHeight="1" x14ac:dyDescent="0.25">
      <c r="A40" s="49" t="s">
        <v>59</v>
      </c>
      <c r="B40" s="67" t="s">
        <v>44</v>
      </c>
      <c r="C40" s="50" t="s">
        <v>60</v>
      </c>
      <c r="D40" s="201">
        <v>-0.2</v>
      </c>
      <c r="E40" s="197">
        <v>-0.5</v>
      </c>
      <c r="F40" s="197">
        <v>0.1</v>
      </c>
      <c r="G40" s="198"/>
      <c r="H40" s="201">
        <v>-1.4</v>
      </c>
      <c r="I40" s="197">
        <v>-1.7</v>
      </c>
      <c r="J40" s="197">
        <v>-1.1000000000000001</v>
      </c>
      <c r="K40" s="35"/>
      <c r="L40" s="201">
        <v>-0.4</v>
      </c>
      <c r="M40" s="197">
        <v>-0.7</v>
      </c>
      <c r="N40" s="197">
        <v>-0.1</v>
      </c>
    </row>
    <row r="41" spans="1:14" ht="20.100000000000001" customHeight="1" x14ac:dyDescent="0.25">
      <c r="A41" s="49" t="s">
        <v>61</v>
      </c>
      <c r="B41" s="67" t="s">
        <v>44</v>
      </c>
      <c r="C41" s="50" t="s">
        <v>62</v>
      </c>
      <c r="D41" s="201">
        <v>-0.5</v>
      </c>
      <c r="E41" s="197">
        <v>-0.8</v>
      </c>
      <c r="F41" s="197">
        <v>-0.2</v>
      </c>
      <c r="G41" s="198"/>
      <c r="H41" s="201">
        <v>-0.7</v>
      </c>
      <c r="I41" s="197">
        <v>-1</v>
      </c>
      <c r="J41" s="197">
        <v>-0.4</v>
      </c>
      <c r="K41" s="35"/>
      <c r="L41" s="201">
        <v>0</v>
      </c>
      <c r="M41" s="197">
        <v>-0.3</v>
      </c>
      <c r="N41" s="197">
        <v>0.3</v>
      </c>
    </row>
    <row r="42" spans="1:14" ht="20.100000000000001" customHeight="1" x14ac:dyDescent="0.25">
      <c r="A42" s="49" t="s">
        <v>63</v>
      </c>
      <c r="B42" s="67" t="s">
        <v>44</v>
      </c>
      <c r="C42" s="50" t="s">
        <v>64</v>
      </c>
      <c r="D42" s="201">
        <v>-0.2</v>
      </c>
      <c r="E42" s="197">
        <v>-0.3</v>
      </c>
      <c r="F42" s="197">
        <v>-0.1</v>
      </c>
      <c r="G42" s="198"/>
      <c r="H42" s="201">
        <v>0.6</v>
      </c>
      <c r="I42" s="197">
        <v>0.5</v>
      </c>
      <c r="J42" s="197">
        <v>0.7</v>
      </c>
      <c r="K42" s="35"/>
      <c r="L42" s="201">
        <v>0.1</v>
      </c>
      <c r="M42" s="197">
        <v>0</v>
      </c>
      <c r="N42" s="197">
        <v>0.2</v>
      </c>
    </row>
    <row r="43" spans="1:14" ht="20.100000000000001" customHeight="1" x14ac:dyDescent="0.25">
      <c r="A43" s="49" t="s">
        <v>65</v>
      </c>
      <c r="B43" s="67" t="s">
        <v>44</v>
      </c>
      <c r="C43" s="50" t="s">
        <v>66</v>
      </c>
      <c r="D43" s="201">
        <v>-0.4</v>
      </c>
      <c r="E43" s="197">
        <v>-0.6</v>
      </c>
      <c r="F43" s="197">
        <v>-0.2</v>
      </c>
      <c r="G43" s="198"/>
      <c r="H43" s="201">
        <v>-1.8</v>
      </c>
      <c r="I43" s="197">
        <v>-2</v>
      </c>
      <c r="J43" s="197">
        <v>-1.6</v>
      </c>
      <c r="K43" s="35"/>
      <c r="L43" s="201">
        <v>-0.2</v>
      </c>
      <c r="M43" s="197">
        <v>-0.4</v>
      </c>
      <c r="N43" s="197">
        <v>0</v>
      </c>
    </row>
    <row r="44" spans="1:14" ht="20.100000000000001" customHeight="1" x14ac:dyDescent="0.25">
      <c r="A44" s="49" t="s">
        <v>67</v>
      </c>
      <c r="B44" s="67" t="s">
        <v>44</v>
      </c>
      <c r="C44" s="50" t="s">
        <v>68</v>
      </c>
      <c r="D44" s="201">
        <v>0.3</v>
      </c>
      <c r="E44" s="197">
        <v>0.1</v>
      </c>
      <c r="F44" s="197">
        <v>0.5</v>
      </c>
      <c r="G44" s="198"/>
      <c r="H44" s="201">
        <v>0.8</v>
      </c>
      <c r="I44" s="197">
        <v>0.6</v>
      </c>
      <c r="J44" s="197">
        <v>1</v>
      </c>
      <c r="K44" s="35"/>
      <c r="L44" s="201">
        <v>1.1000000000000001</v>
      </c>
      <c r="M44" s="197">
        <v>1</v>
      </c>
      <c r="N44" s="197">
        <v>1.2</v>
      </c>
    </row>
    <row r="45" spans="1:14" ht="20.100000000000001" customHeight="1" x14ac:dyDescent="0.25">
      <c r="A45" s="49" t="s">
        <v>69</v>
      </c>
      <c r="B45" s="67" t="s">
        <v>44</v>
      </c>
      <c r="C45" s="50" t="s">
        <v>70</v>
      </c>
      <c r="D45" s="201">
        <v>-0.3</v>
      </c>
      <c r="E45" s="197">
        <v>-0.5</v>
      </c>
      <c r="F45" s="197">
        <v>-0.1</v>
      </c>
      <c r="G45" s="198"/>
      <c r="H45" s="201">
        <v>-0.5</v>
      </c>
      <c r="I45" s="197">
        <v>-0.7</v>
      </c>
      <c r="J45" s="197">
        <v>-0.3</v>
      </c>
      <c r="K45" s="35"/>
      <c r="L45" s="201">
        <v>0.7</v>
      </c>
      <c r="M45" s="197">
        <v>0.5</v>
      </c>
      <c r="N45" s="197">
        <v>0.9</v>
      </c>
    </row>
    <row r="46" spans="1:14" ht="20.100000000000001" customHeight="1" x14ac:dyDescent="0.25">
      <c r="A46" s="49" t="s">
        <v>71</v>
      </c>
      <c r="B46" s="67" t="s">
        <v>44</v>
      </c>
      <c r="C46" s="50" t="s">
        <v>72</v>
      </c>
      <c r="D46" s="201">
        <v>0.5</v>
      </c>
      <c r="E46" s="197">
        <v>0.3</v>
      </c>
      <c r="F46" s="197">
        <v>0.7</v>
      </c>
      <c r="G46" s="198"/>
      <c r="H46" s="201">
        <v>0.8</v>
      </c>
      <c r="I46" s="197">
        <v>0.6</v>
      </c>
      <c r="J46" s="197">
        <v>1</v>
      </c>
      <c r="K46" s="35"/>
      <c r="L46" s="201">
        <v>1.2</v>
      </c>
      <c r="M46" s="197">
        <v>1</v>
      </c>
      <c r="N46" s="197">
        <v>1.4</v>
      </c>
    </row>
    <row r="47" spans="1:14" ht="20.100000000000001" customHeight="1" x14ac:dyDescent="0.25">
      <c r="A47" s="49" t="s">
        <v>73</v>
      </c>
      <c r="B47" s="67" t="s">
        <v>44</v>
      </c>
      <c r="C47" s="50" t="s">
        <v>74</v>
      </c>
      <c r="D47" s="201">
        <v>0</v>
      </c>
      <c r="E47" s="197">
        <v>-0.2</v>
      </c>
      <c r="F47" s="197">
        <v>0.2</v>
      </c>
      <c r="G47" s="198"/>
      <c r="H47" s="201">
        <v>1.2</v>
      </c>
      <c r="I47" s="197">
        <v>1</v>
      </c>
      <c r="J47" s="197">
        <v>1.4</v>
      </c>
      <c r="K47" s="35"/>
      <c r="L47" s="201">
        <v>0.8</v>
      </c>
      <c r="M47" s="197">
        <v>0.6</v>
      </c>
      <c r="N47" s="197">
        <v>1</v>
      </c>
    </row>
    <row r="48" spans="1:14" ht="20.100000000000001" customHeight="1" x14ac:dyDescent="0.25">
      <c r="A48" s="49" t="s">
        <v>75</v>
      </c>
      <c r="B48" s="67" t="s">
        <v>44</v>
      </c>
      <c r="C48" s="50" t="s">
        <v>76</v>
      </c>
      <c r="D48" s="201">
        <v>0.4</v>
      </c>
      <c r="E48" s="197">
        <v>0.2</v>
      </c>
      <c r="F48" s="197">
        <v>0.6</v>
      </c>
      <c r="G48" s="198"/>
      <c r="H48" s="201">
        <v>-0.9</v>
      </c>
      <c r="I48" s="197">
        <v>-1.1000000000000001</v>
      </c>
      <c r="J48" s="197">
        <v>-0.7</v>
      </c>
      <c r="K48" s="35"/>
      <c r="L48" s="201">
        <v>0.7</v>
      </c>
      <c r="M48" s="197">
        <v>0.5</v>
      </c>
      <c r="N48" s="197">
        <v>0.9</v>
      </c>
    </row>
    <row r="49" spans="1:14" ht="20.100000000000001" customHeight="1" x14ac:dyDescent="0.25">
      <c r="A49" s="49" t="s">
        <v>77</v>
      </c>
      <c r="B49" s="67" t="s">
        <v>44</v>
      </c>
      <c r="C49" s="50" t="s">
        <v>376</v>
      </c>
      <c r="D49" s="201">
        <v>-0.6</v>
      </c>
      <c r="E49" s="197">
        <v>-0.9</v>
      </c>
      <c r="F49" s="197">
        <v>-0.3</v>
      </c>
      <c r="G49" s="198"/>
      <c r="H49" s="201">
        <v>-0.8</v>
      </c>
      <c r="I49" s="197">
        <v>-1.1000000000000001</v>
      </c>
      <c r="J49" s="197">
        <v>-0.5</v>
      </c>
      <c r="K49" s="35"/>
      <c r="L49" s="201">
        <v>-0.4</v>
      </c>
      <c r="M49" s="197">
        <v>-0.6</v>
      </c>
      <c r="N49" s="197">
        <v>-0.2</v>
      </c>
    </row>
    <row r="50" spans="1:14" ht="20.100000000000001" customHeight="1" x14ac:dyDescent="0.25">
      <c r="A50" s="49" t="s">
        <v>78</v>
      </c>
      <c r="B50" s="67" t="s">
        <v>44</v>
      </c>
      <c r="C50" s="50" t="s">
        <v>79</v>
      </c>
      <c r="D50" s="201">
        <v>0.2</v>
      </c>
      <c r="E50" s="197">
        <v>0</v>
      </c>
      <c r="F50" s="197">
        <v>0.4</v>
      </c>
      <c r="G50" s="198"/>
      <c r="H50" s="201">
        <v>-0.1</v>
      </c>
      <c r="I50" s="197">
        <v>-0.3</v>
      </c>
      <c r="J50" s="197">
        <v>0.1</v>
      </c>
      <c r="K50" s="35"/>
      <c r="L50" s="201">
        <v>0.3</v>
      </c>
      <c r="M50" s="197">
        <v>0.1</v>
      </c>
      <c r="N50" s="197">
        <v>0.5</v>
      </c>
    </row>
    <row r="51" spans="1:14" ht="20.100000000000001" customHeight="1" x14ac:dyDescent="0.25">
      <c r="A51" s="49" t="s">
        <v>80</v>
      </c>
      <c r="B51" s="67" t="s">
        <v>44</v>
      </c>
      <c r="C51" s="50" t="s">
        <v>81</v>
      </c>
      <c r="D51" s="201">
        <v>0.1</v>
      </c>
      <c r="E51" s="197">
        <v>-0.1</v>
      </c>
      <c r="F51" s="197">
        <v>0.3</v>
      </c>
      <c r="G51" s="198"/>
      <c r="H51" s="201">
        <v>0</v>
      </c>
      <c r="I51" s="197">
        <v>-0.2</v>
      </c>
      <c r="J51" s="197">
        <v>0.2</v>
      </c>
      <c r="K51" s="35"/>
      <c r="L51" s="201">
        <v>0.2</v>
      </c>
      <c r="M51" s="197">
        <v>0</v>
      </c>
      <c r="N51" s="197">
        <v>0.4</v>
      </c>
    </row>
    <row r="52" spans="1:14" ht="20.100000000000001" customHeight="1" x14ac:dyDescent="0.25">
      <c r="A52" s="49" t="s">
        <v>82</v>
      </c>
      <c r="B52" s="67" t="s">
        <v>44</v>
      </c>
      <c r="C52" s="50" t="s">
        <v>83</v>
      </c>
      <c r="D52" s="201">
        <v>1.3</v>
      </c>
      <c r="E52" s="197">
        <v>1.1000000000000001</v>
      </c>
      <c r="F52" s="197">
        <v>1.5</v>
      </c>
      <c r="G52" s="198"/>
      <c r="H52" s="201">
        <v>0.2</v>
      </c>
      <c r="I52" s="197">
        <v>0</v>
      </c>
      <c r="J52" s="197">
        <v>0.4</v>
      </c>
      <c r="K52" s="35"/>
      <c r="L52" s="201">
        <v>1.4</v>
      </c>
      <c r="M52" s="197">
        <v>1.2</v>
      </c>
      <c r="N52" s="197">
        <v>1.6</v>
      </c>
    </row>
    <row r="53" spans="1:14" ht="20.100000000000001" customHeight="1" x14ac:dyDescent="0.25">
      <c r="A53" s="49" t="s">
        <v>84</v>
      </c>
      <c r="B53" s="67" t="s">
        <v>44</v>
      </c>
      <c r="C53" s="50" t="s">
        <v>85</v>
      </c>
      <c r="D53" s="201">
        <v>0.1</v>
      </c>
      <c r="E53" s="197">
        <v>-0.2</v>
      </c>
      <c r="F53" s="197">
        <v>0.4</v>
      </c>
      <c r="G53" s="198"/>
      <c r="H53" s="201">
        <v>0.8</v>
      </c>
      <c r="I53" s="197">
        <v>0.5</v>
      </c>
      <c r="J53" s="197">
        <v>1.1000000000000001</v>
      </c>
      <c r="K53" s="35"/>
      <c r="L53" s="201">
        <v>0.4</v>
      </c>
      <c r="M53" s="197">
        <v>0.2</v>
      </c>
      <c r="N53" s="197">
        <v>0.6</v>
      </c>
    </row>
    <row r="54" spans="1:14" ht="20.100000000000001" customHeight="1" x14ac:dyDescent="0.25">
      <c r="A54" s="49" t="s">
        <v>86</v>
      </c>
      <c r="B54" s="67" t="s">
        <v>44</v>
      </c>
      <c r="C54" s="50" t="s">
        <v>87</v>
      </c>
      <c r="D54" s="201">
        <v>0.5</v>
      </c>
      <c r="E54" s="197">
        <v>0.3</v>
      </c>
      <c r="F54" s="197">
        <v>0.7</v>
      </c>
      <c r="G54" s="198"/>
      <c r="H54" s="201">
        <v>0.8</v>
      </c>
      <c r="I54" s="197">
        <v>0.6</v>
      </c>
      <c r="J54" s="197">
        <v>1</v>
      </c>
      <c r="K54" s="35"/>
      <c r="L54" s="201">
        <v>0.7</v>
      </c>
      <c r="M54" s="197">
        <v>0.5</v>
      </c>
      <c r="N54" s="197">
        <v>0.9</v>
      </c>
    </row>
    <row r="55" spans="1:14" ht="20.100000000000001" customHeight="1" x14ac:dyDescent="0.25">
      <c r="A55" s="49" t="s">
        <v>88</v>
      </c>
      <c r="B55" s="67" t="s">
        <v>44</v>
      </c>
      <c r="C55" s="50" t="s">
        <v>89</v>
      </c>
      <c r="D55" s="201">
        <v>-0.2</v>
      </c>
      <c r="E55" s="197">
        <v>-0.4</v>
      </c>
      <c r="F55" s="197">
        <v>0</v>
      </c>
      <c r="G55" s="198"/>
      <c r="H55" s="201">
        <v>-0.4</v>
      </c>
      <c r="I55" s="197">
        <v>-0.6</v>
      </c>
      <c r="J55" s="197">
        <v>-0.2</v>
      </c>
      <c r="K55" s="35"/>
      <c r="L55" s="201">
        <v>-0.7</v>
      </c>
      <c r="M55" s="197">
        <v>-0.9</v>
      </c>
      <c r="N55" s="197">
        <v>-0.5</v>
      </c>
    </row>
    <row r="56" spans="1:14" ht="20.100000000000001" customHeight="1" x14ac:dyDescent="0.25">
      <c r="A56" s="49" t="s">
        <v>91</v>
      </c>
      <c r="B56" s="67" t="s">
        <v>375</v>
      </c>
      <c r="C56" s="50" t="s">
        <v>92</v>
      </c>
      <c r="D56" s="201">
        <v>-0.5</v>
      </c>
      <c r="E56" s="197">
        <v>-0.7</v>
      </c>
      <c r="F56" s="197">
        <v>-0.3</v>
      </c>
      <c r="G56" s="198"/>
      <c r="H56" s="201">
        <v>1.1000000000000001</v>
      </c>
      <c r="I56" s="197">
        <v>0.9</v>
      </c>
      <c r="J56" s="197">
        <v>1.3</v>
      </c>
      <c r="K56" s="35"/>
      <c r="L56" s="201">
        <v>0.6</v>
      </c>
      <c r="M56" s="197">
        <v>0.4</v>
      </c>
      <c r="N56" s="197">
        <v>0.8</v>
      </c>
    </row>
    <row r="57" spans="1:14" ht="20.100000000000001" customHeight="1" x14ac:dyDescent="0.25">
      <c r="A57" s="49" t="s">
        <v>93</v>
      </c>
      <c r="B57" s="67" t="s">
        <v>375</v>
      </c>
      <c r="C57" s="50" t="s">
        <v>94</v>
      </c>
      <c r="D57" s="201">
        <v>-0.7</v>
      </c>
      <c r="E57" s="197">
        <v>-0.8</v>
      </c>
      <c r="F57" s="197">
        <v>-0.6</v>
      </c>
      <c r="G57" s="198"/>
      <c r="H57" s="201">
        <v>1</v>
      </c>
      <c r="I57" s="197">
        <v>0.9</v>
      </c>
      <c r="J57" s="197">
        <v>1.1000000000000001</v>
      </c>
      <c r="K57" s="35"/>
      <c r="L57" s="201">
        <v>0.3</v>
      </c>
      <c r="M57" s="197">
        <v>0.2</v>
      </c>
      <c r="N57" s="197">
        <v>0.4</v>
      </c>
    </row>
    <row r="58" spans="1:14" ht="20.100000000000001" customHeight="1" x14ac:dyDescent="0.25">
      <c r="A58" s="49" t="s">
        <v>95</v>
      </c>
      <c r="B58" s="67" t="s">
        <v>375</v>
      </c>
      <c r="C58" s="50" t="s">
        <v>96</v>
      </c>
      <c r="D58" s="201">
        <v>0.1</v>
      </c>
      <c r="E58" s="197">
        <v>-0.1</v>
      </c>
      <c r="F58" s="197">
        <v>0.3</v>
      </c>
      <c r="G58" s="198"/>
      <c r="H58" s="201">
        <v>-3.1</v>
      </c>
      <c r="I58" s="197">
        <v>-3.3</v>
      </c>
      <c r="J58" s="197">
        <v>-2.9</v>
      </c>
      <c r="K58" s="35"/>
      <c r="L58" s="201">
        <v>-0.2</v>
      </c>
      <c r="M58" s="197">
        <v>-0.4</v>
      </c>
      <c r="N58" s="197">
        <v>0</v>
      </c>
    </row>
    <row r="59" spans="1:14" ht="20.100000000000001" customHeight="1" x14ac:dyDescent="0.25">
      <c r="A59" s="49" t="s">
        <v>97</v>
      </c>
      <c r="B59" s="67" t="s">
        <v>375</v>
      </c>
      <c r="C59" s="50" t="s">
        <v>98</v>
      </c>
      <c r="D59" s="201">
        <v>-1.9</v>
      </c>
      <c r="E59" s="197">
        <v>-2.1</v>
      </c>
      <c r="F59" s="197">
        <v>-1.7</v>
      </c>
      <c r="G59" s="198"/>
      <c r="H59" s="201">
        <v>-0.4</v>
      </c>
      <c r="I59" s="197">
        <v>-0.6</v>
      </c>
      <c r="J59" s="197">
        <v>-0.2</v>
      </c>
      <c r="K59" s="35"/>
      <c r="L59" s="201">
        <v>-0.8</v>
      </c>
      <c r="M59" s="197">
        <v>-1</v>
      </c>
      <c r="N59" s="197">
        <v>-0.6</v>
      </c>
    </row>
    <row r="60" spans="1:14" ht="20.100000000000001" customHeight="1" x14ac:dyDescent="0.25">
      <c r="A60" s="49" t="s">
        <v>99</v>
      </c>
      <c r="B60" s="67" t="s">
        <v>375</v>
      </c>
      <c r="C60" s="50" t="s">
        <v>100</v>
      </c>
      <c r="D60" s="201">
        <v>-0.6</v>
      </c>
      <c r="E60" s="197">
        <v>-0.8</v>
      </c>
      <c r="F60" s="197">
        <v>-0.4</v>
      </c>
      <c r="G60" s="198"/>
      <c r="H60" s="201">
        <v>0.4</v>
      </c>
      <c r="I60" s="197">
        <v>0.2</v>
      </c>
      <c r="J60" s="197">
        <v>0.6</v>
      </c>
      <c r="K60" s="35"/>
      <c r="L60" s="201">
        <v>-0.8</v>
      </c>
      <c r="M60" s="197">
        <v>-1</v>
      </c>
      <c r="N60" s="197">
        <v>-0.6</v>
      </c>
    </row>
    <row r="61" spans="1:14" ht="20.100000000000001" customHeight="1" x14ac:dyDescent="0.25">
      <c r="A61" s="49" t="s">
        <v>101</v>
      </c>
      <c r="B61" s="67" t="s">
        <v>375</v>
      </c>
      <c r="C61" s="51" t="s">
        <v>102</v>
      </c>
      <c r="D61" s="201">
        <v>0.1</v>
      </c>
      <c r="E61" s="197">
        <v>-0.1</v>
      </c>
      <c r="F61" s="197">
        <v>0.3</v>
      </c>
      <c r="G61" s="198"/>
      <c r="H61" s="201">
        <v>1.5</v>
      </c>
      <c r="I61" s="197">
        <v>1.3</v>
      </c>
      <c r="J61" s="197">
        <v>1.7</v>
      </c>
      <c r="K61" s="35"/>
      <c r="L61" s="201">
        <v>0.3</v>
      </c>
      <c r="M61" s="197">
        <v>0.1</v>
      </c>
      <c r="N61" s="197">
        <v>0.5</v>
      </c>
    </row>
    <row r="62" spans="1:14" ht="20.100000000000001" customHeight="1" x14ac:dyDescent="0.25">
      <c r="A62" s="49" t="s">
        <v>103</v>
      </c>
      <c r="B62" s="67" t="s">
        <v>375</v>
      </c>
      <c r="C62" s="50" t="s">
        <v>104</v>
      </c>
      <c r="D62" s="201">
        <v>-1.2</v>
      </c>
      <c r="E62" s="197">
        <v>-1.4</v>
      </c>
      <c r="F62" s="197">
        <v>-1</v>
      </c>
      <c r="G62" s="198"/>
      <c r="H62" s="201">
        <v>-1.3</v>
      </c>
      <c r="I62" s="197">
        <v>-1.5</v>
      </c>
      <c r="J62" s="197">
        <v>-1.1000000000000001</v>
      </c>
      <c r="K62" s="35"/>
      <c r="L62" s="201">
        <v>-0.7</v>
      </c>
      <c r="M62" s="197">
        <v>-0.8</v>
      </c>
      <c r="N62" s="197">
        <v>-0.6</v>
      </c>
    </row>
    <row r="63" spans="1:14" ht="20.100000000000001" customHeight="1" x14ac:dyDescent="0.25">
      <c r="A63" s="49" t="s">
        <v>105</v>
      </c>
      <c r="B63" s="67" t="s">
        <v>375</v>
      </c>
      <c r="C63" s="50" t="s">
        <v>106</v>
      </c>
      <c r="D63" s="201">
        <v>0</v>
      </c>
      <c r="E63" s="197">
        <v>-0.1</v>
      </c>
      <c r="F63" s="197">
        <v>0.1</v>
      </c>
      <c r="G63" s="198"/>
      <c r="H63" s="201">
        <v>-0.6</v>
      </c>
      <c r="I63" s="197">
        <v>-0.7</v>
      </c>
      <c r="J63" s="197">
        <v>-0.5</v>
      </c>
      <c r="K63" s="35"/>
      <c r="L63" s="201">
        <v>0.2</v>
      </c>
      <c r="M63" s="197">
        <v>0.1</v>
      </c>
      <c r="N63" s="197">
        <v>0.3</v>
      </c>
    </row>
    <row r="64" spans="1:14" ht="20.100000000000001" customHeight="1" x14ac:dyDescent="0.25">
      <c r="A64" s="49" t="s">
        <v>107</v>
      </c>
      <c r="B64" s="67" t="s">
        <v>375</v>
      </c>
      <c r="C64" s="50" t="s">
        <v>108</v>
      </c>
      <c r="D64" s="201">
        <v>-1.1000000000000001</v>
      </c>
      <c r="E64" s="197">
        <v>-1.4</v>
      </c>
      <c r="F64" s="197">
        <v>-0.8</v>
      </c>
      <c r="G64" s="198"/>
      <c r="H64" s="201">
        <v>2.1</v>
      </c>
      <c r="I64" s="197">
        <v>1.8</v>
      </c>
      <c r="J64" s="197">
        <v>2.4</v>
      </c>
      <c r="K64" s="35"/>
      <c r="L64" s="201">
        <v>0.2</v>
      </c>
      <c r="M64" s="197">
        <v>0</v>
      </c>
      <c r="N64" s="197">
        <v>0.4</v>
      </c>
    </row>
    <row r="65" spans="1:14" ht="20.100000000000001" customHeight="1" x14ac:dyDescent="0.25">
      <c r="A65" s="49" t="s">
        <v>109</v>
      </c>
      <c r="B65" s="67" t="s">
        <v>375</v>
      </c>
      <c r="C65" s="50" t="s">
        <v>110</v>
      </c>
      <c r="D65" s="201">
        <v>-1.1000000000000001</v>
      </c>
      <c r="E65" s="197">
        <v>-1.4</v>
      </c>
      <c r="F65" s="197">
        <v>-0.8</v>
      </c>
      <c r="G65" s="198"/>
      <c r="H65" s="201">
        <v>1.4</v>
      </c>
      <c r="I65" s="197">
        <v>1.1000000000000001</v>
      </c>
      <c r="J65" s="197">
        <v>1.7</v>
      </c>
      <c r="K65" s="35"/>
      <c r="L65" s="201">
        <v>-0.2</v>
      </c>
      <c r="M65" s="197">
        <v>-0.4</v>
      </c>
      <c r="N65" s="197">
        <v>0</v>
      </c>
    </row>
    <row r="66" spans="1:14" ht="20.100000000000001" customHeight="1" x14ac:dyDescent="0.25">
      <c r="A66" s="49" t="s">
        <v>111</v>
      </c>
      <c r="B66" s="67" t="s">
        <v>375</v>
      </c>
      <c r="C66" s="50" t="s">
        <v>112</v>
      </c>
      <c r="D66" s="201">
        <v>-0.6</v>
      </c>
      <c r="E66" s="197">
        <v>-0.8</v>
      </c>
      <c r="F66" s="197">
        <v>-0.4</v>
      </c>
      <c r="G66" s="198"/>
      <c r="H66" s="201">
        <v>-0.4</v>
      </c>
      <c r="I66" s="197">
        <v>-0.6</v>
      </c>
      <c r="J66" s="197">
        <v>-0.2</v>
      </c>
      <c r="K66" s="35"/>
      <c r="L66" s="201">
        <v>-1.1000000000000001</v>
      </c>
      <c r="M66" s="197">
        <v>-1.2</v>
      </c>
      <c r="N66" s="197">
        <v>-1</v>
      </c>
    </row>
    <row r="67" spans="1:14" ht="20.100000000000001" customHeight="1" x14ac:dyDescent="0.25">
      <c r="A67" s="49" t="s">
        <v>113</v>
      </c>
      <c r="B67" s="67" t="s">
        <v>375</v>
      </c>
      <c r="C67" s="50" t="s">
        <v>114</v>
      </c>
      <c r="D67" s="201">
        <v>-0.2</v>
      </c>
      <c r="E67" s="197">
        <v>-0.4</v>
      </c>
      <c r="F67" s="197">
        <v>0</v>
      </c>
      <c r="G67" s="198"/>
      <c r="H67" s="201">
        <v>1</v>
      </c>
      <c r="I67" s="197">
        <v>0.8</v>
      </c>
      <c r="J67" s="197">
        <v>1.2</v>
      </c>
      <c r="K67" s="35"/>
      <c r="L67" s="201">
        <v>0.6</v>
      </c>
      <c r="M67" s="197">
        <v>0.4</v>
      </c>
      <c r="N67" s="197">
        <v>0.8</v>
      </c>
    </row>
    <row r="68" spans="1:14" ht="20.100000000000001" customHeight="1" x14ac:dyDescent="0.25">
      <c r="A68" s="49" t="s">
        <v>115</v>
      </c>
      <c r="B68" s="67" t="s">
        <v>375</v>
      </c>
      <c r="C68" s="50" t="s">
        <v>116</v>
      </c>
      <c r="D68" s="201">
        <v>-0.2</v>
      </c>
      <c r="E68" s="197">
        <v>-0.4</v>
      </c>
      <c r="F68" s="197">
        <v>0</v>
      </c>
      <c r="G68" s="198"/>
      <c r="H68" s="201">
        <v>0.6</v>
      </c>
      <c r="I68" s="197">
        <v>0.4</v>
      </c>
      <c r="J68" s="197">
        <v>0.8</v>
      </c>
      <c r="K68" s="35"/>
      <c r="L68" s="201">
        <v>0.2</v>
      </c>
      <c r="M68" s="197">
        <v>0.1</v>
      </c>
      <c r="N68" s="197">
        <v>0.3</v>
      </c>
    </row>
    <row r="69" spans="1:14" ht="20.100000000000001" customHeight="1" x14ac:dyDescent="0.25">
      <c r="A69" s="49" t="s">
        <v>117</v>
      </c>
      <c r="B69" s="67" t="s">
        <v>375</v>
      </c>
      <c r="C69" s="50" t="s">
        <v>118</v>
      </c>
      <c r="D69" s="201">
        <v>-0.8</v>
      </c>
      <c r="E69" s="197">
        <v>-1</v>
      </c>
      <c r="F69" s="197">
        <v>-0.6</v>
      </c>
      <c r="G69" s="198"/>
      <c r="H69" s="201">
        <v>0.1</v>
      </c>
      <c r="I69" s="197">
        <v>-0.1</v>
      </c>
      <c r="J69" s="197">
        <v>0.3</v>
      </c>
      <c r="K69" s="35"/>
      <c r="L69" s="201">
        <v>-0.3</v>
      </c>
      <c r="M69" s="197">
        <v>-0.5</v>
      </c>
      <c r="N69" s="197">
        <v>-0.1</v>
      </c>
    </row>
    <row r="70" spans="1:14" ht="20.100000000000001" customHeight="1" x14ac:dyDescent="0.25">
      <c r="A70" s="49" t="s">
        <v>119</v>
      </c>
      <c r="B70" s="67" t="s">
        <v>375</v>
      </c>
      <c r="C70" s="50" t="s">
        <v>120</v>
      </c>
      <c r="D70" s="201">
        <v>0.3</v>
      </c>
      <c r="E70" s="197">
        <v>0</v>
      </c>
      <c r="F70" s="197">
        <v>0.6</v>
      </c>
      <c r="G70" s="198"/>
      <c r="H70" s="201">
        <v>-0.1</v>
      </c>
      <c r="I70" s="197">
        <v>-0.4</v>
      </c>
      <c r="J70" s="197">
        <v>0.2</v>
      </c>
      <c r="K70" s="35"/>
      <c r="L70" s="201">
        <v>0</v>
      </c>
      <c r="M70" s="197">
        <v>-0.2</v>
      </c>
      <c r="N70" s="197">
        <v>0.2</v>
      </c>
    </row>
    <row r="71" spans="1:14" ht="20.100000000000001" customHeight="1" x14ac:dyDescent="0.25">
      <c r="A71" s="49" t="s">
        <v>123</v>
      </c>
      <c r="B71" s="67" t="s">
        <v>122</v>
      </c>
      <c r="C71" s="50" t="s">
        <v>124</v>
      </c>
      <c r="D71" s="201">
        <v>-0.7</v>
      </c>
      <c r="E71" s="197">
        <v>-0.9</v>
      </c>
      <c r="F71" s="197">
        <v>-0.5</v>
      </c>
      <c r="G71" s="198"/>
      <c r="H71" s="201">
        <v>0.2</v>
      </c>
      <c r="I71" s="197">
        <v>0</v>
      </c>
      <c r="J71" s="197">
        <v>0.4</v>
      </c>
      <c r="K71" s="35"/>
      <c r="L71" s="201">
        <v>-0.5</v>
      </c>
      <c r="M71" s="197">
        <v>-0.7</v>
      </c>
      <c r="N71" s="197">
        <v>-0.3</v>
      </c>
    </row>
    <row r="72" spans="1:14" ht="20.100000000000001" customHeight="1" x14ac:dyDescent="0.25">
      <c r="A72" s="49" t="s">
        <v>125</v>
      </c>
      <c r="B72" s="67" t="s">
        <v>122</v>
      </c>
      <c r="C72" s="50" t="s">
        <v>126</v>
      </c>
      <c r="D72" s="201">
        <v>-1.1000000000000001</v>
      </c>
      <c r="E72" s="197">
        <v>-1.2</v>
      </c>
      <c r="F72" s="197">
        <v>-1</v>
      </c>
      <c r="G72" s="198"/>
      <c r="H72" s="201">
        <v>-0.5</v>
      </c>
      <c r="I72" s="197">
        <v>-0.6</v>
      </c>
      <c r="J72" s="197">
        <v>-0.4</v>
      </c>
      <c r="K72" s="35"/>
      <c r="L72" s="201">
        <v>-1</v>
      </c>
      <c r="M72" s="197">
        <v>-1.1000000000000001</v>
      </c>
      <c r="N72" s="197">
        <v>-0.9</v>
      </c>
    </row>
    <row r="73" spans="1:14" ht="20.100000000000001" customHeight="1" x14ac:dyDescent="0.25">
      <c r="A73" s="49" t="s">
        <v>127</v>
      </c>
      <c r="B73" s="67" t="s">
        <v>122</v>
      </c>
      <c r="C73" s="50" t="s">
        <v>128</v>
      </c>
      <c r="D73" s="201">
        <v>-1.1000000000000001</v>
      </c>
      <c r="E73" s="197">
        <v>-1.3</v>
      </c>
      <c r="F73" s="197">
        <v>-0.9</v>
      </c>
      <c r="G73" s="198"/>
      <c r="H73" s="201">
        <v>1.5</v>
      </c>
      <c r="I73" s="197">
        <v>1.3</v>
      </c>
      <c r="J73" s="197">
        <v>1.7</v>
      </c>
      <c r="K73" s="35"/>
      <c r="L73" s="201">
        <v>0.4</v>
      </c>
      <c r="M73" s="197">
        <v>0.2</v>
      </c>
      <c r="N73" s="197">
        <v>0.6</v>
      </c>
    </row>
    <row r="74" spans="1:14" ht="20.100000000000001" customHeight="1" x14ac:dyDescent="0.25">
      <c r="A74" s="49" t="s">
        <v>129</v>
      </c>
      <c r="B74" s="67" t="s">
        <v>122</v>
      </c>
      <c r="C74" s="50" t="s">
        <v>130</v>
      </c>
      <c r="D74" s="201">
        <v>-1</v>
      </c>
      <c r="E74" s="197">
        <v>-1.1000000000000001</v>
      </c>
      <c r="F74" s="197">
        <v>-0.9</v>
      </c>
      <c r="G74" s="198"/>
      <c r="H74" s="201">
        <v>-0.7</v>
      </c>
      <c r="I74" s="197">
        <v>-0.8</v>
      </c>
      <c r="J74" s="197">
        <v>-0.6</v>
      </c>
      <c r="K74" s="35"/>
      <c r="L74" s="201">
        <v>-1</v>
      </c>
      <c r="M74" s="197">
        <v>-1.1000000000000001</v>
      </c>
      <c r="N74" s="197">
        <v>-0.9</v>
      </c>
    </row>
    <row r="75" spans="1:14" ht="20.100000000000001" customHeight="1" x14ac:dyDescent="0.25">
      <c r="A75" s="49" t="s">
        <v>131</v>
      </c>
      <c r="B75" s="67" t="s">
        <v>122</v>
      </c>
      <c r="C75" s="50" t="s">
        <v>132</v>
      </c>
      <c r="D75" s="201">
        <v>-0.4</v>
      </c>
      <c r="E75" s="197">
        <v>-0.5</v>
      </c>
      <c r="F75" s="197">
        <v>-0.3</v>
      </c>
      <c r="G75" s="198"/>
      <c r="H75" s="201">
        <v>-0.1</v>
      </c>
      <c r="I75" s="197">
        <v>-0.2</v>
      </c>
      <c r="J75" s="197">
        <v>0</v>
      </c>
      <c r="K75" s="35"/>
      <c r="L75" s="201">
        <v>-0.6</v>
      </c>
      <c r="M75" s="197">
        <v>-0.7</v>
      </c>
      <c r="N75" s="197">
        <v>-0.5</v>
      </c>
    </row>
    <row r="76" spans="1:14" ht="20.100000000000001" customHeight="1" x14ac:dyDescent="0.25">
      <c r="A76" s="49" t="s">
        <v>133</v>
      </c>
      <c r="B76" s="67" t="s">
        <v>122</v>
      </c>
      <c r="C76" s="50" t="s">
        <v>134</v>
      </c>
      <c r="D76" s="201">
        <v>-1</v>
      </c>
      <c r="E76" s="197">
        <v>-1.1000000000000001</v>
      </c>
      <c r="F76" s="197">
        <v>-0.9</v>
      </c>
      <c r="G76" s="198"/>
      <c r="H76" s="201">
        <v>-0.9</v>
      </c>
      <c r="I76" s="197">
        <v>-1</v>
      </c>
      <c r="J76" s="197">
        <v>-0.8</v>
      </c>
      <c r="K76" s="35"/>
      <c r="L76" s="201">
        <v>-1.2</v>
      </c>
      <c r="M76" s="197">
        <v>-1.3</v>
      </c>
      <c r="N76" s="197">
        <v>-1.1000000000000001</v>
      </c>
    </row>
    <row r="77" spans="1:14" ht="20.100000000000001" customHeight="1" x14ac:dyDescent="0.25">
      <c r="A77" s="49" t="s">
        <v>135</v>
      </c>
      <c r="B77" s="67" t="s">
        <v>122</v>
      </c>
      <c r="C77" s="50" t="s">
        <v>136</v>
      </c>
      <c r="D77" s="201">
        <v>0</v>
      </c>
      <c r="E77" s="197">
        <v>-0.2</v>
      </c>
      <c r="F77" s="197">
        <v>0.2</v>
      </c>
      <c r="G77" s="198"/>
      <c r="H77" s="201">
        <v>0.4</v>
      </c>
      <c r="I77" s="197">
        <v>0.2</v>
      </c>
      <c r="J77" s="197">
        <v>0.6</v>
      </c>
      <c r="K77" s="35"/>
      <c r="L77" s="201">
        <v>0.7</v>
      </c>
      <c r="M77" s="197">
        <v>0.5</v>
      </c>
      <c r="N77" s="197">
        <v>0.9</v>
      </c>
    </row>
    <row r="78" spans="1:14" ht="20.100000000000001" customHeight="1" x14ac:dyDescent="0.25">
      <c r="A78" s="49" t="s">
        <v>137</v>
      </c>
      <c r="B78" s="67" t="s">
        <v>122</v>
      </c>
      <c r="C78" s="50" t="s">
        <v>138</v>
      </c>
      <c r="D78" s="201">
        <v>-0.7</v>
      </c>
      <c r="E78" s="197">
        <v>-0.8</v>
      </c>
      <c r="F78" s="197">
        <v>-0.6</v>
      </c>
      <c r="G78" s="198"/>
      <c r="H78" s="201">
        <v>-0.2</v>
      </c>
      <c r="I78" s="197">
        <v>-0.3</v>
      </c>
      <c r="J78" s="197">
        <v>-0.1</v>
      </c>
      <c r="K78" s="35"/>
      <c r="L78" s="201">
        <v>-0.3</v>
      </c>
      <c r="M78" s="197">
        <v>-0.4</v>
      </c>
      <c r="N78" s="197">
        <v>-0.2</v>
      </c>
    </row>
    <row r="79" spans="1:14" ht="20.100000000000001" customHeight="1" x14ac:dyDescent="0.25">
      <c r="A79" s="49" t="s">
        <v>139</v>
      </c>
      <c r="B79" s="67" t="s">
        <v>122</v>
      </c>
      <c r="C79" s="50" t="s">
        <v>140</v>
      </c>
      <c r="D79" s="201">
        <v>-0.3</v>
      </c>
      <c r="E79" s="197">
        <v>-1</v>
      </c>
      <c r="F79" s="197">
        <v>0.4</v>
      </c>
      <c r="G79" s="198"/>
      <c r="H79" s="201">
        <v>-1.1000000000000001</v>
      </c>
      <c r="I79" s="197">
        <v>-1.8</v>
      </c>
      <c r="J79" s="197">
        <v>-0.4</v>
      </c>
      <c r="K79" s="35"/>
      <c r="L79" s="201">
        <v>-0.7</v>
      </c>
      <c r="M79" s="197">
        <v>-1.3</v>
      </c>
      <c r="N79" s="197">
        <v>-0.1</v>
      </c>
    </row>
    <row r="80" spans="1:14" ht="20.100000000000001" customHeight="1" x14ac:dyDescent="0.25">
      <c r="A80" s="49" t="s">
        <v>141</v>
      </c>
      <c r="B80" s="67" t="s">
        <v>339</v>
      </c>
      <c r="C80" s="50" t="s">
        <v>142</v>
      </c>
      <c r="D80" s="201">
        <v>-1</v>
      </c>
      <c r="E80" s="197">
        <v>-1.1000000000000001</v>
      </c>
      <c r="F80" s="197">
        <v>-0.9</v>
      </c>
      <c r="G80" s="198"/>
      <c r="H80" s="201">
        <v>-1.1000000000000001</v>
      </c>
      <c r="I80" s="197">
        <v>-1.2</v>
      </c>
      <c r="J80" s="197">
        <v>-1</v>
      </c>
      <c r="K80" s="35"/>
      <c r="L80" s="201">
        <v>-0.2</v>
      </c>
      <c r="M80" s="197">
        <v>-0.3</v>
      </c>
      <c r="N80" s="197">
        <v>-0.1</v>
      </c>
    </row>
    <row r="81" spans="1:14" ht="20.100000000000001" customHeight="1" x14ac:dyDescent="0.25">
      <c r="A81" s="49" t="s">
        <v>143</v>
      </c>
      <c r="B81" s="67" t="s">
        <v>339</v>
      </c>
      <c r="C81" s="50" t="s">
        <v>144</v>
      </c>
      <c r="D81" s="201">
        <v>-0.7</v>
      </c>
      <c r="E81" s="197">
        <v>-0.9</v>
      </c>
      <c r="F81" s="197">
        <v>-0.5</v>
      </c>
      <c r="G81" s="198"/>
      <c r="H81" s="201">
        <v>-0.2</v>
      </c>
      <c r="I81" s="197">
        <v>-0.4</v>
      </c>
      <c r="J81" s="197">
        <v>0</v>
      </c>
      <c r="K81" s="35"/>
      <c r="L81" s="201">
        <v>-0.2</v>
      </c>
      <c r="M81" s="197">
        <v>-0.4</v>
      </c>
      <c r="N81" s="197">
        <v>0</v>
      </c>
    </row>
    <row r="82" spans="1:14" ht="20.100000000000001" customHeight="1" x14ac:dyDescent="0.25">
      <c r="A82" s="49" t="s">
        <v>145</v>
      </c>
      <c r="B82" s="67" t="s">
        <v>339</v>
      </c>
      <c r="C82" s="50" t="s">
        <v>146</v>
      </c>
      <c r="D82" s="201">
        <v>-1.4</v>
      </c>
      <c r="E82" s="197">
        <v>-1.6</v>
      </c>
      <c r="F82" s="197">
        <v>-1.2</v>
      </c>
      <c r="G82" s="198"/>
      <c r="H82" s="201">
        <v>-0.1</v>
      </c>
      <c r="I82" s="197">
        <v>-0.3</v>
      </c>
      <c r="J82" s="197">
        <v>0.1</v>
      </c>
      <c r="K82" s="35"/>
      <c r="L82" s="201">
        <v>-1</v>
      </c>
      <c r="M82" s="197">
        <v>-1.2</v>
      </c>
      <c r="N82" s="197">
        <v>-0.8</v>
      </c>
    </row>
    <row r="83" spans="1:14" ht="20.100000000000001" customHeight="1" x14ac:dyDescent="0.25">
      <c r="A83" s="49" t="s">
        <v>147</v>
      </c>
      <c r="B83" s="67" t="s">
        <v>339</v>
      </c>
      <c r="C83" s="52" t="s">
        <v>148</v>
      </c>
      <c r="D83" s="201">
        <v>1.1000000000000001</v>
      </c>
      <c r="E83" s="197">
        <v>0.8</v>
      </c>
      <c r="F83" s="197">
        <v>1.4</v>
      </c>
      <c r="G83" s="198"/>
      <c r="H83" s="201">
        <v>0.5</v>
      </c>
      <c r="I83" s="197">
        <v>0.2</v>
      </c>
      <c r="J83" s="197">
        <v>0.8</v>
      </c>
      <c r="K83" s="35"/>
      <c r="L83" s="201">
        <v>0</v>
      </c>
      <c r="M83" s="197">
        <v>-0.3</v>
      </c>
      <c r="N83" s="197">
        <v>0.3</v>
      </c>
    </row>
    <row r="84" spans="1:14" ht="20.100000000000001" customHeight="1" x14ac:dyDescent="0.25">
      <c r="A84" s="49" t="s">
        <v>149</v>
      </c>
      <c r="B84" s="67" t="s">
        <v>339</v>
      </c>
      <c r="C84" s="50" t="s">
        <v>150</v>
      </c>
      <c r="D84" s="201">
        <v>0</v>
      </c>
      <c r="E84" s="197">
        <v>-0.2</v>
      </c>
      <c r="F84" s="197">
        <v>0.2</v>
      </c>
      <c r="G84" s="198"/>
      <c r="H84" s="201">
        <v>0.6</v>
      </c>
      <c r="I84" s="197">
        <v>0.4</v>
      </c>
      <c r="J84" s="197">
        <v>0.8</v>
      </c>
      <c r="K84" s="35"/>
      <c r="L84" s="201">
        <v>0.9</v>
      </c>
      <c r="M84" s="197">
        <v>0.7</v>
      </c>
      <c r="N84" s="197">
        <v>1.1000000000000001</v>
      </c>
    </row>
    <row r="85" spans="1:14" ht="20.100000000000001" customHeight="1" x14ac:dyDescent="0.25">
      <c r="A85" s="49" t="s">
        <v>151</v>
      </c>
      <c r="B85" s="67" t="s">
        <v>339</v>
      </c>
      <c r="C85" s="50" t="s">
        <v>152</v>
      </c>
      <c r="D85" s="201">
        <v>0</v>
      </c>
      <c r="E85" s="197">
        <v>-0.2</v>
      </c>
      <c r="F85" s="197">
        <v>0.2</v>
      </c>
      <c r="G85" s="198"/>
      <c r="H85" s="201">
        <v>-1.3</v>
      </c>
      <c r="I85" s="197">
        <v>-1.5</v>
      </c>
      <c r="J85" s="197">
        <v>-1.1000000000000001</v>
      </c>
      <c r="K85" s="35"/>
      <c r="L85" s="201">
        <v>-0.4</v>
      </c>
      <c r="M85" s="197">
        <v>-0.6</v>
      </c>
      <c r="N85" s="197">
        <v>-0.2</v>
      </c>
    </row>
    <row r="86" spans="1:14" ht="20.100000000000001" customHeight="1" x14ac:dyDescent="0.25">
      <c r="A86" s="49" t="s">
        <v>153</v>
      </c>
      <c r="B86" s="67" t="s">
        <v>339</v>
      </c>
      <c r="C86" s="50" t="s">
        <v>154</v>
      </c>
      <c r="D86" s="201">
        <v>-0.9</v>
      </c>
      <c r="E86" s="197">
        <v>-1.2</v>
      </c>
      <c r="F86" s="197">
        <v>-0.6</v>
      </c>
      <c r="G86" s="198"/>
      <c r="H86" s="201">
        <v>-0.4</v>
      </c>
      <c r="I86" s="197">
        <v>-0.7</v>
      </c>
      <c r="J86" s="197">
        <v>-0.1</v>
      </c>
      <c r="K86" s="35"/>
      <c r="L86" s="201">
        <v>-1</v>
      </c>
      <c r="M86" s="197">
        <v>-1.2</v>
      </c>
      <c r="N86" s="197">
        <v>-0.8</v>
      </c>
    </row>
    <row r="87" spans="1:14" ht="20.100000000000001" customHeight="1" x14ac:dyDescent="0.25">
      <c r="A87" s="49" t="s">
        <v>155</v>
      </c>
      <c r="B87" s="67" t="s">
        <v>339</v>
      </c>
      <c r="C87" s="50" t="s">
        <v>156</v>
      </c>
      <c r="D87" s="201">
        <v>-0.6</v>
      </c>
      <c r="E87" s="197">
        <v>-0.7</v>
      </c>
      <c r="F87" s="197">
        <v>-0.5</v>
      </c>
      <c r="G87" s="198"/>
      <c r="H87" s="201">
        <v>-0.7</v>
      </c>
      <c r="I87" s="197">
        <v>-0.8</v>
      </c>
      <c r="J87" s="197">
        <v>-0.6</v>
      </c>
      <c r="K87" s="35"/>
      <c r="L87" s="201">
        <v>-0.8</v>
      </c>
      <c r="M87" s="197">
        <v>-0.9</v>
      </c>
      <c r="N87" s="197">
        <v>-0.7</v>
      </c>
    </row>
    <row r="88" spans="1:14" ht="20.100000000000001" customHeight="1" x14ac:dyDescent="0.25">
      <c r="A88" s="49" t="s">
        <v>157</v>
      </c>
      <c r="B88" s="67" t="s">
        <v>339</v>
      </c>
      <c r="C88" s="50" t="s">
        <v>158</v>
      </c>
      <c r="D88" s="201">
        <v>0</v>
      </c>
      <c r="E88" s="197">
        <v>-0.2</v>
      </c>
      <c r="F88" s="197">
        <v>0.2</v>
      </c>
      <c r="G88" s="198"/>
      <c r="H88" s="201">
        <v>0.2</v>
      </c>
      <c r="I88" s="197">
        <v>0</v>
      </c>
      <c r="J88" s="197">
        <v>0.4</v>
      </c>
      <c r="K88" s="35"/>
      <c r="L88" s="201">
        <v>0.4</v>
      </c>
      <c r="M88" s="197">
        <v>0.2</v>
      </c>
      <c r="N88" s="197">
        <v>0.6</v>
      </c>
    </row>
    <row r="89" spans="1:14" ht="20.100000000000001" customHeight="1" x14ac:dyDescent="0.25">
      <c r="A89" s="49" t="s">
        <v>159</v>
      </c>
      <c r="B89" s="67" t="s">
        <v>339</v>
      </c>
      <c r="C89" s="50" t="s">
        <v>160</v>
      </c>
      <c r="D89" s="201">
        <v>0.8</v>
      </c>
      <c r="E89" s="197">
        <v>0.5</v>
      </c>
      <c r="F89" s="197">
        <v>1.1000000000000001</v>
      </c>
      <c r="G89" s="198"/>
      <c r="H89" s="201">
        <v>0.4</v>
      </c>
      <c r="I89" s="197">
        <v>0.1</v>
      </c>
      <c r="J89" s="197">
        <v>0.7</v>
      </c>
      <c r="K89" s="35"/>
      <c r="L89" s="201">
        <v>0.3</v>
      </c>
      <c r="M89" s="197">
        <v>0.1</v>
      </c>
      <c r="N89" s="197">
        <v>0.5</v>
      </c>
    </row>
    <row r="90" spans="1:14" ht="20.100000000000001" customHeight="1" x14ac:dyDescent="0.25">
      <c r="A90" s="49" t="s">
        <v>161</v>
      </c>
      <c r="B90" s="67" t="s">
        <v>339</v>
      </c>
      <c r="C90" s="50" t="s">
        <v>162</v>
      </c>
      <c r="D90" s="201">
        <v>-1</v>
      </c>
      <c r="E90" s="197">
        <v>-1.2</v>
      </c>
      <c r="F90" s="197">
        <v>-0.8</v>
      </c>
      <c r="G90" s="198"/>
      <c r="H90" s="201">
        <v>0.7</v>
      </c>
      <c r="I90" s="197">
        <v>0.5</v>
      </c>
      <c r="J90" s="197">
        <v>0.9</v>
      </c>
      <c r="K90" s="35"/>
      <c r="L90" s="201">
        <v>-0.2</v>
      </c>
      <c r="M90" s="197">
        <v>-0.4</v>
      </c>
      <c r="N90" s="197">
        <v>0</v>
      </c>
    </row>
    <row r="91" spans="1:14" ht="20.100000000000001" customHeight="1" x14ac:dyDescent="0.25">
      <c r="A91" s="49" t="s">
        <v>163</v>
      </c>
      <c r="B91" s="67" t="s">
        <v>339</v>
      </c>
      <c r="C91" s="50" t="s">
        <v>164</v>
      </c>
      <c r="D91" s="201">
        <v>-0.2</v>
      </c>
      <c r="E91" s="197">
        <v>-0.4</v>
      </c>
      <c r="F91" s="197">
        <v>0</v>
      </c>
      <c r="G91" s="198"/>
      <c r="H91" s="201">
        <v>0.4</v>
      </c>
      <c r="I91" s="197">
        <v>0.2</v>
      </c>
      <c r="J91" s="197">
        <v>0.6</v>
      </c>
      <c r="K91" s="35"/>
      <c r="L91" s="201">
        <v>-0.6</v>
      </c>
      <c r="M91" s="197">
        <v>-0.7</v>
      </c>
      <c r="N91" s="197">
        <v>-0.5</v>
      </c>
    </row>
    <row r="92" spans="1:14" ht="20.100000000000001" customHeight="1" x14ac:dyDescent="0.25">
      <c r="A92" s="49" t="s">
        <v>165</v>
      </c>
      <c r="B92" s="67" t="s">
        <v>339</v>
      </c>
      <c r="C92" s="50" t="s">
        <v>166</v>
      </c>
      <c r="D92" s="201">
        <v>0.6</v>
      </c>
      <c r="E92" s="197">
        <v>0.4</v>
      </c>
      <c r="F92" s="197">
        <v>0.8</v>
      </c>
      <c r="G92" s="198"/>
      <c r="H92" s="201">
        <v>1</v>
      </c>
      <c r="I92" s="197">
        <v>0.8</v>
      </c>
      <c r="J92" s="197">
        <v>1.2</v>
      </c>
      <c r="K92" s="35"/>
      <c r="L92" s="201">
        <v>1</v>
      </c>
      <c r="M92" s="197">
        <v>0.8</v>
      </c>
      <c r="N92" s="197">
        <v>1.2</v>
      </c>
    </row>
    <row r="93" spans="1:14" ht="20.100000000000001" customHeight="1" x14ac:dyDescent="0.25">
      <c r="A93" s="49" t="s">
        <v>167</v>
      </c>
      <c r="B93" s="67" t="s">
        <v>339</v>
      </c>
      <c r="C93" s="50" t="s">
        <v>168</v>
      </c>
      <c r="D93" s="201">
        <v>-1</v>
      </c>
      <c r="E93" s="197">
        <v>-1.2</v>
      </c>
      <c r="F93" s="197">
        <v>-0.8</v>
      </c>
      <c r="G93" s="198"/>
      <c r="H93" s="201">
        <v>-1.2</v>
      </c>
      <c r="I93" s="197">
        <v>-1.4</v>
      </c>
      <c r="J93" s="197">
        <v>-1</v>
      </c>
      <c r="K93" s="35"/>
      <c r="L93" s="201">
        <v>-1.6</v>
      </c>
      <c r="M93" s="197">
        <v>-1.7</v>
      </c>
      <c r="N93" s="197">
        <v>-1.5</v>
      </c>
    </row>
    <row r="94" spans="1:14" ht="20.100000000000001" customHeight="1" x14ac:dyDescent="0.25">
      <c r="A94" s="49" t="s">
        <v>169</v>
      </c>
      <c r="B94" s="49" t="s">
        <v>341</v>
      </c>
      <c r="C94" s="50" t="s">
        <v>170</v>
      </c>
      <c r="D94" s="201">
        <v>-1.6</v>
      </c>
      <c r="E94" s="197">
        <v>-1.9</v>
      </c>
      <c r="F94" s="197">
        <v>-1.3</v>
      </c>
      <c r="G94" s="198"/>
      <c r="H94" s="201">
        <v>-1.7</v>
      </c>
      <c r="I94" s="197">
        <v>-2</v>
      </c>
      <c r="J94" s="197">
        <v>-1.4</v>
      </c>
      <c r="K94" s="35"/>
      <c r="L94" s="201">
        <v>-2.2999999999999998</v>
      </c>
      <c r="M94" s="197">
        <v>-2.5</v>
      </c>
      <c r="N94" s="197">
        <v>-2.1</v>
      </c>
    </row>
    <row r="95" spans="1:14" ht="20.100000000000001" customHeight="1" x14ac:dyDescent="0.25">
      <c r="A95" s="49" t="s">
        <v>171</v>
      </c>
      <c r="B95" s="49" t="s">
        <v>341</v>
      </c>
      <c r="C95" s="50" t="s">
        <v>172</v>
      </c>
      <c r="D95" s="201">
        <v>-0.2</v>
      </c>
      <c r="E95" s="197">
        <v>-0.4</v>
      </c>
      <c r="F95" s="197">
        <v>0</v>
      </c>
      <c r="G95" s="198"/>
      <c r="H95" s="201">
        <v>-0.8</v>
      </c>
      <c r="I95" s="197">
        <v>-1</v>
      </c>
      <c r="J95" s="197">
        <v>-0.6</v>
      </c>
      <c r="K95" s="35"/>
      <c r="L95" s="201">
        <v>-0.8</v>
      </c>
      <c r="M95" s="197">
        <v>-0.9</v>
      </c>
      <c r="N95" s="197">
        <v>-0.7</v>
      </c>
    </row>
    <row r="96" spans="1:14" ht="20.100000000000001" customHeight="1" x14ac:dyDescent="0.25">
      <c r="A96" s="49" t="s">
        <v>173</v>
      </c>
      <c r="B96" s="49" t="s">
        <v>341</v>
      </c>
      <c r="C96" s="50" t="s">
        <v>174</v>
      </c>
      <c r="D96" s="201">
        <v>-1.6</v>
      </c>
      <c r="E96" s="197">
        <v>-1.8</v>
      </c>
      <c r="F96" s="197">
        <v>-1.4</v>
      </c>
      <c r="G96" s="198"/>
      <c r="H96" s="201">
        <v>-1.4</v>
      </c>
      <c r="I96" s="197">
        <v>-1.6</v>
      </c>
      <c r="J96" s="197">
        <v>-1.2</v>
      </c>
      <c r="K96" s="35"/>
      <c r="L96" s="201">
        <v>-2.1</v>
      </c>
      <c r="M96" s="197">
        <v>-2.2999999999999998</v>
      </c>
      <c r="N96" s="197">
        <v>-1.9</v>
      </c>
    </row>
    <row r="97" spans="1:14" ht="20.100000000000001" customHeight="1" x14ac:dyDescent="0.25">
      <c r="A97" s="49" t="s">
        <v>175</v>
      </c>
      <c r="B97" s="49" t="s">
        <v>341</v>
      </c>
      <c r="C97" s="50" t="s">
        <v>176</v>
      </c>
      <c r="D97" s="201">
        <v>-0.1</v>
      </c>
      <c r="E97" s="197">
        <v>-0.2</v>
      </c>
      <c r="F97" s="197">
        <v>0</v>
      </c>
      <c r="G97" s="198"/>
      <c r="H97" s="201">
        <v>0.5</v>
      </c>
      <c r="I97" s="197">
        <v>0.4</v>
      </c>
      <c r="J97" s="197">
        <v>0.6</v>
      </c>
      <c r="K97" s="35"/>
      <c r="L97" s="201">
        <v>0.1</v>
      </c>
      <c r="M97" s="197">
        <v>0</v>
      </c>
      <c r="N97" s="197">
        <v>0.2</v>
      </c>
    </row>
    <row r="98" spans="1:14" ht="20.100000000000001" customHeight="1" x14ac:dyDescent="0.25">
      <c r="A98" s="49" t="s">
        <v>177</v>
      </c>
      <c r="B98" s="49" t="s">
        <v>341</v>
      </c>
      <c r="C98" s="50" t="s">
        <v>178</v>
      </c>
      <c r="D98" s="201">
        <v>0.2</v>
      </c>
      <c r="E98" s="197">
        <v>0.1</v>
      </c>
      <c r="F98" s="197">
        <v>0.3</v>
      </c>
      <c r="G98" s="198"/>
      <c r="H98" s="201">
        <v>0.3</v>
      </c>
      <c r="I98" s="197">
        <v>0.2</v>
      </c>
      <c r="J98" s="197">
        <v>0.4</v>
      </c>
      <c r="K98" s="35"/>
      <c r="L98" s="201">
        <v>-0.4</v>
      </c>
      <c r="M98" s="197">
        <v>-0.5</v>
      </c>
      <c r="N98" s="197">
        <v>-0.3</v>
      </c>
    </row>
    <row r="99" spans="1:14" ht="20.100000000000001" customHeight="1" x14ac:dyDescent="0.25">
      <c r="A99" s="49" t="s">
        <v>179</v>
      </c>
      <c r="B99" s="49" t="s">
        <v>341</v>
      </c>
      <c r="C99" s="50" t="s">
        <v>180</v>
      </c>
      <c r="D99" s="201">
        <v>-1.9</v>
      </c>
      <c r="E99" s="197">
        <v>-2.1</v>
      </c>
      <c r="F99" s="197">
        <v>-1.7</v>
      </c>
      <c r="G99" s="198"/>
      <c r="H99" s="201">
        <v>-0.6</v>
      </c>
      <c r="I99" s="197">
        <v>-0.8</v>
      </c>
      <c r="J99" s="197">
        <v>-0.4</v>
      </c>
      <c r="K99" s="35"/>
      <c r="L99" s="201">
        <v>-0.8</v>
      </c>
      <c r="M99" s="197">
        <v>-1</v>
      </c>
      <c r="N99" s="197">
        <v>-0.6</v>
      </c>
    </row>
    <row r="100" spans="1:14" ht="20.100000000000001" customHeight="1" x14ac:dyDescent="0.25">
      <c r="A100" s="49" t="s">
        <v>181</v>
      </c>
      <c r="B100" s="49" t="s">
        <v>341</v>
      </c>
      <c r="C100" s="50" t="s">
        <v>182</v>
      </c>
      <c r="D100" s="201">
        <v>-0.4</v>
      </c>
      <c r="E100" s="197">
        <v>-0.5</v>
      </c>
      <c r="F100" s="197">
        <v>-0.3</v>
      </c>
      <c r="G100" s="198"/>
      <c r="H100" s="201">
        <v>0.7</v>
      </c>
      <c r="I100" s="197">
        <v>0.6</v>
      </c>
      <c r="J100" s="197">
        <v>0.8</v>
      </c>
      <c r="K100" s="35"/>
      <c r="L100" s="201">
        <v>-1.5</v>
      </c>
      <c r="M100" s="197">
        <v>-1.6</v>
      </c>
      <c r="N100" s="197">
        <v>-1.4</v>
      </c>
    </row>
    <row r="101" spans="1:14" ht="20.100000000000001" customHeight="1" x14ac:dyDescent="0.25">
      <c r="A101" s="49" t="s">
        <v>183</v>
      </c>
      <c r="B101" s="49" t="s">
        <v>341</v>
      </c>
      <c r="C101" s="50" t="s">
        <v>184</v>
      </c>
      <c r="D101" s="201">
        <v>-1.1000000000000001</v>
      </c>
      <c r="E101" s="197">
        <v>-1.4</v>
      </c>
      <c r="F101" s="197">
        <v>-0.8</v>
      </c>
      <c r="G101" s="198"/>
      <c r="H101" s="201">
        <v>0.6</v>
      </c>
      <c r="I101" s="197">
        <v>0.3</v>
      </c>
      <c r="J101" s="197">
        <v>0.9</v>
      </c>
      <c r="K101" s="35"/>
      <c r="L101" s="201">
        <v>-0.5</v>
      </c>
      <c r="M101" s="197">
        <v>-0.7</v>
      </c>
      <c r="N101" s="197">
        <v>-0.3</v>
      </c>
    </row>
    <row r="102" spans="1:14" ht="20.100000000000001" customHeight="1" x14ac:dyDescent="0.25">
      <c r="A102" s="49" t="s">
        <v>185</v>
      </c>
      <c r="B102" s="49" t="s">
        <v>341</v>
      </c>
      <c r="C102" s="50" t="s">
        <v>377</v>
      </c>
      <c r="D102" s="201">
        <v>-0.2</v>
      </c>
      <c r="E102" s="197">
        <v>-0.5</v>
      </c>
      <c r="F102" s="197">
        <v>0.1</v>
      </c>
      <c r="G102" s="198"/>
      <c r="H102" s="201">
        <v>0.6</v>
      </c>
      <c r="I102" s="197">
        <v>0.3</v>
      </c>
      <c r="J102" s="197">
        <v>0.9</v>
      </c>
      <c r="K102" s="35"/>
      <c r="L102" s="201">
        <v>-0.1</v>
      </c>
      <c r="M102" s="197">
        <v>-0.3</v>
      </c>
      <c r="N102" s="197">
        <v>0.1</v>
      </c>
    </row>
    <row r="103" spans="1:14" ht="20.100000000000001" customHeight="1" x14ac:dyDescent="0.25">
      <c r="A103" s="49" t="s">
        <v>186</v>
      </c>
      <c r="B103" s="49" t="s">
        <v>341</v>
      </c>
      <c r="C103" s="50" t="s">
        <v>187</v>
      </c>
      <c r="D103" s="201">
        <v>-0.8</v>
      </c>
      <c r="E103" s="197">
        <v>-0.9</v>
      </c>
      <c r="F103" s="197">
        <v>-0.7</v>
      </c>
      <c r="G103" s="198"/>
      <c r="H103" s="201">
        <v>-0.8</v>
      </c>
      <c r="I103" s="197">
        <v>-0.9</v>
      </c>
      <c r="J103" s="197">
        <v>-0.7</v>
      </c>
      <c r="K103" s="35"/>
      <c r="L103" s="201">
        <v>-1.2</v>
      </c>
      <c r="M103" s="197">
        <v>-1.3</v>
      </c>
      <c r="N103" s="197">
        <v>-1.1000000000000001</v>
      </c>
    </row>
    <row r="104" spans="1:14" ht="20.100000000000001" customHeight="1" x14ac:dyDescent="0.25">
      <c r="A104" s="49" t="s">
        <v>188</v>
      </c>
      <c r="B104" s="49" t="s">
        <v>341</v>
      </c>
      <c r="C104" s="50" t="s">
        <v>189</v>
      </c>
      <c r="D104" s="201">
        <v>-1</v>
      </c>
      <c r="E104" s="197">
        <v>-1.3</v>
      </c>
      <c r="F104" s="197">
        <v>-0.7</v>
      </c>
      <c r="G104" s="198"/>
      <c r="H104" s="201">
        <v>-0.1</v>
      </c>
      <c r="I104" s="197">
        <v>-0.4</v>
      </c>
      <c r="J104" s="197">
        <v>0.2</v>
      </c>
      <c r="K104" s="35"/>
      <c r="L104" s="201">
        <v>-0.5</v>
      </c>
      <c r="M104" s="197">
        <v>-0.7</v>
      </c>
      <c r="N104" s="197">
        <v>-0.3</v>
      </c>
    </row>
    <row r="105" spans="1:14" ht="20.100000000000001" customHeight="1" x14ac:dyDescent="0.25">
      <c r="A105" s="49" t="s">
        <v>194</v>
      </c>
      <c r="B105" s="49" t="s">
        <v>191</v>
      </c>
      <c r="C105" s="53" t="s">
        <v>195</v>
      </c>
      <c r="D105" s="201">
        <v>2.1</v>
      </c>
      <c r="E105" s="197">
        <v>1.8</v>
      </c>
      <c r="F105" s="197">
        <v>2.4</v>
      </c>
      <c r="G105" s="198"/>
      <c r="H105" s="201">
        <v>0.9</v>
      </c>
      <c r="I105" s="197">
        <v>0.6</v>
      </c>
      <c r="J105" s="197">
        <v>1.2</v>
      </c>
      <c r="K105" s="35"/>
      <c r="L105" s="201">
        <v>2.5</v>
      </c>
      <c r="M105" s="197">
        <v>2.2000000000000002</v>
      </c>
      <c r="N105" s="197">
        <v>2.8</v>
      </c>
    </row>
    <row r="106" spans="1:14" ht="20.100000000000001" customHeight="1" x14ac:dyDescent="0.25">
      <c r="A106" s="49" t="s">
        <v>196</v>
      </c>
      <c r="B106" s="49" t="s">
        <v>191</v>
      </c>
      <c r="C106" s="14" t="s">
        <v>435</v>
      </c>
      <c r="D106" s="201">
        <v>2.7</v>
      </c>
      <c r="E106" s="197">
        <v>0.4</v>
      </c>
      <c r="F106" s="197">
        <v>5</v>
      </c>
      <c r="G106" s="198"/>
      <c r="H106" s="201">
        <v>2.2000000000000002</v>
      </c>
      <c r="I106" s="197">
        <v>-0.1</v>
      </c>
      <c r="J106" s="197">
        <v>4.5</v>
      </c>
      <c r="K106" s="35"/>
      <c r="L106" s="201">
        <v>3</v>
      </c>
      <c r="M106" s="197">
        <v>1</v>
      </c>
      <c r="N106" s="197">
        <v>5</v>
      </c>
    </row>
    <row r="107" spans="1:14" ht="20.100000000000001" customHeight="1" x14ac:dyDescent="0.25">
      <c r="A107" s="49" t="s">
        <v>197</v>
      </c>
      <c r="B107" s="49" t="s">
        <v>191</v>
      </c>
      <c r="C107" s="14" t="s">
        <v>198</v>
      </c>
      <c r="D107" s="201">
        <v>1.9</v>
      </c>
      <c r="E107" s="197">
        <v>1.6</v>
      </c>
      <c r="F107" s="197">
        <v>2.2000000000000002</v>
      </c>
      <c r="G107" s="198"/>
      <c r="H107" s="201">
        <v>3.1</v>
      </c>
      <c r="I107" s="197">
        <v>2.8</v>
      </c>
      <c r="J107" s="197">
        <v>3.4</v>
      </c>
      <c r="K107" s="35"/>
      <c r="L107" s="201">
        <v>1.8</v>
      </c>
      <c r="M107" s="197">
        <v>1.6</v>
      </c>
      <c r="N107" s="197">
        <v>2</v>
      </c>
    </row>
    <row r="108" spans="1:14" ht="20.100000000000001" customHeight="1" x14ac:dyDescent="0.25">
      <c r="A108" s="49" t="s">
        <v>199</v>
      </c>
      <c r="B108" s="49" t="s">
        <v>191</v>
      </c>
      <c r="C108" s="53" t="s">
        <v>200</v>
      </c>
      <c r="D108" s="201">
        <v>2.2000000000000002</v>
      </c>
      <c r="E108" s="197">
        <v>1.8</v>
      </c>
      <c r="F108" s="197">
        <v>2.6</v>
      </c>
      <c r="G108" s="198"/>
      <c r="H108" s="201">
        <v>1.4</v>
      </c>
      <c r="I108" s="197">
        <v>1</v>
      </c>
      <c r="J108" s="197">
        <v>1.8</v>
      </c>
      <c r="K108" s="35"/>
      <c r="L108" s="201">
        <v>1.8</v>
      </c>
      <c r="M108" s="197">
        <v>1.5</v>
      </c>
      <c r="N108" s="197">
        <v>2.1</v>
      </c>
    </row>
    <row r="109" spans="1:14" ht="20.100000000000001" customHeight="1" x14ac:dyDescent="0.25">
      <c r="A109" s="49" t="s">
        <v>201</v>
      </c>
      <c r="B109" s="49" t="s">
        <v>191</v>
      </c>
      <c r="C109" s="14" t="s">
        <v>202</v>
      </c>
      <c r="D109" s="201">
        <v>0.9</v>
      </c>
      <c r="E109" s="197">
        <v>0.7</v>
      </c>
      <c r="F109" s="197">
        <v>1.1000000000000001</v>
      </c>
      <c r="G109" s="198"/>
      <c r="H109" s="201">
        <v>3.1</v>
      </c>
      <c r="I109" s="197">
        <v>2.9</v>
      </c>
      <c r="J109" s="197">
        <v>3.3</v>
      </c>
      <c r="K109" s="35"/>
      <c r="L109" s="201">
        <v>1.6</v>
      </c>
      <c r="M109" s="197">
        <v>1.4</v>
      </c>
      <c r="N109" s="197">
        <v>1.8</v>
      </c>
    </row>
    <row r="110" spans="1:14" ht="20.100000000000001" customHeight="1" x14ac:dyDescent="0.25">
      <c r="A110" s="49" t="s">
        <v>203</v>
      </c>
      <c r="B110" s="49" t="s">
        <v>191</v>
      </c>
      <c r="C110" s="14" t="s">
        <v>204</v>
      </c>
      <c r="D110" s="201">
        <v>1.6</v>
      </c>
      <c r="E110" s="197">
        <v>1.3</v>
      </c>
      <c r="F110" s="197">
        <v>1.9</v>
      </c>
      <c r="G110" s="198"/>
      <c r="H110" s="201">
        <v>2.2000000000000002</v>
      </c>
      <c r="I110" s="197">
        <v>1.9</v>
      </c>
      <c r="J110" s="197">
        <v>2.5</v>
      </c>
      <c r="K110" s="35"/>
      <c r="L110" s="201">
        <v>1.8</v>
      </c>
      <c r="M110" s="197">
        <v>1.5</v>
      </c>
      <c r="N110" s="197">
        <v>2.1</v>
      </c>
    </row>
    <row r="111" spans="1:14" ht="20.100000000000001" customHeight="1" x14ac:dyDescent="0.25">
      <c r="A111" s="49" t="s">
        <v>205</v>
      </c>
      <c r="B111" s="49" t="s">
        <v>191</v>
      </c>
      <c r="C111" s="14" t="s">
        <v>206</v>
      </c>
      <c r="D111" s="201">
        <v>2.8</v>
      </c>
      <c r="E111" s="197">
        <v>2.4</v>
      </c>
      <c r="F111" s="197">
        <v>3.2</v>
      </c>
      <c r="G111" s="198"/>
      <c r="H111" s="201">
        <v>1.7</v>
      </c>
      <c r="I111" s="197">
        <v>1.3</v>
      </c>
      <c r="J111" s="197">
        <v>2.1</v>
      </c>
      <c r="K111" s="35"/>
      <c r="L111" s="201">
        <v>2.8</v>
      </c>
      <c r="M111" s="197">
        <v>2.4</v>
      </c>
      <c r="N111" s="197">
        <v>3.2</v>
      </c>
    </row>
    <row r="112" spans="1:14" ht="20.100000000000001" customHeight="1" x14ac:dyDescent="0.25">
      <c r="A112" s="49" t="s">
        <v>207</v>
      </c>
      <c r="B112" s="49" t="s">
        <v>191</v>
      </c>
      <c r="C112" s="14" t="s">
        <v>208</v>
      </c>
      <c r="D112" s="201">
        <v>2</v>
      </c>
      <c r="E112" s="197">
        <v>1.8</v>
      </c>
      <c r="F112" s="197">
        <v>2.2000000000000002</v>
      </c>
      <c r="G112" s="198"/>
      <c r="H112" s="201">
        <v>1.9</v>
      </c>
      <c r="I112" s="197">
        <v>1.7</v>
      </c>
      <c r="J112" s="197">
        <v>2.1</v>
      </c>
      <c r="K112" s="35"/>
      <c r="L112" s="201">
        <v>2.2000000000000002</v>
      </c>
      <c r="M112" s="197">
        <v>2</v>
      </c>
      <c r="N112" s="197">
        <v>2.4</v>
      </c>
    </row>
    <row r="113" spans="1:14" ht="20.100000000000001" customHeight="1" x14ac:dyDescent="0.25">
      <c r="A113" s="49" t="s">
        <v>209</v>
      </c>
      <c r="B113" s="49" t="s">
        <v>191</v>
      </c>
      <c r="C113" s="14" t="s">
        <v>210</v>
      </c>
      <c r="D113" s="201">
        <v>0.4</v>
      </c>
      <c r="E113" s="197">
        <v>0.2</v>
      </c>
      <c r="F113" s="197">
        <v>0.6</v>
      </c>
      <c r="G113" s="198"/>
      <c r="H113" s="201">
        <v>1</v>
      </c>
      <c r="I113" s="197">
        <v>0.8</v>
      </c>
      <c r="J113" s="197">
        <v>1.2</v>
      </c>
      <c r="K113" s="35"/>
      <c r="L113" s="201">
        <v>0.7</v>
      </c>
      <c r="M113" s="197">
        <v>0.5</v>
      </c>
      <c r="N113" s="197">
        <v>0.9</v>
      </c>
    </row>
    <row r="114" spans="1:14" ht="20.100000000000001" customHeight="1" x14ac:dyDescent="0.25">
      <c r="A114" s="49" t="s">
        <v>211</v>
      </c>
      <c r="B114" s="49" t="s">
        <v>191</v>
      </c>
      <c r="C114" s="14" t="s">
        <v>212</v>
      </c>
      <c r="D114" s="201">
        <v>1.6</v>
      </c>
      <c r="E114" s="197">
        <v>1.4</v>
      </c>
      <c r="F114" s="197">
        <v>1.8</v>
      </c>
      <c r="G114" s="198"/>
      <c r="H114" s="201">
        <v>3.2</v>
      </c>
      <c r="I114" s="197">
        <v>3</v>
      </c>
      <c r="J114" s="197">
        <v>3.4</v>
      </c>
      <c r="K114" s="35"/>
      <c r="L114" s="201">
        <v>2.9</v>
      </c>
      <c r="M114" s="197">
        <v>2.7</v>
      </c>
      <c r="N114" s="197">
        <v>3.1</v>
      </c>
    </row>
    <row r="115" spans="1:14" ht="20.100000000000001" customHeight="1" x14ac:dyDescent="0.25">
      <c r="A115" s="49" t="s">
        <v>213</v>
      </c>
      <c r="B115" s="49" t="s">
        <v>191</v>
      </c>
      <c r="C115" s="14" t="s">
        <v>214</v>
      </c>
      <c r="D115" s="201">
        <v>1.1000000000000001</v>
      </c>
      <c r="E115" s="197">
        <v>0.9</v>
      </c>
      <c r="F115" s="197">
        <v>1.3</v>
      </c>
      <c r="G115" s="198"/>
      <c r="H115" s="201">
        <v>2</v>
      </c>
      <c r="I115" s="197">
        <v>1.8</v>
      </c>
      <c r="J115" s="197">
        <v>2.2000000000000002</v>
      </c>
      <c r="K115" s="35"/>
      <c r="L115" s="201">
        <v>1.4</v>
      </c>
      <c r="M115" s="197">
        <v>1.2</v>
      </c>
      <c r="N115" s="197">
        <v>1.6</v>
      </c>
    </row>
    <row r="116" spans="1:14" ht="20.100000000000001" customHeight="1" x14ac:dyDescent="0.25">
      <c r="A116" s="49" t="s">
        <v>215</v>
      </c>
      <c r="B116" s="49" t="s">
        <v>191</v>
      </c>
      <c r="C116" s="14" t="s">
        <v>216</v>
      </c>
      <c r="D116" s="201">
        <v>1.1000000000000001</v>
      </c>
      <c r="E116" s="197">
        <v>0.9</v>
      </c>
      <c r="F116" s="197">
        <v>1.3</v>
      </c>
      <c r="G116" s="198"/>
      <c r="H116" s="201">
        <v>2.1</v>
      </c>
      <c r="I116" s="197">
        <v>1.9</v>
      </c>
      <c r="J116" s="197">
        <v>2.2999999999999998</v>
      </c>
      <c r="K116" s="35"/>
      <c r="L116" s="201">
        <v>1.8</v>
      </c>
      <c r="M116" s="197">
        <v>1.6</v>
      </c>
      <c r="N116" s="197">
        <v>2</v>
      </c>
    </row>
    <row r="117" spans="1:14" ht="20.100000000000001" customHeight="1" x14ac:dyDescent="0.25">
      <c r="A117" s="49" t="s">
        <v>217</v>
      </c>
      <c r="B117" s="49" t="s">
        <v>191</v>
      </c>
      <c r="C117" s="14" t="s">
        <v>218</v>
      </c>
      <c r="D117" s="201">
        <v>1.5</v>
      </c>
      <c r="E117" s="197">
        <v>1.2</v>
      </c>
      <c r="F117" s="197">
        <v>1.8</v>
      </c>
      <c r="G117" s="198"/>
      <c r="H117" s="201">
        <v>0.9</v>
      </c>
      <c r="I117" s="197">
        <v>0.6</v>
      </c>
      <c r="J117" s="197">
        <v>1.2</v>
      </c>
      <c r="K117" s="35"/>
      <c r="L117" s="201">
        <v>1.6</v>
      </c>
      <c r="M117" s="197">
        <v>1.4</v>
      </c>
      <c r="N117" s="197">
        <v>1.8</v>
      </c>
    </row>
    <row r="118" spans="1:14" ht="20.100000000000001" customHeight="1" x14ac:dyDescent="0.25">
      <c r="A118" s="49" t="s">
        <v>219</v>
      </c>
      <c r="B118" s="49" t="s">
        <v>191</v>
      </c>
      <c r="C118" s="14" t="s">
        <v>220</v>
      </c>
      <c r="D118" s="201">
        <v>0.6</v>
      </c>
      <c r="E118" s="197">
        <v>0.3</v>
      </c>
      <c r="F118" s="197">
        <v>0.9</v>
      </c>
      <c r="G118" s="198"/>
      <c r="H118" s="201">
        <v>1.5</v>
      </c>
      <c r="I118" s="197">
        <v>1.2</v>
      </c>
      <c r="J118" s="197">
        <v>1.8</v>
      </c>
      <c r="K118" s="35"/>
      <c r="L118" s="201">
        <v>1.5</v>
      </c>
      <c r="M118" s="197">
        <v>1.2</v>
      </c>
      <c r="N118" s="197">
        <v>1.8</v>
      </c>
    </row>
    <row r="119" spans="1:14" ht="20.100000000000001" customHeight="1" x14ac:dyDescent="0.25">
      <c r="A119" s="49" t="s">
        <v>223</v>
      </c>
      <c r="B119" s="49" t="s">
        <v>191</v>
      </c>
      <c r="C119" s="14" t="s">
        <v>224</v>
      </c>
      <c r="D119" s="201">
        <v>-0.1</v>
      </c>
      <c r="E119" s="197">
        <v>-0.3</v>
      </c>
      <c r="F119" s="197">
        <v>0.1</v>
      </c>
      <c r="G119" s="198"/>
      <c r="H119" s="201">
        <v>1.5</v>
      </c>
      <c r="I119" s="197">
        <v>1.3</v>
      </c>
      <c r="J119" s="197">
        <v>1.7</v>
      </c>
      <c r="K119" s="35"/>
      <c r="L119" s="201">
        <v>1.5</v>
      </c>
      <c r="M119" s="197">
        <v>1.3</v>
      </c>
      <c r="N119" s="197">
        <v>1.7</v>
      </c>
    </row>
    <row r="120" spans="1:14" ht="20.100000000000001" customHeight="1" x14ac:dyDescent="0.25">
      <c r="A120" s="49" t="s">
        <v>225</v>
      </c>
      <c r="B120" s="49" t="s">
        <v>191</v>
      </c>
      <c r="C120" s="14" t="s">
        <v>226</v>
      </c>
      <c r="D120" s="201">
        <v>1.5</v>
      </c>
      <c r="E120" s="197">
        <v>1.3</v>
      </c>
      <c r="F120" s="197">
        <v>1.7</v>
      </c>
      <c r="G120" s="198"/>
      <c r="H120" s="201">
        <v>0.3</v>
      </c>
      <c r="I120" s="197">
        <v>0.1</v>
      </c>
      <c r="J120" s="197">
        <v>0.5</v>
      </c>
      <c r="K120" s="35"/>
      <c r="L120" s="201">
        <v>1.7</v>
      </c>
      <c r="M120" s="197">
        <v>1.5</v>
      </c>
      <c r="N120" s="197">
        <v>1.9</v>
      </c>
    </row>
    <row r="121" spans="1:14" ht="20.100000000000001" customHeight="1" x14ac:dyDescent="0.25">
      <c r="A121" s="49" t="s">
        <v>227</v>
      </c>
      <c r="B121" s="49" t="s">
        <v>191</v>
      </c>
      <c r="C121" s="14" t="s">
        <v>228</v>
      </c>
      <c r="D121" s="201">
        <v>-0.2</v>
      </c>
      <c r="E121" s="197">
        <v>-0.4</v>
      </c>
      <c r="F121" s="197">
        <v>0</v>
      </c>
      <c r="G121" s="198"/>
      <c r="H121" s="201">
        <v>0.1</v>
      </c>
      <c r="I121" s="197">
        <v>-0.1</v>
      </c>
      <c r="J121" s="197">
        <v>0.3</v>
      </c>
      <c r="K121" s="35"/>
      <c r="L121" s="201">
        <v>0.2</v>
      </c>
      <c r="M121" s="197">
        <v>0</v>
      </c>
      <c r="N121" s="197">
        <v>0.4</v>
      </c>
    </row>
    <row r="122" spans="1:14" ht="20.100000000000001" customHeight="1" x14ac:dyDescent="0.25">
      <c r="A122" s="49" t="s">
        <v>229</v>
      </c>
      <c r="B122" s="49" t="s">
        <v>191</v>
      </c>
      <c r="C122" s="14" t="s">
        <v>230</v>
      </c>
      <c r="D122" s="201">
        <v>0.4</v>
      </c>
      <c r="E122" s="197">
        <v>0.2</v>
      </c>
      <c r="F122" s="197">
        <v>0.6</v>
      </c>
      <c r="G122" s="198"/>
      <c r="H122" s="201">
        <v>0.7</v>
      </c>
      <c r="I122" s="197">
        <v>0.5</v>
      </c>
      <c r="J122" s="197">
        <v>0.9</v>
      </c>
      <c r="K122" s="35"/>
      <c r="L122" s="201">
        <v>2.2000000000000002</v>
      </c>
      <c r="M122" s="197">
        <v>2</v>
      </c>
      <c r="N122" s="197">
        <v>2.4</v>
      </c>
    </row>
    <row r="123" spans="1:14" ht="20.100000000000001" customHeight="1" x14ac:dyDescent="0.25">
      <c r="A123" s="49" t="s">
        <v>231</v>
      </c>
      <c r="B123" s="49" t="s">
        <v>191</v>
      </c>
      <c r="C123" s="14" t="s">
        <v>232</v>
      </c>
      <c r="D123" s="201">
        <v>2.2000000000000002</v>
      </c>
      <c r="E123" s="197">
        <v>2</v>
      </c>
      <c r="F123" s="197">
        <v>2.4</v>
      </c>
      <c r="G123" s="198"/>
      <c r="H123" s="201">
        <v>0.7</v>
      </c>
      <c r="I123" s="197">
        <v>0.5</v>
      </c>
      <c r="J123" s="197">
        <v>0.9</v>
      </c>
      <c r="K123" s="35"/>
      <c r="L123" s="201">
        <v>1.9</v>
      </c>
      <c r="M123" s="197">
        <v>1.7</v>
      </c>
      <c r="N123" s="197">
        <v>2.1</v>
      </c>
    </row>
    <row r="124" spans="1:14" ht="20.100000000000001" customHeight="1" x14ac:dyDescent="0.25">
      <c r="A124" s="49" t="s">
        <v>233</v>
      </c>
      <c r="B124" s="49" t="s">
        <v>191</v>
      </c>
      <c r="C124" s="14" t="s">
        <v>234</v>
      </c>
      <c r="D124" s="201">
        <v>0.3</v>
      </c>
      <c r="E124" s="197">
        <v>0.1</v>
      </c>
      <c r="F124" s="197">
        <v>0.5</v>
      </c>
      <c r="G124" s="198"/>
      <c r="H124" s="201">
        <v>0.9</v>
      </c>
      <c r="I124" s="197">
        <v>0.7</v>
      </c>
      <c r="J124" s="197">
        <v>1.1000000000000001</v>
      </c>
      <c r="K124" s="35"/>
      <c r="L124" s="201">
        <v>0.7</v>
      </c>
      <c r="M124" s="197">
        <v>0.5</v>
      </c>
      <c r="N124" s="197">
        <v>0.9</v>
      </c>
    </row>
    <row r="125" spans="1:14" ht="20.100000000000001" customHeight="1" x14ac:dyDescent="0.25">
      <c r="A125" s="49" t="s">
        <v>235</v>
      </c>
      <c r="B125" s="49" t="s">
        <v>191</v>
      </c>
      <c r="C125" s="14" t="s">
        <v>236</v>
      </c>
      <c r="D125" s="201">
        <v>0.2</v>
      </c>
      <c r="E125" s="197">
        <v>0</v>
      </c>
      <c r="F125" s="197">
        <v>0.4</v>
      </c>
      <c r="G125" s="198"/>
      <c r="H125" s="201">
        <v>0.1</v>
      </c>
      <c r="I125" s="197">
        <v>-0.1</v>
      </c>
      <c r="J125" s="197">
        <v>0.3</v>
      </c>
      <c r="K125" s="35"/>
      <c r="L125" s="201">
        <v>1.1000000000000001</v>
      </c>
      <c r="M125" s="197">
        <v>0.9</v>
      </c>
      <c r="N125" s="197">
        <v>1.3</v>
      </c>
    </row>
    <row r="126" spans="1:14" ht="20.100000000000001" customHeight="1" x14ac:dyDescent="0.25">
      <c r="A126" s="49" t="s">
        <v>237</v>
      </c>
      <c r="B126" s="49" t="s">
        <v>191</v>
      </c>
      <c r="C126" s="14" t="s">
        <v>238</v>
      </c>
      <c r="D126" s="201">
        <v>-0.2</v>
      </c>
      <c r="E126" s="197">
        <v>-0.4</v>
      </c>
      <c r="F126" s="197">
        <v>0</v>
      </c>
      <c r="G126" s="198"/>
      <c r="H126" s="201">
        <v>1.1000000000000001</v>
      </c>
      <c r="I126" s="197">
        <v>0.9</v>
      </c>
      <c r="J126" s="197">
        <v>1.3</v>
      </c>
      <c r="K126" s="35"/>
      <c r="L126" s="201">
        <v>1</v>
      </c>
      <c r="M126" s="197">
        <v>0.8</v>
      </c>
      <c r="N126" s="197">
        <v>1.2</v>
      </c>
    </row>
    <row r="127" spans="1:14" ht="20.100000000000001" customHeight="1" x14ac:dyDescent="0.25">
      <c r="A127" s="49" t="s">
        <v>239</v>
      </c>
      <c r="B127" s="49" t="s">
        <v>191</v>
      </c>
      <c r="C127" s="14" t="s">
        <v>240</v>
      </c>
      <c r="D127" s="201">
        <v>1.3</v>
      </c>
      <c r="E127" s="197">
        <v>1.1000000000000001</v>
      </c>
      <c r="F127" s="197">
        <v>1.5</v>
      </c>
      <c r="G127" s="198"/>
      <c r="H127" s="201">
        <v>2.5</v>
      </c>
      <c r="I127" s="197">
        <v>2.2999999999999998</v>
      </c>
      <c r="J127" s="197">
        <v>2.7</v>
      </c>
      <c r="K127" s="35"/>
      <c r="L127" s="201">
        <v>1.5</v>
      </c>
      <c r="M127" s="197">
        <v>1.3</v>
      </c>
      <c r="N127" s="197">
        <v>1.7</v>
      </c>
    </row>
    <row r="128" spans="1:14" ht="20.100000000000001" customHeight="1" x14ac:dyDescent="0.25">
      <c r="A128" s="49" t="s">
        <v>241</v>
      </c>
      <c r="B128" s="49" t="s">
        <v>191</v>
      </c>
      <c r="C128" s="53" t="s">
        <v>242</v>
      </c>
      <c r="D128" s="201">
        <v>1</v>
      </c>
      <c r="E128" s="197">
        <v>0.7</v>
      </c>
      <c r="F128" s="197">
        <v>1.3</v>
      </c>
      <c r="G128" s="198"/>
      <c r="H128" s="201">
        <v>-0.1</v>
      </c>
      <c r="I128" s="197">
        <v>-0.4</v>
      </c>
      <c r="J128" s="197">
        <v>0.2</v>
      </c>
      <c r="K128" s="35"/>
      <c r="L128" s="201">
        <v>2</v>
      </c>
      <c r="M128" s="197">
        <v>1.8</v>
      </c>
      <c r="N128" s="197">
        <v>2.2000000000000002</v>
      </c>
    </row>
    <row r="129" spans="1:14" ht="20.100000000000001" customHeight="1" x14ac:dyDescent="0.25">
      <c r="A129" s="49" t="s">
        <v>243</v>
      </c>
      <c r="B129" s="49" t="s">
        <v>191</v>
      </c>
      <c r="C129" s="14" t="s">
        <v>244</v>
      </c>
      <c r="D129" s="201">
        <v>0.6</v>
      </c>
      <c r="E129" s="197">
        <v>0.4</v>
      </c>
      <c r="F129" s="197">
        <v>0.8</v>
      </c>
      <c r="G129" s="198"/>
      <c r="H129" s="201">
        <v>1.2</v>
      </c>
      <c r="I129" s="197">
        <v>1</v>
      </c>
      <c r="J129" s="197">
        <v>1.4</v>
      </c>
      <c r="K129" s="35"/>
      <c r="L129" s="201">
        <v>0.7</v>
      </c>
      <c r="M129" s="197">
        <v>0.5</v>
      </c>
      <c r="N129" s="197">
        <v>0.9</v>
      </c>
    </row>
    <row r="130" spans="1:14" ht="20.100000000000001" customHeight="1" x14ac:dyDescent="0.25">
      <c r="A130" s="49" t="s">
        <v>245</v>
      </c>
      <c r="B130" s="49" t="s">
        <v>191</v>
      </c>
      <c r="C130" s="14" t="s">
        <v>246</v>
      </c>
      <c r="D130" s="201">
        <v>0.3</v>
      </c>
      <c r="E130" s="197">
        <v>0.1</v>
      </c>
      <c r="F130" s="197">
        <v>0.5</v>
      </c>
      <c r="G130" s="198"/>
      <c r="H130" s="201">
        <v>0.1</v>
      </c>
      <c r="I130" s="197">
        <v>-0.1</v>
      </c>
      <c r="J130" s="197">
        <v>0.3</v>
      </c>
      <c r="K130" s="35"/>
      <c r="L130" s="201">
        <v>1.3</v>
      </c>
      <c r="M130" s="197">
        <v>1.1000000000000001</v>
      </c>
      <c r="N130" s="197">
        <v>1.5</v>
      </c>
    </row>
    <row r="131" spans="1:14" ht="20.100000000000001" customHeight="1" x14ac:dyDescent="0.25">
      <c r="A131" s="49" t="s">
        <v>247</v>
      </c>
      <c r="B131" s="49" t="s">
        <v>191</v>
      </c>
      <c r="C131" s="14" t="s">
        <v>248</v>
      </c>
      <c r="D131" s="201">
        <v>0.8</v>
      </c>
      <c r="E131" s="197">
        <v>0.5</v>
      </c>
      <c r="F131" s="197">
        <v>1.1000000000000001</v>
      </c>
      <c r="G131" s="198"/>
      <c r="H131" s="201">
        <v>1.5</v>
      </c>
      <c r="I131" s="197">
        <v>1.2</v>
      </c>
      <c r="J131" s="197">
        <v>1.8</v>
      </c>
      <c r="K131" s="35"/>
      <c r="L131" s="201">
        <v>1.5</v>
      </c>
      <c r="M131" s="197">
        <v>1.3</v>
      </c>
      <c r="N131" s="197">
        <v>1.7</v>
      </c>
    </row>
    <row r="132" spans="1:14" ht="20.100000000000001" customHeight="1" x14ac:dyDescent="0.25">
      <c r="A132" s="49" t="s">
        <v>249</v>
      </c>
      <c r="B132" s="49" t="s">
        <v>191</v>
      </c>
      <c r="C132" s="14" t="s">
        <v>250</v>
      </c>
      <c r="D132" s="201">
        <v>0.8</v>
      </c>
      <c r="E132" s="197">
        <v>0.5</v>
      </c>
      <c r="F132" s="197">
        <v>1.1000000000000001</v>
      </c>
      <c r="G132" s="198"/>
      <c r="H132" s="201">
        <v>-1.8</v>
      </c>
      <c r="I132" s="197">
        <v>-2.1</v>
      </c>
      <c r="J132" s="197">
        <v>-1.5</v>
      </c>
      <c r="K132" s="35"/>
      <c r="L132" s="201">
        <v>0.8</v>
      </c>
      <c r="M132" s="197">
        <v>0.5</v>
      </c>
      <c r="N132" s="197">
        <v>1.1000000000000001</v>
      </c>
    </row>
    <row r="133" spans="1:14" ht="20.100000000000001" customHeight="1" x14ac:dyDescent="0.25">
      <c r="A133" s="49" t="s">
        <v>251</v>
      </c>
      <c r="B133" s="49" t="s">
        <v>191</v>
      </c>
      <c r="C133" s="14" t="s">
        <v>252</v>
      </c>
      <c r="D133" s="201">
        <v>1.6</v>
      </c>
      <c r="E133" s="197">
        <v>1.3</v>
      </c>
      <c r="F133" s="197">
        <v>1.9</v>
      </c>
      <c r="G133" s="198"/>
      <c r="H133" s="201">
        <v>0.4</v>
      </c>
      <c r="I133" s="197">
        <v>0.1</v>
      </c>
      <c r="J133" s="197">
        <v>0.7</v>
      </c>
      <c r="K133" s="35"/>
      <c r="L133" s="201">
        <v>1.8</v>
      </c>
      <c r="M133" s="197">
        <v>1.6</v>
      </c>
      <c r="N133" s="197">
        <v>2</v>
      </c>
    </row>
    <row r="134" spans="1:14" ht="20.100000000000001" customHeight="1" x14ac:dyDescent="0.25">
      <c r="A134" s="49" t="s">
        <v>253</v>
      </c>
      <c r="B134" s="49" t="s">
        <v>191</v>
      </c>
      <c r="C134" s="14" t="s">
        <v>254</v>
      </c>
      <c r="D134" s="201">
        <v>0</v>
      </c>
      <c r="E134" s="197">
        <v>-0.2</v>
      </c>
      <c r="F134" s="197">
        <v>0.2</v>
      </c>
      <c r="G134" s="198"/>
      <c r="H134" s="201">
        <v>0.9</v>
      </c>
      <c r="I134" s="197">
        <v>0.7</v>
      </c>
      <c r="J134" s="197">
        <v>1.1000000000000001</v>
      </c>
      <c r="K134" s="35"/>
      <c r="L134" s="201">
        <v>1.4</v>
      </c>
      <c r="M134" s="197">
        <v>1.2</v>
      </c>
      <c r="N134" s="197">
        <v>1.6</v>
      </c>
    </row>
    <row r="135" spans="1:14" ht="20.100000000000001" customHeight="1" x14ac:dyDescent="0.25">
      <c r="A135" s="49" t="s">
        <v>255</v>
      </c>
      <c r="B135" s="49" t="s">
        <v>191</v>
      </c>
      <c r="C135" s="14" t="s">
        <v>256</v>
      </c>
      <c r="D135" s="201">
        <v>2.2999999999999998</v>
      </c>
      <c r="E135" s="197">
        <v>2</v>
      </c>
      <c r="F135" s="197">
        <v>2.6</v>
      </c>
      <c r="G135" s="198"/>
      <c r="H135" s="201">
        <v>-0.9</v>
      </c>
      <c r="I135" s="197">
        <v>-1.2</v>
      </c>
      <c r="J135" s="197">
        <v>-0.6</v>
      </c>
      <c r="K135" s="35"/>
      <c r="L135" s="201">
        <v>1.2</v>
      </c>
      <c r="M135" s="197">
        <v>1</v>
      </c>
      <c r="N135" s="197">
        <v>1.4</v>
      </c>
    </row>
    <row r="136" spans="1:14" ht="20.100000000000001" customHeight="1" x14ac:dyDescent="0.25">
      <c r="A136" s="49" t="s">
        <v>257</v>
      </c>
      <c r="B136" s="49" t="s">
        <v>191</v>
      </c>
      <c r="C136" s="14" t="s">
        <v>258</v>
      </c>
      <c r="D136" s="201">
        <v>0.6</v>
      </c>
      <c r="E136" s="197">
        <v>0.3</v>
      </c>
      <c r="F136" s="197">
        <v>0.9</v>
      </c>
      <c r="G136" s="198"/>
      <c r="H136" s="201">
        <v>0.8</v>
      </c>
      <c r="I136" s="197">
        <v>0.5</v>
      </c>
      <c r="J136" s="197">
        <v>1.1000000000000001</v>
      </c>
      <c r="K136" s="35"/>
      <c r="L136" s="201">
        <v>1.8</v>
      </c>
      <c r="M136" s="197">
        <v>1.6</v>
      </c>
      <c r="N136" s="197">
        <v>2</v>
      </c>
    </row>
    <row r="137" spans="1:14" ht="20.100000000000001" customHeight="1" x14ac:dyDescent="0.25">
      <c r="A137" s="49" t="s">
        <v>259</v>
      </c>
      <c r="B137" s="49" t="s">
        <v>191</v>
      </c>
      <c r="C137" s="14" t="s">
        <v>260</v>
      </c>
      <c r="D137" s="201">
        <v>0.8</v>
      </c>
      <c r="E137" s="197">
        <v>0.6</v>
      </c>
      <c r="F137" s="197">
        <v>1</v>
      </c>
      <c r="G137" s="198"/>
      <c r="H137" s="201">
        <v>2.7</v>
      </c>
      <c r="I137" s="197">
        <v>2.5</v>
      </c>
      <c r="J137" s="197">
        <v>2.9</v>
      </c>
      <c r="K137" s="35"/>
      <c r="L137" s="201">
        <v>2.2000000000000002</v>
      </c>
      <c r="M137" s="197">
        <v>2</v>
      </c>
      <c r="N137" s="197">
        <v>2.4</v>
      </c>
    </row>
    <row r="138" spans="1:14" ht="20.100000000000001" customHeight="1" x14ac:dyDescent="0.25">
      <c r="A138" s="49" t="s">
        <v>263</v>
      </c>
      <c r="B138" s="49" t="s">
        <v>262</v>
      </c>
      <c r="C138" s="50" t="s">
        <v>264</v>
      </c>
      <c r="D138" s="201">
        <v>-0.4</v>
      </c>
      <c r="E138" s="197">
        <v>-0.8</v>
      </c>
      <c r="F138" s="197">
        <v>0</v>
      </c>
      <c r="G138" s="198"/>
      <c r="H138" s="201">
        <v>0</v>
      </c>
      <c r="I138" s="197">
        <v>-0.3</v>
      </c>
      <c r="J138" s="197">
        <v>0.3</v>
      </c>
      <c r="K138" s="35"/>
      <c r="L138" s="201">
        <v>-1.1000000000000001</v>
      </c>
      <c r="M138" s="197">
        <v>-1.4</v>
      </c>
      <c r="N138" s="197">
        <v>-0.8</v>
      </c>
    </row>
    <row r="139" spans="1:14" ht="20.100000000000001" customHeight="1" x14ac:dyDescent="0.25">
      <c r="A139" s="49" t="s">
        <v>265</v>
      </c>
      <c r="B139" s="49" t="s">
        <v>262</v>
      </c>
      <c r="C139" s="50" t="s">
        <v>266</v>
      </c>
      <c r="D139" s="201">
        <v>1.3</v>
      </c>
      <c r="E139" s="197">
        <v>1</v>
      </c>
      <c r="F139" s="197">
        <v>1.6</v>
      </c>
      <c r="G139" s="198"/>
      <c r="H139" s="201">
        <v>0.4</v>
      </c>
      <c r="I139" s="197">
        <v>0.1</v>
      </c>
      <c r="J139" s="197">
        <v>0.7</v>
      </c>
      <c r="K139" s="35"/>
      <c r="L139" s="201">
        <v>-0.5</v>
      </c>
      <c r="M139" s="197">
        <v>-0.7</v>
      </c>
      <c r="N139" s="197">
        <v>-0.3</v>
      </c>
    </row>
    <row r="140" spans="1:14" ht="20.100000000000001" customHeight="1" x14ac:dyDescent="0.25">
      <c r="A140" s="49" t="s">
        <v>267</v>
      </c>
      <c r="B140" s="49" t="s">
        <v>262</v>
      </c>
      <c r="C140" s="50" t="s">
        <v>268</v>
      </c>
      <c r="D140" s="201">
        <v>0.9</v>
      </c>
      <c r="E140" s="197">
        <v>0.7</v>
      </c>
      <c r="F140" s="197">
        <v>1.1000000000000001</v>
      </c>
      <c r="G140" s="198"/>
      <c r="H140" s="201">
        <v>-1.6</v>
      </c>
      <c r="I140" s="197">
        <v>-1.8</v>
      </c>
      <c r="J140" s="197">
        <v>-1.4</v>
      </c>
      <c r="K140" s="35"/>
      <c r="L140" s="201">
        <v>-0.1</v>
      </c>
      <c r="M140" s="197">
        <v>-0.2</v>
      </c>
      <c r="N140" s="197">
        <v>0</v>
      </c>
    </row>
    <row r="141" spans="1:14" ht="20.100000000000001" customHeight="1" x14ac:dyDescent="0.25">
      <c r="A141" s="49" t="s">
        <v>269</v>
      </c>
      <c r="B141" s="49" t="s">
        <v>262</v>
      </c>
      <c r="C141" s="50" t="s">
        <v>270</v>
      </c>
      <c r="D141" s="201">
        <v>0.5</v>
      </c>
      <c r="E141" s="197">
        <v>0.3</v>
      </c>
      <c r="F141" s="197">
        <v>0.7</v>
      </c>
      <c r="G141" s="198"/>
      <c r="H141" s="201">
        <v>-0.8</v>
      </c>
      <c r="I141" s="197">
        <v>-1</v>
      </c>
      <c r="J141" s="197">
        <v>-0.6</v>
      </c>
      <c r="K141" s="35"/>
      <c r="L141" s="201">
        <v>-0.5</v>
      </c>
      <c r="M141" s="197">
        <v>-0.7</v>
      </c>
      <c r="N141" s="197">
        <v>-0.3</v>
      </c>
    </row>
    <row r="142" spans="1:14" ht="20.100000000000001" customHeight="1" x14ac:dyDescent="0.25">
      <c r="A142" s="49" t="s">
        <v>271</v>
      </c>
      <c r="B142" s="49" t="s">
        <v>262</v>
      </c>
      <c r="C142" s="50" t="s">
        <v>272</v>
      </c>
      <c r="D142" s="201">
        <v>0.1</v>
      </c>
      <c r="E142" s="197">
        <v>0</v>
      </c>
      <c r="F142" s="197">
        <v>0.2</v>
      </c>
      <c r="G142" s="198"/>
      <c r="H142" s="201">
        <v>0.6</v>
      </c>
      <c r="I142" s="197">
        <v>0.5</v>
      </c>
      <c r="J142" s="197">
        <v>0.7</v>
      </c>
      <c r="K142" s="35"/>
      <c r="L142" s="201">
        <v>-0.7</v>
      </c>
      <c r="M142" s="197">
        <v>-0.8</v>
      </c>
      <c r="N142" s="197">
        <v>-0.6</v>
      </c>
    </row>
    <row r="143" spans="1:14" ht="20.100000000000001" customHeight="1" x14ac:dyDescent="0.25">
      <c r="A143" s="49" t="s">
        <v>273</v>
      </c>
      <c r="B143" s="49" t="s">
        <v>262</v>
      </c>
      <c r="C143" s="50" t="s">
        <v>274</v>
      </c>
      <c r="D143" s="201">
        <v>-0.8</v>
      </c>
      <c r="E143" s="197">
        <v>-1.1000000000000001</v>
      </c>
      <c r="F143" s="197">
        <v>-0.5</v>
      </c>
      <c r="G143" s="198"/>
      <c r="H143" s="201">
        <v>-0.6</v>
      </c>
      <c r="I143" s="197">
        <v>-0.9</v>
      </c>
      <c r="J143" s="197">
        <v>-0.3</v>
      </c>
      <c r="K143" s="35"/>
      <c r="L143" s="201">
        <v>-1.4</v>
      </c>
      <c r="M143" s="197">
        <v>-1.7</v>
      </c>
      <c r="N143" s="197">
        <v>-1.1000000000000001</v>
      </c>
    </row>
    <row r="144" spans="1:14" ht="20.100000000000001" customHeight="1" x14ac:dyDescent="0.25">
      <c r="A144" s="49" t="s">
        <v>275</v>
      </c>
      <c r="B144" s="49" t="s">
        <v>262</v>
      </c>
      <c r="C144" s="50" t="s">
        <v>276</v>
      </c>
      <c r="D144" s="201">
        <v>0.6</v>
      </c>
      <c r="E144" s="197">
        <v>0.5</v>
      </c>
      <c r="F144" s="197">
        <v>0.7</v>
      </c>
      <c r="G144" s="198"/>
      <c r="H144" s="201">
        <v>0.6</v>
      </c>
      <c r="I144" s="197">
        <v>0.5</v>
      </c>
      <c r="J144" s="197">
        <v>0.7</v>
      </c>
      <c r="K144" s="35"/>
      <c r="L144" s="201">
        <v>0.2</v>
      </c>
      <c r="M144" s="197">
        <v>0.1</v>
      </c>
      <c r="N144" s="197">
        <v>0.3</v>
      </c>
    </row>
    <row r="145" spans="1:14" ht="20.100000000000001" customHeight="1" x14ac:dyDescent="0.25">
      <c r="A145" s="49" t="s">
        <v>277</v>
      </c>
      <c r="B145" s="49" t="s">
        <v>262</v>
      </c>
      <c r="C145" s="50" t="s">
        <v>278</v>
      </c>
      <c r="D145" s="201">
        <v>-0.9</v>
      </c>
      <c r="E145" s="197">
        <v>-1.1000000000000001</v>
      </c>
      <c r="F145" s="197">
        <v>-0.7</v>
      </c>
      <c r="G145" s="198"/>
      <c r="H145" s="201">
        <v>0.2</v>
      </c>
      <c r="I145" s="197">
        <v>0</v>
      </c>
      <c r="J145" s="197">
        <v>0.4</v>
      </c>
      <c r="K145" s="35"/>
      <c r="L145" s="201">
        <v>-0.8</v>
      </c>
      <c r="M145" s="197">
        <v>-1</v>
      </c>
      <c r="N145" s="197">
        <v>-0.6</v>
      </c>
    </row>
    <row r="146" spans="1:14" ht="20.100000000000001" customHeight="1" x14ac:dyDescent="0.25">
      <c r="A146" s="49" t="s">
        <v>279</v>
      </c>
      <c r="B146" s="49" t="s">
        <v>262</v>
      </c>
      <c r="C146" s="50" t="s">
        <v>280</v>
      </c>
      <c r="D146" s="201">
        <v>0.2</v>
      </c>
      <c r="E146" s="197">
        <v>0</v>
      </c>
      <c r="F146" s="197">
        <v>0.4</v>
      </c>
      <c r="G146" s="198"/>
      <c r="H146" s="201">
        <v>0.3</v>
      </c>
      <c r="I146" s="197">
        <v>0.1</v>
      </c>
      <c r="J146" s="197">
        <v>0.5</v>
      </c>
      <c r="K146" s="35"/>
      <c r="L146" s="201">
        <v>0.2</v>
      </c>
      <c r="M146" s="197">
        <v>0</v>
      </c>
      <c r="N146" s="197">
        <v>0.4</v>
      </c>
    </row>
    <row r="147" spans="1:14" ht="20.100000000000001" customHeight="1" x14ac:dyDescent="0.25">
      <c r="A147" s="49" t="s">
        <v>281</v>
      </c>
      <c r="B147" s="49" t="s">
        <v>262</v>
      </c>
      <c r="C147" s="50" t="s">
        <v>282</v>
      </c>
      <c r="D147" s="201">
        <v>0.6</v>
      </c>
      <c r="E147" s="197">
        <v>0.4</v>
      </c>
      <c r="F147" s="197">
        <v>0.8</v>
      </c>
      <c r="G147" s="198"/>
      <c r="H147" s="201">
        <v>-1.2</v>
      </c>
      <c r="I147" s="197">
        <v>-1.4</v>
      </c>
      <c r="J147" s="197">
        <v>-1</v>
      </c>
      <c r="K147" s="35"/>
      <c r="L147" s="201">
        <v>-0.5</v>
      </c>
      <c r="M147" s="197">
        <v>-0.6</v>
      </c>
      <c r="N147" s="197">
        <v>-0.4</v>
      </c>
    </row>
    <row r="148" spans="1:14" ht="20.100000000000001" customHeight="1" x14ac:dyDescent="0.25">
      <c r="A148" s="49" t="s">
        <v>283</v>
      </c>
      <c r="B148" s="49" t="s">
        <v>262</v>
      </c>
      <c r="C148" s="50" t="s">
        <v>284</v>
      </c>
      <c r="D148" s="201">
        <v>-1.5</v>
      </c>
      <c r="E148" s="197">
        <v>-1.8</v>
      </c>
      <c r="F148" s="197">
        <v>-1.2</v>
      </c>
      <c r="G148" s="198"/>
      <c r="H148" s="201">
        <v>-1.3</v>
      </c>
      <c r="I148" s="197">
        <v>-1.6</v>
      </c>
      <c r="J148" s="197">
        <v>-1</v>
      </c>
      <c r="K148" s="35"/>
      <c r="L148" s="201">
        <v>-1.7</v>
      </c>
      <c r="M148" s="197">
        <v>-1.9</v>
      </c>
      <c r="N148" s="197">
        <v>-1.5</v>
      </c>
    </row>
    <row r="149" spans="1:14" ht="20.100000000000001" customHeight="1" x14ac:dyDescent="0.25">
      <c r="A149" s="49" t="s">
        <v>285</v>
      </c>
      <c r="B149" s="49" t="s">
        <v>262</v>
      </c>
      <c r="C149" s="50" t="s">
        <v>13</v>
      </c>
      <c r="D149" s="201">
        <v>0.3</v>
      </c>
      <c r="E149" s="197">
        <v>0</v>
      </c>
      <c r="F149" s="197">
        <v>0.6</v>
      </c>
      <c r="G149" s="198"/>
      <c r="H149" s="201">
        <v>0.2</v>
      </c>
      <c r="I149" s="197">
        <v>-0.1</v>
      </c>
      <c r="J149" s="197">
        <v>0.5</v>
      </c>
      <c r="K149" s="35"/>
      <c r="L149" s="201">
        <v>-0.1</v>
      </c>
      <c r="M149" s="197">
        <v>-0.4</v>
      </c>
      <c r="N149" s="197">
        <v>0.2</v>
      </c>
    </row>
    <row r="150" spans="1:14" ht="20.100000000000001" customHeight="1" x14ac:dyDescent="0.25">
      <c r="A150" s="49" t="s">
        <v>286</v>
      </c>
      <c r="B150" s="49" t="s">
        <v>262</v>
      </c>
      <c r="C150" s="50" t="s">
        <v>287</v>
      </c>
      <c r="D150" s="201">
        <v>-0.2</v>
      </c>
      <c r="E150" s="197">
        <v>-0.5</v>
      </c>
      <c r="F150" s="197">
        <v>0.1</v>
      </c>
      <c r="G150" s="198"/>
      <c r="H150" s="201">
        <v>1.3</v>
      </c>
      <c r="I150" s="197">
        <v>1</v>
      </c>
      <c r="J150" s="197">
        <v>1.6</v>
      </c>
      <c r="K150" s="35"/>
      <c r="L150" s="201">
        <v>0.9</v>
      </c>
      <c r="M150" s="197">
        <v>0.7</v>
      </c>
      <c r="N150" s="197">
        <v>1.1000000000000001</v>
      </c>
    </row>
    <row r="151" spans="1:14" ht="20.100000000000001" customHeight="1" x14ac:dyDescent="0.25">
      <c r="A151" s="49" t="s">
        <v>288</v>
      </c>
      <c r="B151" s="49" t="s">
        <v>262</v>
      </c>
      <c r="C151" s="50" t="s">
        <v>289</v>
      </c>
      <c r="D151" s="201">
        <v>-0.4</v>
      </c>
      <c r="E151" s="197">
        <v>-0.7</v>
      </c>
      <c r="F151" s="197">
        <v>-0.1</v>
      </c>
      <c r="G151" s="198"/>
      <c r="H151" s="201">
        <v>-0.3</v>
      </c>
      <c r="I151" s="197">
        <v>-0.6</v>
      </c>
      <c r="J151" s="197">
        <v>0</v>
      </c>
      <c r="K151" s="35"/>
      <c r="L151" s="201">
        <v>-0.3</v>
      </c>
      <c r="M151" s="197">
        <v>-0.5</v>
      </c>
      <c r="N151" s="197">
        <v>-0.1</v>
      </c>
    </row>
    <row r="152" spans="1:14" ht="20.100000000000001" customHeight="1" x14ac:dyDescent="0.25">
      <c r="A152" s="49" t="s">
        <v>290</v>
      </c>
      <c r="B152" s="49" t="s">
        <v>262</v>
      </c>
      <c r="C152" s="50" t="s">
        <v>291</v>
      </c>
      <c r="D152" s="201">
        <v>0.3</v>
      </c>
      <c r="E152" s="197">
        <v>0.2</v>
      </c>
      <c r="F152" s="197">
        <v>0.4</v>
      </c>
      <c r="G152" s="198"/>
      <c r="H152" s="201">
        <v>-0.4</v>
      </c>
      <c r="I152" s="197">
        <v>-0.5</v>
      </c>
      <c r="J152" s="197">
        <v>-0.3</v>
      </c>
      <c r="K152" s="35"/>
      <c r="L152" s="201">
        <v>-0.3</v>
      </c>
      <c r="M152" s="197">
        <v>-0.4</v>
      </c>
      <c r="N152" s="197">
        <v>-0.2</v>
      </c>
    </row>
    <row r="153" spans="1:14" ht="20.100000000000001" customHeight="1" x14ac:dyDescent="0.25">
      <c r="A153" s="49" t="s">
        <v>292</v>
      </c>
      <c r="B153" s="49" t="s">
        <v>262</v>
      </c>
      <c r="C153" s="50" t="s">
        <v>293</v>
      </c>
      <c r="D153" s="201">
        <v>-0.1</v>
      </c>
      <c r="E153" s="197">
        <v>-0.4</v>
      </c>
      <c r="F153" s="197">
        <v>0.2</v>
      </c>
      <c r="G153" s="198"/>
      <c r="H153" s="201">
        <v>-1.6</v>
      </c>
      <c r="I153" s="197">
        <v>-1.9</v>
      </c>
      <c r="J153" s="197">
        <v>-1.3</v>
      </c>
      <c r="K153" s="35"/>
      <c r="L153" s="201">
        <v>-1</v>
      </c>
      <c r="M153" s="197">
        <v>-1.3</v>
      </c>
      <c r="N153" s="197">
        <v>-0.7</v>
      </c>
    </row>
    <row r="154" spans="1:14" ht="20.100000000000001" customHeight="1" x14ac:dyDescent="0.25">
      <c r="A154" s="49" t="s">
        <v>294</v>
      </c>
      <c r="B154" s="49" t="s">
        <v>262</v>
      </c>
      <c r="C154" s="50" t="s">
        <v>295</v>
      </c>
      <c r="D154" s="201">
        <v>-0.5</v>
      </c>
      <c r="E154" s="197">
        <v>-0.6</v>
      </c>
      <c r="F154" s="197">
        <v>-0.4</v>
      </c>
      <c r="G154" s="198"/>
      <c r="H154" s="201">
        <v>-3.4</v>
      </c>
      <c r="I154" s="197">
        <v>-3.5</v>
      </c>
      <c r="J154" s="197">
        <v>-3.3</v>
      </c>
      <c r="K154" s="35"/>
      <c r="L154" s="201">
        <v>-1.5</v>
      </c>
      <c r="M154" s="197">
        <v>-1.6</v>
      </c>
      <c r="N154" s="197">
        <v>-1.4</v>
      </c>
    </row>
    <row r="155" spans="1:14" ht="20.100000000000001" customHeight="1" x14ac:dyDescent="0.25">
      <c r="A155" s="49" t="s">
        <v>296</v>
      </c>
      <c r="B155" s="49" t="s">
        <v>262</v>
      </c>
      <c r="C155" s="50" t="s">
        <v>297</v>
      </c>
      <c r="D155" s="201">
        <v>0.4</v>
      </c>
      <c r="E155" s="197">
        <v>0.1</v>
      </c>
      <c r="F155" s="197">
        <v>0.7</v>
      </c>
      <c r="G155" s="198"/>
      <c r="H155" s="201">
        <v>-0.8</v>
      </c>
      <c r="I155" s="197">
        <v>-1.1000000000000001</v>
      </c>
      <c r="J155" s="197">
        <v>-0.5</v>
      </c>
      <c r="K155" s="35"/>
      <c r="L155" s="201">
        <v>-0.1</v>
      </c>
      <c r="M155" s="197">
        <v>-0.4</v>
      </c>
      <c r="N155" s="197">
        <v>0.2</v>
      </c>
    </row>
    <row r="156" spans="1:14" ht="20.100000000000001" customHeight="1" x14ac:dyDescent="0.25">
      <c r="A156" s="49" t="s">
        <v>298</v>
      </c>
      <c r="B156" s="49" t="s">
        <v>262</v>
      </c>
      <c r="C156" s="50" t="s">
        <v>299</v>
      </c>
      <c r="D156" s="201">
        <v>1.2</v>
      </c>
      <c r="E156" s="197">
        <v>0.9</v>
      </c>
      <c r="F156" s="197">
        <v>1.5</v>
      </c>
      <c r="G156" s="198"/>
      <c r="H156" s="201">
        <v>-1</v>
      </c>
      <c r="I156" s="197">
        <v>-1.3</v>
      </c>
      <c r="J156" s="197">
        <v>-0.7</v>
      </c>
      <c r="K156" s="35"/>
      <c r="L156" s="201">
        <v>0.5</v>
      </c>
      <c r="M156" s="197">
        <v>0.2</v>
      </c>
      <c r="N156" s="197">
        <v>0.8</v>
      </c>
    </row>
    <row r="157" spans="1:14" ht="20.100000000000001" customHeight="1" x14ac:dyDescent="0.25">
      <c r="A157" s="49" t="s">
        <v>302</v>
      </c>
      <c r="B157" s="49" t="s">
        <v>301</v>
      </c>
      <c r="C157" s="50" t="s">
        <v>303</v>
      </c>
      <c r="D157" s="201">
        <v>0.1</v>
      </c>
      <c r="E157" s="197">
        <v>-0.2</v>
      </c>
      <c r="F157" s="197">
        <v>0.4</v>
      </c>
      <c r="G157" s="198"/>
      <c r="H157" s="201">
        <v>-2.1</v>
      </c>
      <c r="I157" s="197">
        <v>-2.4</v>
      </c>
      <c r="J157" s="197">
        <v>-1.8</v>
      </c>
      <c r="K157" s="35"/>
      <c r="L157" s="201">
        <v>-1.3</v>
      </c>
      <c r="M157" s="197">
        <v>-1.6</v>
      </c>
      <c r="N157" s="197">
        <v>-1</v>
      </c>
    </row>
    <row r="158" spans="1:14" ht="20.100000000000001" customHeight="1" x14ac:dyDescent="0.25">
      <c r="A158" s="49" t="s">
        <v>304</v>
      </c>
      <c r="B158" s="49" t="s">
        <v>301</v>
      </c>
      <c r="C158" s="50" t="s">
        <v>305</v>
      </c>
      <c r="D158" s="201">
        <v>-0.9</v>
      </c>
      <c r="E158" s="197">
        <v>-1.2</v>
      </c>
      <c r="F158" s="197">
        <v>-0.6</v>
      </c>
      <c r="G158" s="198"/>
      <c r="H158" s="201">
        <v>-0.5</v>
      </c>
      <c r="I158" s="197">
        <v>-0.8</v>
      </c>
      <c r="J158" s="197">
        <v>-0.2</v>
      </c>
      <c r="K158" s="35"/>
      <c r="L158" s="201">
        <v>-0.6</v>
      </c>
      <c r="M158" s="197">
        <v>-0.9</v>
      </c>
      <c r="N158" s="197">
        <v>-0.3</v>
      </c>
    </row>
    <row r="159" spans="1:14" ht="20.100000000000001" customHeight="1" x14ac:dyDescent="0.25">
      <c r="A159" s="49" t="s">
        <v>306</v>
      </c>
      <c r="B159" s="49" t="s">
        <v>301</v>
      </c>
      <c r="C159" s="54" t="s">
        <v>307</v>
      </c>
      <c r="D159" s="201">
        <v>0.7</v>
      </c>
      <c r="E159" s="197">
        <v>0.5</v>
      </c>
      <c r="F159" s="197">
        <v>0.9</v>
      </c>
      <c r="G159" s="198"/>
      <c r="H159" s="201">
        <v>0.2</v>
      </c>
      <c r="I159" s="197">
        <v>0</v>
      </c>
      <c r="J159" s="197">
        <v>0.4</v>
      </c>
      <c r="K159" s="35"/>
      <c r="L159" s="201">
        <v>0</v>
      </c>
      <c r="M159" s="197">
        <v>-0.2</v>
      </c>
      <c r="N159" s="197">
        <v>0.2</v>
      </c>
    </row>
    <row r="160" spans="1:14" ht="20.100000000000001" customHeight="1" x14ac:dyDescent="0.25">
      <c r="A160" s="49" t="s">
        <v>308</v>
      </c>
      <c r="B160" s="49" t="s">
        <v>301</v>
      </c>
      <c r="C160" s="50" t="s">
        <v>309</v>
      </c>
      <c r="D160" s="201">
        <v>0.1</v>
      </c>
      <c r="E160" s="197">
        <v>-0.1</v>
      </c>
      <c r="F160" s="197">
        <v>0.3</v>
      </c>
      <c r="G160" s="198"/>
      <c r="H160" s="201">
        <v>-0.1</v>
      </c>
      <c r="I160" s="197">
        <v>-0.3</v>
      </c>
      <c r="J160" s="197">
        <v>0.1</v>
      </c>
      <c r="K160" s="35"/>
      <c r="L160" s="201">
        <v>-1</v>
      </c>
      <c r="M160" s="197">
        <v>-1.1000000000000001</v>
      </c>
      <c r="N160" s="197">
        <v>-0.9</v>
      </c>
    </row>
    <row r="161" spans="1:14" ht="20.100000000000001" customHeight="1" x14ac:dyDescent="0.25">
      <c r="A161" s="49" t="s">
        <v>310</v>
      </c>
      <c r="B161" s="49" t="s">
        <v>301</v>
      </c>
      <c r="C161" s="50" t="s">
        <v>311</v>
      </c>
      <c r="D161" s="201">
        <v>0.6</v>
      </c>
      <c r="E161" s="197">
        <v>0.5</v>
      </c>
      <c r="F161" s="197">
        <v>0.7</v>
      </c>
      <c r="G161" s="198"/>
      <c r="H161" s="201">
        <v>-1.2</v>
      </c>
      <c r="I161" s="197">
        <v>-1.3</v>
      </c>
      <c r="J161" s="197">
        <v>-1.1000000000000001</v>
      </c>
      <c r="K161" s="35"/>
      <c r="L161" s="201">
        <v>-0.6</v>
      </c>
      <c r="M161" s="197">
        <v>-0.7</v>
      </c>
      <c r="N161" s="197">
        <v>-0.5</v>
      </c>
    </row>
    <row r="162" spans="1:14" ht="20.100000000000001" customHeight="1" x14ac:dyDescent="0.25">
      <c r="A162" s="49" t="s">
        <v>312</v>
      </c>
      <c r="B162" s="49" t="s">
        <v>301</v>
      </c>
      <c r="C162" s="50" t="s">
        <v>313</v>
      </c>
      <c r="D162" s="201">
        <v>-0.6</v>
      </c>
      <c r="E162" s="197">
        <v>-0.8</v>
      </c>
      <c r="F162" s="197">
        <v>-0.4</v>
      </c>
      <c r="G162" s="198"/>
      <c r="H162" s="201">
        <v>-3.4</v>
      </c>
      <c r="I162" s="197">
        <v>-3.6</v>
      </c>
      <c r="J162" s="197">
        <v>-3.2</v>
      </c>
      <c r="K162" s="35"/>
      <c r="L162" s="201">
        <v>-1.9</v>
      </c>
      <c r="M162" s="197">
        <v>-2.1</v>
      </c>
      <c r="N162" s="197">
        <v>-1.7</v>
      </c>
    </row>
    <row r="163" spans="1:14" ht="20.100000000000001" customHeight="1" x14ac:dyDescent="0.25">
      <c r="A163" s="49" t="s">
        <v>314</v>
      </c>
      <c r="B163" s="49" t="s">
        <v>301</v>
      </c>
      <c r="C163" s="50" t="s">
        <v>315</v>
      </c>
      <c r="D163" s="201">
        <v>0.7</v>
      </c>
      <c r="E163" s="197">
        <v>0.5</v>
      </c>
      <c r="F163" s="197">
        <v>0.9</v>
      </c>
      <c r="G163" s="198"/>
      <c r="H163" s="201">
        <v>-1.1000000000000001</v>
      </c>
      <c r="I163" s="197">
        <v>-1.3</v>
      </c>
      <c r="J163" s="197">
        <v>-0.9</v>
      </c>
      <c r="K163" s="35"/>
      <c r="L163" s="201">
        <v>-0.3</v>
      </c>
      <c r="M163" s="197">
        <v>-0.4</v>
      </c>
      <c r="N163" s="197">
        <v>-0.2</v>
      </c>
    </row>
    <row r="164" spans="1:14" ht="20.100000000000001" customHeight="1" x14ac:dyDescent="0.25">
      <c r="A164" s="49" t="s">
        <v>316</v>
      </c>
      <c r="B164" s="49" t="s">
        <v>301</v>
      </c>
      <c r="C164" s="50" t="s">
        <v>429</v>
      </c>
      <c r="D164" s="201">
        <v>-4.2</v>
      </c>
      <c r="E164" s="197">
        <v>-7</v>
      </c>
      <c r="F164" s="197">
        <v>-1.4</v>
      </c>
      <c r="G164" s="198"/>
      <c r="H164" s="201">
        <v>-6.7</v>
      </c>
      <c r="I164" s="197">
        <v>-9.5</v>
      </c>
      <c r="J164" s="197">
        <v>-3.9</v>
      </c>
      <c r="K164" s="35"/>
      <c r="L164" s="201">
        <v>-4.9000000000000004</v>
      </c>
      <c r="M164" s="197">
        <v>-7.2</v>
      </c>
      <c r="N164" s="197">
        <v>-2.6</v>
      </c>
    </row>
    <row r="165" spans="1:14" ht="20.100000000000001" customHeight="1" x14ac:dyDescent="0.25">
      <c r="A165" s="49" t="s">
        <v>317</v>
      </c>
      <c r="B165" s="49" t="s">
        <v>301</v>
      </c>
      <c r="C165" s="50" t="s">
        <v>318</v>
      </c>
      <c r="D165" s="201">
        <v>0.4</v>
      </c>
      <c r="E165" s="197">
        <v>0.1</v>
      </c>
      <c r="F165" s="197">
        <v>0.7</v>
      </c>
      <c r="G165" s="198"/>
      <c r="H165" s="201">
        <v>-0.4</v>
      </c>
      <c r="I165" s="197">
        <v>-0.7</v>
      </c>
      <c r="J165" s="197">
        <v>-0.1</v>
      </c>
      <c r="K165" s="35"/>
      <c r="L165" s="201">
        <v>-0.4</v>
      </c>
      <c r="M165" s="197">
        <v>-0.6</v>
      </c>
      <c r="N165" s="197">
        <v>-0.2</v>
      </c>
    </row>
    <row r="166" spans="1:14" ht="20.100000000000001" customHeight="1" x14ac:dyDescent="0.25">
      <c r="A166" s="49" t="s">
        <v>319</v>
      </c>
      <c r="B166" s="49" t="s">
        <v>301</v>
      </c>
      <c r="C166" s="50" t="s">
        <v>320</v>
      </c>
      <c r="D166" s="201">
        <v>0.6</v>
      </c>
      <c r="E166" s="197">
        <v>0.4</v>
      </c>
      <c r="F166" s="197">
        <v>0.8</v>
      </c>
      <c r="G166" s="198"/>
      <c r="H166" s="201">
        <v>0.1</v>
      </c>
      <c r="I166" s="197">
        <v>-0.1</v>
      </c>
      <c r="J166" s="197">
        <v>0.3</v>
      </c>
      <c r="K166" s="35"/>
      <c r="L166" s="201">
        <v>0.4</v>
      </c>
      <c r="M166" s="197">
        <v>0.2</v>
      </c>
      <c r="N166" s="197">
        <v>0.6</v>
      </c>
    </row>
    <row r="167" spans="1:14" ht="20.100000000000001" customHeight="1" x14ac:dyDescent="0.25">
      <c r="A167" s="49" t="s">
        <v>321</v>
      </c>
      <c r="B167" s="49" t="s">
        <v>301</v>
      </c>
      <c r="C167" s="50" t="s">
        <v>322</v>
      </c>
      <c r="D167" s="201">
        <v>-1.2</v>
      </c>
      <c r="E167" s="197">
        <v>-1.5</v>
      </c>
      <c r="F167" s="197">
        <v>-0.9</v>
      </c>
      <c r="G167" s="198"/>
      <c r="H167" s="201">
        <v>-1.4</v>
      </c>
      <c r="I167" s="197">
        <v>-1.7</v>
      </c>
      <c r="J167" s="197">
        <v>-1.1000000000000001</v>
      </c>
      <c r="K167" s="35"/>
      <c r="L167" s="201">
        <v>-1.4</v>
      </c>
      <c r="M167" s="197">
        <v>-1.7</v>
      </c>
      <c r="N167" s="197">
        <v>-1.1000000000000001</v>
      </c>
    </row>
    <row r="168" spans="1:14" ht="20.100000000000001" customHeight="1" x14ac:dyDescent="0.25">
      <c r="A168" s="49" t="s">
        <v>323</v>
      </c>
      <c r="B168" s="49" t="s">
        <v>301</v>
      </c>
      <c r="C168" s="50" t="s">
        <v>324</v>
      </c>
      <c r="D168" s="201">
        <v>-0.1</v>
      </c>
      <c r="E168" s="197">
        <v>-0.3</v>
      </c>
      <c r="F168" s="197">
        <v>0.1</v>
      </c>
      <c r="G168" s="198"/>
      <c r="H168" s="201">
        <v>-0.5</v>
      </c>
      <c r="I168" s="197">
        <v>-0.7</v>
      </c>
      <c r="J168" s="197">
        <v>-0.3</v>
      </c>
      <c r="K168" s="35"/>
      <c r="L168" s="201">
        <v>-0.8</v>
      </c>
      <c r="M168" s="197">
        <v>-0.9</v>
      </c>
      <c r="N168" s="197">
        <v>-0.7</v>
      </c>
    </row>
    <row r="169" spans="1:14" ht="20.100000000000001" customHeight="1" x14ac:dyDescent="0.25">
      <c r="A169" s="49" t="s">
        <v>325</v>
      </c>
      <c r="B169" s="49" t="s">
        <v>301</v>
      </c>
      <c r="C169" s="50" t="s">
        <v>326</v>
      </c>
      <c r="D169" s="201">
        <v>0.1</v>
      </c>
      <c r="E169" s="197">
        <v>-0.1</v>
      </c>
      <c r="F169" s="197">
        <v>0.3</v>
      </c>
      <c r="G169" s="198"/>
      <c r="H169" s="201">
        <v>-1.6</v>
      </c>
      <c r="I169" s="197">
        <v>-1.8</v>
      </c>
      <c r="J169" s="197">
        <v>-1.4</v>
      </c>
      <c r="K169" s="35"/>
      <c r="L169" s="201">
        <v>-0.4</v>
      </c>
      <c r="M169" s="197">
        <v>-0.6</v>
      </c>
      <c r="N169" s="197">
        <v>-0.2</v>
      </c>
    </row>
    <row r="170" spans="1:14" ht="20.100000000000001" customHeight="1" x14ac:dyDescent="0.25">
      <c r="A170" s="49" t="s">
        <v>327</v>
      </c>
      <c r="B170" s="49" t="s">
        <v>301</v>
      </c>
      <c r="C170" s="50" t="s">
        <v>328</v>
      </c>
      <c r="D170" s="201">
        <v>-0.3</v>
      </c>
      <c r="E170" s="197">
        <v>-0.6</v>
      </c>
      <c r="F170" s="197">
        <v>0</v>
      </c>
      <c r="G170" s="198"/>
      <c r="H170" s="201">
        <v>-3.6</v>
      </c>
      <c r="I170" s="197">
        <v>-3.9</v>
      </c>
      <c r="J170" s="197">
        <v>-3.3</v>
      </c>
      <c r="K170" s="35"/>
      <c r="L170" s="201">
        <v>-0.4</v>
      </c>
      <c r="M170" s="197">
        <v>-0.6</v>
      </c>
      <c r="N170" s="197">
        <v>-0.2</v>
      </c>
    </row>
    <row r="171" spans="1:14" ht="20.100000000000001" customHeight="1" x14ac:dyDescent="0.25">
      <c r="A171" s="49" t="s">
        <v>329</v>
      </c>
      <c r="B171" s="49" t="s">
        <v>301</v>
      </c>
      <c r="C171" s="50" t="s">
        <v>330</v>
      </c>
      <c r="D171" s="201">
        <v>0.7</v>
      </c>
      <c r="E171" s="197">
        <v>0.4</v>
      </c>
      <c r="F171" s="197">
        <v>1</v>
      </c>
      <c r="G171" s="198"/>
      <c r="H171" s="201">
        <v>-1.4</v>
      </c>
      <c r="I171" s="197">
        <v>-1.7</v>
      </c>
      <c r="J171" s="197">
        <v>-1.1000000000000001</v>
      </c>
      <c r="K171" s="35"/>
      <c r="L171" s="201">
        <v>-0.1</v>
      </c>
      <c r="M171" s="197">
        <v>-0.4</v>
      </c>
      <c r="N171" s="197">
        <v>0.2</v>
      </c>
    </row>
    <row r="172" spans="1:14" ht="20.100000000000001" customHeight="1" x14ac:dyDescent="0.25">
      <c r="A172" s="55" t="s">
        <v>331</v>
      </c>
      <c r="B172" s="55" t="s">
        <v>301</v>
      </c>
      <c r="C172" s="56" t="s">
        <v>332</v>
      </c>
      <c r="D172" s="204">
        <v>0.4</v>
      </c>
      <c r="E172" s="202">
        <v>0.2</v>
      </c>
      <c r="F172" s="202">
        <v>0.6</v>
      </c>
      <c r="G172" s="203"/>
      <c r="H172" s="204">
        <v>0</v>
      </c>
      <c r="I172" s="202">
        <v>-0.2</v>
      </c>
      <c r="J172" s="202">
        <v>0.2</v>
      </c>
      <c r="K172" s="94"/>
      <c r="L172" s="204">
        <v>-0.8</v>
      </c>
      <c r="M172" s="202">
        <v>-1</v>
      </c>
      <c r="N172" s="202">
        <v>-0.6</v>
      </c>
    </row>
    <row r="173" spans="1:14" ht="15" customHeight="1" x14ac:dyDescent="0.25">
      <c r="A173" s="63"/>
      <c r="B173" s="63"/>
      <c r="C173" s="50"/>
      <c r="D173" s="73"/>
      <c r="E173" s="73"/>
      <c r="F173" s="73"/>
      <c r="G173" s="73"/>
      <c r="H173" s="73"/>
      <c r="I173" s="73"/>
      <c r="J173" s="73"/>
      <c r="K173" s="73"/>
      <c r="N173" s="8" t="s">
        <v>442</v>
      </c>
    </row>
    <row r="174" spans="1:14" s="40" customFormat="1" ht="26.25" customHeight="1" x14ac:dyDescent="0.25">
      <c r="A174" s="345" t="s">
        <v>518</v>
      </c>
      <c r="B174" s="345"/>
      <c r="C174" s="345"/>
      <c r="D174" s="345"/>
      <c r="E174" s="345"/>
      <c r="F174" s="345"/>
      <c r="G174" s="345"/>
      <c r="H174" s="345"/>
      <c r="I174" s="345"/>
      <c r="J174" s="345"/>
      <c r="K174" s="345"/>
      <c r="L174" s="345"/>
      <c r="M174" s="345"/>
      <c r="N174" s="345"/>
    </row>
    <row r="175" spans="1:14" s="40" customFormat="1" ht="28.5" customHeight="1" x14ac:dyDescent="0.25">
      <c r="A175" s="345" t="s">
        <v>480</v>
      </c>
      <c r="B175" s="345"/>
      <c r="C175" s="345"/>
      <c r="D175" s="345"/>
      <c r="E175" s="345"/>
      <c r="F175" s="345"/>
      <c r="G175" s="345"/>
      <c r="H175" s="345"/>
      <c r="I175" s="345"/>
      <c r="J175" s="345"/>
      <c r="K175" s="345"/>
      <c r="L175" s="345"/>
      <c r="M175" s="345"/>
      <c r="N175" s="345"/>
    </row>
    <row r="176" spans="1:14" s="40" customFormat="1" ht="13.5" customHeight="1" x14ac:dyDescent="0.25">
      <c r="A176" s="216"/>
      <c r="B176" s="215"/>
      <c r="C176" s="215"/>
      <c r="D176" s="215"/>
      <c r="E176" s="215"/>
      <c r="F176" s="215"/>
      <c r="G176" s="215"/>
      <c r="H176" s="215"/>
      <c r="I176" s="215"/>
      <c r="J176" s="215"/>
      <c r="K176" s="215"/>
      <c r="L176" s="215"/>
      <c r="M176" s="215"/>
      <c r="N176" s="215"/>
    </row>
    <row r="177" spans="1:7" x14ac:dyDescent="0.25">
      <c r="A177" s="47"/>
      <c r="B177" s="47"/>
      <c r="C177" s="40"/>
      <c r="D177" s="40"/>
      <c r="E177" s="40"/>
      <c r="F177" s="40"/>
      <c r="G177" s="40"/>
    </row>
  </sheetData>
  <mergeCells count="19">
    <mergeCell ref="B9:C9"/>
    <mergeCell ref="B10:C10"/>
    <mergeCell ref="B11:C11"/>
    <mergeCell ref="B12:C12"/>
    <mergeCell ref="B13:C13"/>
    <mergeCell ref="A174:N174"/>
    <mergeCell ref="A175:N175"/>
    <mergeCell ref="B14:C14"/>
    <mergeCell ref="B15:C15"/>
    <mergeCell ref="B16:C16"/>
    <mergeCell ref="B17:C17"/>
    <mergeCell ref="B18:C18"/>
    <mergeCell ref="B19:C19"/>
    <mergeCell ref="A5:A6"/>
    <mergeCell ref="B5:B6"/>
    <mergeCell ref="B7:C7"/>
    <mergeCell ref="L5:N5"/>
    <mergeCell ref="H5:J5"/>
    <mergeCell ref="D5:F5"/>
  </mergeCells>
  <conditionalFormatting sqref="C158">
    <cfRule type="cellIs" dxfId="12" priority="1" stopIfTrue="1" operator="equal">
      <formula>"x"</formula>
    </cfRule>
  </conditionalFormatting>
  <pageMargins left="0.70866141732283472" right="0.70866141732283472" top="0.74803149606299213" bottom="0.74803149606299213"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181"/>
  <sheetViews>
    <sheetView workbookViewId="0">
      <pane ySplit="5" topLeftCell="A6" activePane="bottomLeft" state="frozen"/>
      <selection pane="bottomLeft"/>
    </sheetView>
  </sheetViews>
  <sheetFormatPr defaultColWidth="9.140625" defaultRowHeight="15" x14ac:dyDescent="0.25"/>
  <cols>
    <col min="1" max="1" width="10.7109375" style="4" customWidth="1"/>
    <col min="2" max="2" width="19.28515625" style="4" bestFit="1" customWidth="1"/>
    <col min="3" max="3" width="22.140625" style="4" bestFit="1" customWidth="1"/>
    <col min="4" max="6" width="21.7109375" style="7" customWidth="1"/>
    <col min="7" max="16384" width="9.140625" style="4"/>
  </cols>
  <sheetData>
    <row r="1" spans="1:29" s="271" customFormat="1" ht="15" customHeight="1" x14ac:dyDescent="0.45">
      <c r="A1" s="269" t="s">
        <v>467</v>
      </c>
      <c r="B1" s="269"/>
      <c r="C1" s="269"/>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row>
    <row r="2" spans="1:29" s="271" customFormat="1" ht="15" customHeight="1" x14ac:dyDescent="0.45">
      <c r="A2" s="272" t="s">
        <v>431</v>
      </c>
      <c r="B2" s="273"/>
      <c r="C2" s="274"/>
      <c r="D2" s="275"/>
      <c r="E2" s="275"/>
      <c r="F2" s="275"/>
      <c r="G2" s="276"/>
      <c r="H2" s="276"/>
      <c r="I2" s="276"/>
      <c r="J2" s="276"/>
      <c r="K2" s="276"/>
      <c r="L2" s="276"/>
      <c r="M2" s="276"/>
      <c r="N2" s="276"/>
      <c r="O2" s="276"/>
      <c r="P2" s="276"/>
      <c r="Q2" s="276"/>
      <c r="R2" s="276"/>
      <c r="S2" s="277"/>
      <c r="T2" s="277"/>
      <c r="U2" s="277"/>
      <c r="V2" s="277"/>
      <c r="W2" s="277"/>
      <c r="X2" s="277"/>
      <c r="Y2" s="277"/>
      <c r="Z2" s="277"/>
      <c r="AA2" s="278"/>
      <c r="AB2" s="278"/>
      <c r="AC2" s="278"/>
    </row>
    <row r="3" spans="1:29" s="271" customFormat="1" ht="15" customHeight="1" x14ac:dyDescent="0.45">
      <c r="A3" s="279" t="s">
        <v>487</v>
      </c>
      <c r="B3" s="273"/>
      <c r="C3" s="274"/>
      <c r="D3" s="265"/>
      <c r="E3" s="280"/>
      <c r="F3" s="280"/>
      <c r="G3" s="280"/>
      <c r="H3" s="280"/>
      <c r="I3" s="280"/>
      <c r="J3" s="280"/>
      <c r="K3" s="280"/>
      <c r="L3" s="280"/>
      <c r="M3" s="280"/>
      <c r="N3" s="280"/>
      <c r="O3" s="280"/>
      <c r="P3" s="280"/>
      <c r="Q3" s="280"/>
      <c r="R3" s="280"/>
      <c r="S3" s="280"/>
      <c r="T3" s="280"/>
      <c r="U3" s="280"/>
      <c r="V3" s="280"/>
      <c r="W3" s="280"/>
      <c r="X3" s="280"/>
      <c r="Y3" s="280"/>
      <c r="Z3" s="280"/>
      <c r="AA3" s="280"/>
      <c r="AB3" s="280"/>
      <c r="AC3" s="280"/>
    </row>
    <row r="4" spans="1:29" s="40" customFormat="1" ht="15" customHeight="1" x14ac:dyDescent="0.45">
      <c r="A4" s="61"/>
      <c r="B4" s="61"/>
      <c r="C4" s="61"/>
      <c r="D4" s="60"/>
      <c r="E4" s="60"/>
      <c r="F4" s="60"/>
    </row>
    <row r="5" spans="1:29" ht="48" customHeight="1" x14ac:dyDescent="0.45">
      <c r="A5" s="107" t="s">
        <v>361</v>
      </c>
      <c r="B5" s="107" t="s">
        <v>374</v>
      </c>
      <c r="C5" s="109"/>
      <c r="D5" s="106" t="s">
        <v>432</v>
      </c>
      <c r="E5" s="106" t="s">
        <v>486</v>
      </c>
      <c r="F5" s="106" t="s">
        <v>433</v>
      </c>
    </row>
    <row r="6" spans="1:29" ht="20.100000000000001" customHeight="1" x14ac:dyDescent="0.45">
      <c r="A6" s="12" t="s">
        <v>18</v>
      </c>
      <c r="B6" s="331" t="s">
        <v>488</v>
      </c>
      <c r="C6" s="331"/>
      <c r="D6" s="208">
        <v>13661</v>
      </c>
      <c r="E6" s="75">
        <v>665</v>
      </c>
      <c r="F6" s="75">
        <v>5</v>
      </c>
    </row>
    <row r="7" spans="1:29" ht="20.100000000000001" customHeight="1" x14ac:dyDescent="0.45">
      <c r="A7" s="13"/>
      <c r="B7" s="68"/>
      <c r="C7" s="102"/>
      <c r="D7" s="74"/>
      <c r="E7" s="74"/>
      <c r="F7" s="74"/>
    </row>
    <row r="8" spans="1:29" ht="20.100000000000001" customHeight="1" x14ac:dyDescent="0.45">
      <c r="A8" s="12" t="s">
        <v>19</v>
      </c>
      <c r="B8" s="333" t="s">
        <v>20</v>
      </c>
      <c r="C8" s="333"/>
      <c r="D8" s="77">
        <v>720</v>
      </c>
      <c r="E8" s="77">
        <v>20</v>
      </c>
      <c r="F8" s="77">
        <v>3</v>
      </c>
    </row>
    <row r="9" spans="1:29" ht="20.100000000000001" customHeight="1" x14ac:dyDescent="0.45">
      <c r="A9" s="12" t="s">
        <v>43</v>
      </c>
      <c r="B9" s="333" t="s">
        <v>44</v>
      </c>
      <c r="C9" s="333"/>
      <c r="D9" s="77">
        <v>2174</v>
      </c>
      <c r="E9" s="77">
        <v>102</v>
      </c>
      <c r="F9" s="77">
        <v>5</v>
      </c>
    </row>
    <row r="10" spans="1:29" ht="20.100000000000001" customHeight="1" x14ac:dyDescent="0.45">
      <c r="A10" s="12" t="s">
        <v>90</v>
      </c>
      <c r="B10" s="333" t="s">
        <v>375</v>
      </c>
      <c r="C10" s="333"/>
      <c r="D10" s="77">
        <v>1492</v>
      </c>
      <c r="E10" s="77">
        <v>81</v>
      </c>
      <c r="F10" s="77">
        <v>5</v>
      </c>
    </row>
    <row r="11" spans="1:29" ht="20.100000000000001" customHeight="1" x14ac:dyDescent="0.45">
      <c r="A11" s="12" t="s">
        <v>121</v>
      </c>
      <c r="B11" s="333" t="s">
        <v>122</v>
      </c>
      <c r="C11" s="333"/>
      <c r="D11" s="77">
        <v>1256</v>
      </c>
      <c r="E11" s="77">
        <v>87</v>
      </c>
      <c r="F11" s="77">
        <v>7</v>
      </c>
    </row>
    <row r="12" spans="1:29" ht="20.100000000000001" customHeight="1" x14ac:dyDescent="0.45">
      <c r="A12" s="12" t="s">
        <v>338</v>
      </c>
      <c r="B12" s="333" t="s">
        <v>339</v>
      </c>
      <c r="C12" s="333"/>
      <c r="D12" s="77">
        <v>1466</v>
      </c>
      <c r="E12" s="77">
        <v>76</v>
      </c>
      <c r="F12" s="77">
        <v>5</v>
      </c>
    </row>
    <row r="13" spans="1:29" ht="20.100000000000001" customHeight="1" x14ac:dyDescent="0.45">
      <c r="A13" s="12" t="s">
        <v>340</v>
      </c>
      <c r="B13" s="333" t="s">
        <v>341</v>
      </c>
      <c r="C13" s="333"/>
      <c r="D13" s="77">
        <v>1505</v>
      </c>
      <c r="E13" s="77">
        <v>88</v>
      </c>
      <c r="F13" s="77">
        <v>6</v>
      </c>
    </row>
    <row r="14" spans="1:29" ht="20.100000000000001" customHeight="1" x14ac:dyDescent="0.45">
      <c r="A14" s="12" t="s">
        <v>190</v>
      </c>
      <c r="B14" s="334" t="s">
        <v>191</v>
      </c>
      <c r="C14" s="334"/>
      <c r="D14" s="209">
        <v>1603</v>
      </c>
      <c r="E14" s="77">
        <v>15</v>
      </c>
      <c r="F14" s="77">
        <v>1</v>
      </c>
    </row>
    <row r="15" spans="1:29" ht="20.100000000000001" customHeight="1" x14ac:dyDescent="0.45">
      <c r="A15" s="13" t="s">
        <v>192</v>
      </c>
      <c r="B15" s="335" t="s">
        <v>193</v>
      </c>
      <c r="C15" s="335"/>
      <c r="D15" s="209">
        <v>661</v>
      </c>
      <c r="E15" s="77">
        <v>6</v>
      </c>
      <c r="F15" s="77">
        <v>1</v>
      </c>
    </row>
    <row r="16" spans="1:29" ht="20.100000000000001" customHeight="1" x14ac:dyDescent="0.45">
      <c r="A16" s="13" t="s">
        <v>221</v>
      </c>
      <c r="B16" s="335" t="s">
        <v>222</v>
      </c>
      <c r="C16" s="335"/>
      <c r="D16" s="209">
        <v>942</v>
      </c>
      <c r="E16" s="77">
        <v>9</v>
      </c>
      <c r="F16" s="77">
        <v>1</v>
      </c>
    </row>
    <row r="17" spans="1:6" ht="20.100000000000001" customHeight="1" x14ac:dyDescent="0.45">
      <c r="A17" s="12" t="s">
        <v>261</v>
      </c>
      <c r="B17" s="333" t="s">
        <v>262</v>
      </c>
      <c r="C17" s="333"/>
      <c r="D17" s="77">
        <v>2015</v>
      </c>
      <c r="E17" s="77">
        <v>98</v>
      </c>
      <c r="F17" s="77">
        <v>5</v>
      </c>
    </row>
    <row r="18" spans="1:6" ht="20.100000000000001" customHeight="1" x14ac:dyDescent="0.45">
      <c r="A18" s="12" t="s">
        <v>300</v>
      </c>
      <c r="B18" s="333" t="s">
        <v>301</v>
      </c>
      <c r="C18" s="333"/>
      <c r="D18" s="77">
        <v>1430</v>
      </c>
      <c r="E18" s="77">
        <v>98</v>
      </c>
      <c r="F18" s="77">
        <v>7</v>
      </c>
    </row>
    <row r="19" spans="1:6" ht="20.100000000000001" customHeight="1" x14ac:dyDescent="0.45">
      <c r="A19" s="12"/>
      <c r="B19" s="12"/>
      <c r="C19" s="103"/>
      <c r="D19" s="77"/>
      <c r="E19" s="77"/>
      <c r="F19" s="74"/>
    </row>
    <row r="20" spans="1:6" ht="20.100000000000001" customHeight="1" x14ac:dyDescent="0.45">
      <c r="A20" s="49" t="s">
        <v>21</v>
      </c>
      <c r="B20" s="67" t="s">
        <v>20</v>
      </c>
      <c r="C20" s="50" t="s">
        <v>22</v>
      </c>
      <c r="D20" s="73">
        <v>178</v>
      </c>
      <c r="E20" s="73">
        <v>4</v>
      </c>
      <c r="F20" s="73">
        <v>2</v>
      </c>
    </row>
    <row r="21" spans="1:6" ht="20.100000000000001" customHeight="1" x14ac:dyDescent="0.45">
      <c r="A21" s="49" t="s">
        <v>23</v>
      </c>
      <c r="B21" s="67" t="s">
        <v>20</v>
      </c>
      <c r="C21" s="50" t="s">
        <v>24</v>
      </c>
      <c r="D21" s="73">
        <v>26</v>
      </c>
      <c r="E21" s="73">
        <v>2</v>
      </c>
      <c r="F21" s="73">
        <v>8</v>
      </c>
    </row>
    <row r="22" spans="1:6" ht="20.100000000000001" customHeight="1" x14ac:dyDescent="0.45">
      <c r="A22" s="49" t="s">
        <v>378</v>
      </c>
      <c r="B22" s="67" t="s">
        <v>20</v>
      </c>
      <c r="C22" s="50" t="s">
        <v>25</v>
      </c>
      <c r="D22" s="73">
        <v>63</v>
      </c>
      <c r="E22" s="73">
        <v>1</v>
      </c>
      <c r="F22" s="73">
        <v>2</v>
      </c>
    </row>
    <row r="23" spans="1:6" ht="20.100000000000001" customHeight="1" x14ac:dyDescent="0.45">
      <c r="A23" s="49" t="s">
        <v>26</v>
      </c>
      <c r="B23" s="67" t="s">
        <v>20</v>
      </c>
      <c r="C23" s="50" t="s">
        <v>27</v>
      </c>
      <c r="D23" s="73">
        <v>29</v>
      </c>
      <c r="E23" s="73">
        <v>0</v>
      </c>
      <c r="F23" s="73">
        <v>0</v>
      </c>
    </row>
    <row r="24" spans="1:6" ht="20.100000000000001" customHeight="1" x14ac:dyDescent="0.45">
      <c r="A24" s="49" t="s">
        <v>28</v>
      </c>
      <c r="B24" s="67" t="s">
        <v>20</v>
      </c>
      <c r="C24" s="50" t="s">
        <v>29</v>
      </c>
      <c r="D24" s="73">
        <v>41</v>
      </c>
      <c r="E24" s="73">
        <v>2</v>
      </c>
      <c r="F24" s="73">
        <v>5</v>
      </c>
    </row>
    <row r="25" spans="1:6" ht="20.100000000000001" customHeight="1" x14ac:dyDescent="0.45">
      <c r="A25" s="49" t="s">
        <v>30</v>
      </c>
      <c r="B25" s="67" t="s">
        <v>20</v>
      </c>
      <c r="C25" s="50" t="s">
        <v>31</v>
      </c>
      <c r="D25" s="73">
        <v>63</v>
      </c>
      <c r="E25" s="73">
        <v>0</v>
      </c>
      <c r="F25" s="73">
        <v>0</v>
      </c>
    </row>
    <row r="26" spans="1:6" ht="20.100000000000001" customHeight="1" x14ac:dyDescent="0.45">
      <c r="A26" s="49" t="s">
        <v>32</v>
      </c>
      <c r="B26" s="67" t="s">
        <v>20</v>
      </c>
      <c r="C26" s="50" t="s">
        <v>33</v>
      </c>
      <c r="D26" s="73">
        <v>52</v>
      </c>
      <c r="E26" s="73">
        <v>3</v>
      </c>
      <c r="F26" s="73">
        <v>6</v>
      </c>
    </row>
    <row r="27" spans="1:6" ht="20.100000000000001" customHeight="1" x14ac:dyDescent="0.45">
      <c r="A27" s="49" t="s">
        <v>379</v>
      </c>
      <c r="B27" s="67" t="s">
        <v>20</v>
      </c>
      <c r="C27" s="50" t="s">
        <v>34</v>
      </c>
      <c r="D27" s="73">
        <v>52</v>
      </c>
      <c r="E27" s="73">
        <v>3</v>
      </c>
      <c r="F27" s="73">
        <v>6</v>
      </c>
    </row>
    <row r="28" spans="1:6" ht="20.100000000000001" customHeight="1" x14ac:dyDescent="0.45">
      <c r="A28" s="49" t="s">
        <v>35</v>
      </c>
      <c r="B28" s="67" t="s">
        <v>20</v>
      </c>
      <c r="C28" s="50" t="s">
        <v>36</v>
      </c>
      <c r="D28" s="73">
        <v>43</v>
      </c>
      <c r="E28" s="73">
        <v>1</v>
      </c>
      <c r="F28" s="73">
        <v>2</v>
      </c>
    </row>
    <row r="29" spans="1:6" ht="20.100000000000001" customHeight="1" x14ac:dyDescent="0.45">
      <c r="A29" s="49" t="s">
        <v>37</v>
      </c>
      <c r="B29" s="67" t="s">
        <v>20</v>
      </c>
      <c r="C29" s="50" t="s">
        <v>38</v>
      </c>
      <c r="D29" s="73">
        <v>41</v>
      </c>
      <c r="E29" s="73">
        <v>0</v>
      </c>
      <c r="F29" s="73">
        <v>0</v>
      </c>
    </row>
    <row r="30" spans="1:6" ht="20.100000000000001" customHeight="1" x14ac:dyDescent="0.45">
      <c r="A30" s="49" t="s">
        <v>39</v>
      </c>
      <c r="B30" s="67" t="s">
        <v>20</v>
      </c>
      <c r="C30" s="50" t="s">
        <v>40</v>
      </c>
      <c r="D30" s="73">
        <v>59</v>
      </c>
      <c r="E30" s="73">
        <v>3</v>
      </c>
      <c r="F30" s="73">
        <v>5</v>
      </c>
    </row>
    <row r="31" spans="1:6" ht="20.100000000000001" customHeight="1" x14ac:dyDescent="0.45">
      <c r="A31" s="49" t="s">
        <v>41</v>
      </c>
      <c r="B31" s="67" t="s">
        <v>20</v>
      </c>
      <c r="C31" s="50" t="s">
        <v>42</v>
      </c>
      <c r="D31" s="73">
        <v>73</v>
      </c>
      <c r="E31" s="73">
        <v>1</v>
      </c>
      <c r="F31" s="73">
        <v>1</v>
      </c>
    </row>
    <row r="32" spans="1:6" ht="20.100000000000001" customHeight="1" x14ac:dyDescent="0.45">
      <c r="A32" s="49" t="s">
        <v>45</v>
      </c>
      <c r="B32" s="67" t="s">
        <v>44</v>
      </c>
      <c r="C32" s="50" t="s">
        <v>46</v>
      </c>
      <c r="D32" s="73">
        <v>50</v>
      </c>
      <c r="E32" s="73">
        <v>2</v>
      </c>
      <c r="F32" s="73">
        <v>4</v>
      </c>
    </row>
    <row r="33" spans="1:6" ht="20.100000000000001" customHeight="1" x14ac:dyDescent="0.45">
      <c r="A33" s="49" t="s">
        <v>47</v>
      </c>
      <c r="B33" s="67" t="s">
        <v>44</v>
      </c>
      <c r="C33" s="50" t="s">
        <v>48</v>
      </c>
      <c r="D33" s="73">
        <v>31</v>
      </c>
      <c r="E33" s="73">
        <v>0</v>
      </c>
      <c r="F33" s="73">
        <v>0</v>
      </c>
    </row>
    <row r="34" spans="1:6" ht="20.100000000000001" customHeight="1" x14ac:dyDescent="0.45">
      <c r="A34" s="49" t="s">
        <v>49</v>
      </c>
      <c r="B34" s="67" t="s">
        <v>44</v>
      </c>
      <c r="C34" s="50" t="s">
        <v>50</v>
      </c>
      <c r="D34" s="73">
        <v>93</v>
      </c>
      <c r="E34" s="73">
        <v>1</v>
      </c>
      <c r="F34" s="73">
        <v>1</v>
      </c>
    </row>
    <row r="35" spans="1:6" ht="20.100000000000001" customHeight="1" x14ac:dyDescent="0.45">
      <c r="A35" s="49" t="s">
        <v>51</v>
      </c>
      <c r="B35" s="67" t="s">
        <v>44</v>
      </c>
      <c r="C35" s="50" t="s">
        <v>52</v>
      </c>
      <c r="D35" s="73">
        <v>63</v>
      </c>
      <c r="E35" s="73">
        <v>3</v>
      </c>
      <c r="F35" s="73">
        <v>5</v>
      </c>
    </row>
    <row r="36" spans="1:6" ht="20.100000000000001" customHeight="1" x14ac:dyDescent="0.45">
      <c r="A36" s="49" t="s">
        <v>53</v>
      </c>
      <c r="B36" s="67" t="s">
        <v>44</v>
      </c>
      <c r="C36" s="50" t="s">
        <v>54</v>
      </c>
      <c r="D36" s="73">
        <v>112</v>
      </c>
      <c r="E36" s="73">
        <v>13</v>
      </c>
      <c r="F36" s="73">
        <v>12</v>
      </c>
    </row>
    <row r="37" spans="1:6" ht="20.100000000000001" customHeight="1" x14ac:dyDescent="0.45">
      <c r="A37" s="49" t="s">
        <v>55</v>
      </c>
      <c r="B37" s="67" t="s">
        <v>44</v>
      </c>
      <c r="C37" s="50" t="s">
        <v>56</v>
      </c>
      <c r="D37" s="73">
        <v>113</v>
      </c>
      <c r="E37" s="73">
        <v>9</v>
      </c>
      <c r="F37" s="73">
        <v>8</v>
      </c>
    </row>
    <row r="38" spans="1:6" ht="20.100000000000001" customHeight="1" x14ac:dyDescent="0.25">
      <c r="A38" s="49" t="s">
        <v>57</v>
      </c>
      <c r="B38" s="67" t="s">
        <v>44</v>
      </c>
      <c r="C38" s="50" t="s">
        <v>58</v>
      </c>
      <c r="D38" s="73">
        <v>156</v>
      </c>
      <c r="E38" s="73">
        <v>16</v>
      </c>
      <c r="F38" s="73">
        <v>10</v>
      </c>
    </row>
    <row r="39" spans="1:6" ht="20.100000000000001" customHeight="1" x14ac:dyDescent="0.25">
      <c r="A39" s="49" t="s">
        <v>59</v>
      </c>
      <c r="B39" s="67" t="s">
        <v>44</v>
      </c>
      <c r="C39" s="50" t="s">
        <v>60</v>
      </c>
      <c r="D39" s="73">
        <v>45</v>
      </c>
      <c r="E39" s="73">
        <v>3</v>
      </c>
      <c r="F39" s="73">
        <v>7</v>
      </c>
    </row>
    <row r="40" spans="1:6" ht="20.100000000000001" customHeight="1" x14ac:dyDescent="0.25">
      <c r="A40" s="49" t="s">
        <v>61</v>
      </c>
      <c r="B40" s="67" t="s">
        <v>44</v>
      </c>
      <c r="C40" s="50" t="s">
        <v>62</v>
      </c>
      <c r="D40" s="73">
        <v>49</v>
      </c>
      <c r="E40" s="73">
        <v>3</v>
      </c>
      <c r="F40" s="73">
        <v>6</v>
      </c>
    </row>
    <row r="41" spans="1:6" ht="20.100000000000001" customHeight="1" x14ac:dyDescent="0.25">
      <c r="A41" s="49" t="s">
        <v>63</v>
      </c>
      <c r="B41" s="67" t="s">
        <v>44</v>
      </c>
      <c r="C41" s="50" t="s">
        <v>64</v>
      </c>
      <c r="D41" s="73">
        <v>418</v>
      </c>
      <c r="E41" s="73">
        <v>11</v>
      </c>
      <c r="F41" s="73">
        <v>3</v>
      </c>
    </row>
    <row r="42" spans="1:6" ht="20.100000000000001" customHeight="1" x14ac:dyDescent="0.25">
      <c r="A42" s="49" t="s">
        <v>65</v>
      </c>
      <c r="B42" s="67" t="s">
        <v>44</v>
      </c>
      <c r="C42" s="50" t="s">
        <v>66</v>
      </c>
      <c r="D42" s="73">
        <v>106</v>
      </c>
      <c r="E42" s="73">
        <v>7</v>
      </c>
      <c r="F42" s="73">
        <v>7</v>
      </c>
    </row>
    <row r="43" spans="1:6" ht="20.100000000000001" customHeight="1" x14ac:dyDescent="0.25">
      <c r="A43" s="49" t="s">
        <v>67</v>
      </c>
      <c r="B43" s="67" t="s">
        <v>44</v>
      </c>
      <c r="C43" s="50" t="s">
        <v>68</v>
      </c>
      <c r="D43" s="73">
        <v>128</v>
      </c>
      <c r="E43" s="73">
        <v>3</v>
      </c>
      <c r="F43" s="73">
        <v>2</v>
      </c>
    </row>
    <row r="44" spans="1:6" ht="20.100000000000001" customHeight="1" x14ac:dyDescent="0.25">
      <c r="A44" s="49" t="s">
        <v>69</v>
      </c>
      <c r="B44" s="67" t="s">
        <v>44</v>
      </c>
      <c r="C44" s="50" t="s">
        <v>70</v>
      </c>
      <c r="D44" s="73">
        <v>82</v>
      </c>
      <c r="E44" s="73">
        <v>6</v>
      </c>
      <c r="F44" s="73">
        <v>7</v>
      </c>
    </row>
    <row r="45" spans="1:6" ht="20.100000000000001" customHeight="1" x14ac:dyDescent="0.25">
      <c r="A45" s="49" t="s">
        <v>71</v>
      </c>
      <c r="B45" s="67" t="s">
        <v>44</v>
      </c>
      <c r="C45" s="50" t="s">
        <v>72</v>
      </c>
      <c r="D45" s="73">
        <v>68</v>
      </c>
      <c r="E45" s="73">
        <v>1</v>
      </c>
      <c r="F45" s="73">
        <v>1</v>
      </c>
    </row>
    <row r="46" spans="1:6" ht="20.100000000000001" customHeight="1" x14ac:dyDescent="0.25">
      <c r="A46" s="49" t="s">
        <v>73</v>
      </c>
      <c r="B46" s="67" t="s">
        <v>44</v>
      </c>
      <c r="C46" s="50" t="s">
        <v>74</v>
      </c>
      <c r="D46" s="73">
        <v>75</v>
      </c>
      <c r="E46" s="73">
        <v>1</v>
      </c>
      <c r="F46" s="73">
        <v>1</v>
      </c>
    </row>
    <row r="47" spans="1:6" ht="20.100000000000001" customHeight="1" x14ac:dyDescent="0.25">
      <c r="A47" s="49" t="s">
        <v>75</v>
      </c>
      <c r="B47" s="67" t="s">
        <v>44</v>
      </c>
      <c r="C47" s="50" t="s">
        <v>76</v>
      </c>
      <c r="D47" s="73">
        <v>72</v>
      </c>
      <c r="E47" s="73">
        <v>3</v>
      </c>
      <c r="F47" s="73">
        <v>4</v>
      </c>
    </row>
    <row r="48" spans="1:6" ht="20.100000000000001" customHeight="1" x14ac:dyDescent="0.25">
      <c r="A48" s="49" t="s">
        <v>77</v>
      </c>
      <c r="B48" s="67" t="s">
        <v>44</v>
      </c>
      <c r="C48" s="50" t="s">
        <v>376</v>
      </c>
      <c r="D48" s="73">
        <v>53</v>
      </c>
      <c r="E48" s="73">
        <v>5</v>
      </c>
      <c r="F48" s="73">
        <v>9</v>
      </c>
    </row>
    <row r="49" spans="1:6" ht="20.100000000000001" customHeight="1" x14ac:dyDescent="0.25">
      <c r="A49" s="49" t="s">
        <v>78</v>
      </c>
      <c r="B49" s="67" t="s">
        <v>44</v>
      </c>
      <c r="C49" s="50" t="s">
        <v>79</v>
      </c>
      <c r="D49" s="73">
        <v>79</v>
      </c>
      <c r="E49" s="73">
        <v>3</v>
      </c>
      <c r="F49" s="73">
        <v>4</v>
      </c>
    </row>
    <row r="50" spans="1:6" ht="20.100000000000001" customHeight="1" x14ac:dyDescent="0.25">
      <c r="A50" s="49" t="s">
        <v>80</v>
      </c>
      <c r="B50" s="67" t="s">
        <v>44</v>
      </c>
      <c r="C50" s="50" t="s">
        <v>81</v>
      </c>
      <c r="D50" s="73">
        <v>71</v>
      </c>
      <c r="E50" s="73">
        <v>5</v>
      </c>
      <c r="F50" s="73">
        <v>7</v>
      </c>
    </row>
    <row r="51" spans="1:6" ht="20.100000000000001" customHeight="1" x14ac:dyDescent="0.25">
      <c r="A51" s="49" t="s">
        <v>82</v>
      </c>
      <c r="B51" s="67" t="s">
        <v>44</v>
      </c>
      <c r="C51" s="50" t="s">
        <v>83</v>
      </c>
      <c r="D51" s="73">
        <v>60</v>
      </c>
      <c r="E51" s="73">
        <v>0</v>
      </c>
      <c r="F51" s="73">
        <v>0</v>
      </c>
    </row>
    <row r="52" spans="1:6" ht="20.100000000000001" customHeight="1" x14ac:dyDescent="0.25">
      <c r="A52" s="49" t="s">
        <v>84</v>
      </c>
      <c r="B52" s="67" t="s">
        <v>44</v>
      </c>
      <c r="C52" s="50" t="s">
        <v>85</v>
      </c>
      <c r="D52" s="73">
        <v>67</v>
      </c>
      <c r="E52" s="73">
        <v>1</v>
      </c>
      <c r="F52" s="73">
        <v>1</v>
      </c>
    </row>
    <row r="53" spans="1:6" ht="20.100000000000001" customHeight="1" x14ac:dyDescent="0.25">
      <c r="A53" s="49" t="s">
        <v>86</v>
      </c>
      <c r="B53" s="67" t="s">
        <v>44</v>
      </c>
      <c r="C53" s="50" t="s">
        <v>87</v>
      </c>
      <c r="D53" s="73">
        <v>100</v>
      </c>
      <c r="E53" s="73">
        <v>2</v>
      </c>
      <c r="F53" s="73">
        <v>2</v>
      </c>
    </row>
    <row r="54" spans="1:6" ht="20.100000000000001" customHeight="1" x14ac:dyDescent="0.25">
      <c r="A54" s="49" t="s">
        <v>88</v>
      </c>
      <c r="B54" s="67" t="s">
        <v>44</v>
      </c>
      <c r="C54" s="50" t="s">
        <v>89</v>
      </c>
      <c r="D54" s="73">
        <v>83</v>
      </c>
      <c r="E54" s="73">
        <v>4</v>
      </c>
      <c r="F54" s="73">
        <v>5</v>
      </c>
    </row>
    <row r="55" spans="1:6" ht="20.100000000000001" customHeight="1" x14ac:dyDescent="0.25">
      <c r="A55" s="49" t="s">
        <v>91</v>
      </c>
      <c r="B55" s="67" t="s">
        <v>375</v>
      </c>
      <c r="C55" s="50" t="s">
        <v>92</v>
      </c>
      <c r="D55" s="73">
        <v>75</v>
      </c>
      <c r="E55" s="73">
        <v>1</v>
      </c>
      <c r="F55" s="73">
        <v>1</v>
      </c>
    </row>
    <row r="56" spans="1:6" ht="20.100000000000001" customHeight="1" x14ac:dyDescent="0.25">
      <c r="A56" s="49" t="s">
        <v>93</v>
      </c>
      <c r="B56" s="67" t="s">
        <v>375</v>
      </c>
      <c r="C56" s="50" t="s">
        <v>94</v>
      </c>
      <c r="D56" s="73">
        <v>154</v>
      </c>
      <c r="E56" s="73">
        <v>6</v>
      </c>
      <c r="F56" s="73">
        <v>4</v>
      </c>
    </row>
    <row r="57" spans="1:6" ht="20.100000000000001" customHeight="1" x14ac:dyDescent="0.25">
      <c r="A57" s="49" t="s">
        <v>95</v>
      </c>
      <c r="B57" s="67" t="s">
        <v>375</v>
      </c>
      <c r="C57" s="50" t="s">
        <v>96</v>
      </c>
      <c r="D57" s="73">
        <v>78</v>
      </c>
      <c r="E57" s="73">
        <v>11</v>
      </c>
      <c r="F57" s="73">
        <v>14</v>
      </c>
    </row>
    <row r="58" spans="1:6" ht="20.100000000000001" customHeight="1" x14ac:dyDescent="0.25">
      <c r="A58" s="49" t="s">
        <v>97</v>
      </c>
      <c r="B58" s="67" t="s">
        <v>375</v>
      </c>
      <c r="C58" s="50" t="s">
        <v>98</v>
      </c>
      <c r="D58" s="73">
        <v>82</v>
      </c>
      <c r="E58" s="73">
        <v>9</v>
      </c>
      <c r="F58" s="73">
        <v>11</v>
      </c>
    </row>
    <row r="59" spans="1:6" ht="20.100000000000001" customHeight="1" x14ac:dyDescent="0.25">
      <c r="A59" s="49" t="s">
        <v>99</v>
      </c>
      <c r="B59" s="67" t="s">
        <v>375</v>
      </c>
      <c r="C59" s="50" t="s">
        <v>100</v>
      </c>
      <c r="D59" s="73">
        <v>98</v>
      </c>
      <c r="E59" s="73">
        <v>7</v>
      </c>
      <c r="F59" s="73">
        <v>7</v>
      </c>
    </row>
    <row r="60" spans="1:6" ht="20.100000000000001" customHeight="1" x14ac:dyDescent="0.25">
      <c r="A60" s="49" t="s">
        <v>101</v>
      </c>
      <c r="B60" s="67" t="s">
        <v>375</v>
      </c>
      <c r="C60" s="51" t="s">
        <v>102</v>
      </c>
      <c r="D60" s="73">
        <v>70</v>
      </c>
      <c r="E60" s="73">
        <v>2</v>
      </c>
      <c r="F60" s="73">
        <v>3</v>
      </c>
    </row>
    <row r="61" spans="1:6" ht="20.100000000000001" customHeight="1" x14ac:dyDescent="0.25">
      <c r="A61" s="49" t="s">
        <v>103</v>
      </c>
      <c r="B61" s="67" t="s">
        <v>375</v>
      </c>
      <c r="C61" s="50" t="s">
        <v>104</v>
      </c>
      <c r="D61" s="73">
        <v>104</v>
      </c>
      <c r="E61" s="73">
        <v>6</v>
      </c>
      <c r="F61" s="73">
        <v>6</v>
      </c>
    </row>
    <row r="62" spans="1:6" ht="20.100000000000001" customHeight="1" x14ac:dyDescent="0.25">
      <c r="A62" s="49" t="s">
        <v>105</v>
      </c>
      <c r="B62" s="67" t="s">
        <v>375</v>
      </c>
      <c r="C62" s="50" t="s">
        <v>106</v>
      </c>
      <c r="D62" s="73">
        <v>211</v>
      </c>
      <c r="E62" s="73">
        <v>5</v>
      </c>
      <c r="F62" s="73">
        <v>2</v>
      </c>
    </row>
    <row r="63" spans="1:6" ht="20.100000000000001" customHeight="1" x14ac:dyDescent="0.25">
      <c r="A63" s="49" t="s">
        <v>107</v>
      </c>
      <c r="B63" s="67" t="s">
        <v>375</v>
      </c>
      <c r="C63" s="50" t="s">
        <v>108</v>
      </c>
      <c r="D63" s="73">
        <v>44</v>
      </c>
      <c r="E63" s="73">
        <v>1</v>
      </c>
      <c r="F63" s="73">
        <v>2</v>
      </c>
    </row>
    <row r="64" spans="1:6" ht="20.100000000000001" customHeight="1" x14ac:dyDescent="0.25">
      <c r="A64" s="49" t="s">
        <v>109</v>
      </c>
      <c r="B64" s="67" t="s">
        <v>375</v>
      </c>
      <c r="C64" s="50" t="s">
        <v>110</v>
      </c>
      <c r="D64" s="73">
        <v>49</v>
      </c>
      <c r="E64" s="73">
        <v>1</v>
      </c>
      <c r="F64" s="73">
        <v>2</v>
      </c>
    </row>
    <row r="65" spans="1:6" ht="20.100000000000001" customHeight="1" x14ac:dyDescent="0.25">
      <c r="A65" s="49" t="s">
        <v>111</v>
      </c>
      <c r="B65" s="67" t="s">
        <v>375</v>
      </c>
      <c r="C65" s="50" t="s">
        <v>112</v>
      </c>
      <c r="D65" s="73">
        <v>186</v>
      </c>
      <c r="E65" s="73">
        <v>17</v>
      </c>
      <c r="F65" s="73">
        <v>9</v>
      </c>
    </row>
    <row r="66" spans="1:6" ht="20.100000000000001" customHeight="1" x14ac:dyDescent="0.25">
      <c r="A66" s="49" t="s">
        <v>113</v>
      </c>
      <c r="B66" s="67" t="s">
        <v>375</v>
      </c>
      <c r="C66" s="50" t="s">
        <v>114</v>
      </c>
      <c r="D66" s="73">
        <v>83</v>
      </c>
      <c r="E66" s="73">
        <v>3</v>
      </c>
      <c r="F66" s="73">
        <v>4</v>
      </c>
    </row>
    <row r="67" spans="1:6" ht="20.100000000000001" customHeight="1" x14ac:dyDescent="0.25">
      <c r="A67" s="49" t="s">
        <v>115</v>
      </c>
      <c r="B67" s="67" t="s">
        <v>375</v>
      </c>
      <c r="C67" s="50" t="s">
        <v>116</v>
      </c>
      <c r="D67" s="73">
        <v>112</v>
      </c>
      <c r="E67" s="73">
        <v>4</v>
      </c>
      <c r="F67" s="73">
        <v>4</v>
      </c>
    </row>
    <row r="68" spans="1:6" ht="20.100000000000001" customHeight="1" x14ac:dyDescent="0.25">
      <c r="A68" s="49" t="s">
        <v>117</v>
      </c>
      <c r="B68" s="67" t="s">
        <v>375</v>
      </c>
      <c r="C68" s="50" t="s">
        <v>118</v>
      </c>
      <c r="D68" s="73">
        <v>100</v>
      </c>
      <c r="E68" s="73">
        <v>4</v>
      </c>
      <c r="F68" s="73">
        <v>4</v>
      </c>
    </row>
    <row r="69" spans="1:6" ht="20.100000000000001" customHeight="1" x14ac:dyDescent="0.25">
      <c r="A69" s="49" t="s">
        <v>119</v>
      </c>
      <c r="B69" s="67" t="s">
        <v>375</v>
      </c>
      <c r="C69" s="50" t="s">
        <v>120</v>
      </c>
      <c r="D69" s="73">
        <v>46</v>
      </c>
      <c r="E69" s="73">
        <v>4</v>
      </c>
      <c r="F69" s="73">
        <v>9</v>
      </c>
    </row>
    <row r="70" spans="1:6" ht="20.100000000000001" customHeight="1" x14ac:dyDescent="0.25">
      <c r="A70" s="49" t="s">
        <v>123</v>
      </c>
      <c r="B70" s="67" t="s">
        <v>122</v>
      </c>
      <c r="C70" s="50" t="s">
        <v>124</v>
      </c>
      <c r="D70" s="73">
        <v>55</v>
      </c>
      <c r="E70" s="73">
        <v>2</v>
      </c>
      <c r="F70" s="73">
        <v>4</v>
      </c>
    </row>
    <row r="71" spans="1:6" ht="20.100000000000001" customHeight="1" x14ac:dyDescent="0.25">
      <c r="A71" s="49" t="s">
        <v>125</v>
      </c>
      <c r="B71" s="67" t="s">
        <v>122</v>
      </c>
      <c r="C71" s="50" t="s">
        <v>126</v>
      </c>
      <c r="D71" s="73">
        <v>228</v>
      </c>
      <c r="E71" s="73">
        <v>23</v>
      </c>
      <c r="F71" s="73">
        <v>10</v>
      </c>
    </row>
    <row r="72" spans="1:6" ht="20.100000000000001" customHeight="1" x14ac:dyDescent="0.25">
      <c r="A72" s="49" t="s">
        <v>127</v>
      </c>
      <c r="B72" s="67" t="s">
        <v>122</v>
      </c>
      <c r="C72" s="50" t="s">
        <v>128</v>
      </c>
      <c r="D72" s="73">
        <v>69</v>
      </c>
      <c r="E72" s="73">
        <v>3</v>
      </c>
      <c r="F72" s="73">
        <v>4</v>
      </c>
    </row>
    <row r="73" spans="1:6" ht="20.100000000000001" customHeight="1" x14ac:dyDescent="0.25">
      <c r="A73" s="49" t="s">
        <v>129</v>
      </c>
      <c r="B73" s="67" t="s">
        <v>122</v>
      </c>
      <c r="C73" s="50" t="s">
        <v>130</v>
      </c>
      <c r="D73" s="73">
        <v>181</v>
      </c>
      <c r="E73" s="73">
        <v>13</v>
      </c>
      <c r="F73" s="73">
        <v>7</v>
      </c>
    </row>
    <row r="74" spans="1:6" ht="20.100000000000001" customHeight="1" x14ac:dyDescent="0.25">
      <c r="A74" s="49" t="s">
        <v>131</v>
      </c>
      <c r="B74" s="67" t="s">
        <v>122</v>
      </c>
      <c r="C74" s="50" t="s">
        <v>132</v>
      </c>
      <c r="D74" s="73">
        <v>211</v>
      </c>
      <c r="E74" s="73">
        <v>13</v>
      </c>
      <c r="F74" s="73">
        <v>6</v>
      </c>
    </row>
    <row r="75" spans="1:6" ht="20.100000000000001" customHeight="1" x14ac:dyDescent="0.25">
      <c r="A75" s="49" t="s">
        <v>133</v>
      </c>
      <c r="B75" s="67" t="s">
        <v>122</v>
      </c>
      <c r="C75" s="50" t="s">
        <v>134</v>
      </c>
      <c r="D75" s="73">
        <v>202</v>
      </c>
      <c r="E75" s="73">
        <v>13</v>
      </c>
      <c r="F75" s="73">
        <v>6</v>
      </c>
    </row>
    <row r="76" spans="1:6" ht="20.100000000000001" customHeight="1" x14ac:dyDescent="0.25">
      <c r="A76" s="49" t="s">
        <v>135</v>
      </c>
      <c r="B76" s="67" t="s">
        <v>122</v>
      </c>
      <c r="C76" s="50" t="s">
        <v>136</v>
      </c>
      <c r="D76" s="73">
        <v>73</v>
      </c>
      <c r="E76" s="73">
        <v>4</v>
      </c>
      <c r="F76" s="73">
        <v>5</v>
      </c>
    </row>
    <row r="77" spans="1:6" ht="20.100000000000001" customHeight="1" x14ac:dyDescent="0.25">
      <c r="A77" s="49" t="s">
        <v>137</v>
      </c>
      <c r="B77" s="67" t="s">
        <v>122</v>
      </c>
      <c r="C77" s="50" t="s">
        <v>138</v>
      </c>
      <c r="D77" s="73">
        <v>224</v>
      </c>
      <c r="E77" s="73">
        <v>16</v>
      </c>
      <c r="F77" s="73">
        <v>7</v>
      </c>
    </row>
    <row r="78" spans="1:6" ht="20.100000000000001" customHeight="1" x14ac:dyDescent="0.25">
      <c r="A78" s="49" t="s">
        <v>139</v>
      </c>
      <c r="B78" s="67" t="s">
        <v>122</v>
      </c>
      <c r="C78" s="50" t="s">
        <v>140</v>
      </c>
      <c r="D78" s="73">
        <v>13</v>
      </c>
      <c r="E78" s="73">
        <v>0</v>
      </c>
      <c r="F78" s="73">
        <v>0</v>
      </c>
    </row>
    <row r="79" spans="1:6" ht="20.100000000000001" customHeight="1" x14ac:dyDescent="0.25">
      <c r="A79" s="49" t="s">
        <v>141</v>
      </c>
      <c r="B79" s="67" t="s">
        <v>339</v>
      </c>
      <c r="C79" s="50" t="s">
        <v>142</v>
      </c>
      <c r="D79" s="73">
        <v>274</v>
      </c>
      <c r="E79" s="73">
        <v>18</v>
      </c>
      <c r="F79" s="73">
        <v>7</v>
      </c>
    </row>
    <row r="80" spans="1:6" ht="20.100000000000001" customHeight="1" x14ac:dyDescent="0.25">
      <c r="A80" s="49" t="s">
        <v>143</v>
      </c>
      <c r="B80" s="67" t="s">
        <v>339</v>
      </c>
      <c r="C80" s="50" t="s">
        <v>144</v>
      </c>
      <c r="D80" s="73">
        <v>83</v>
      </c>
      <c r="E80" s="73">
        <v>1</v>
      </c>
      <c r="F80" s="73">
        <v>1</v>
      </c>
    </row>
    <row r="81" spans="1:6" ht="20.100000000000001" customHeight="1" x14ac:dyDescent="0.25">
      <c r="A81" s="49" t="s">
        <v>145</v>
      </c>
      <c r="B81" s="67" t="s">
        <v>339</v>
      </c>
      <c r="C81" s="50" t="s">
        <v>146</v>
      </c>
      <c r="D81" s="73">
        <v>76</v>
      </c>
      <c r="E81" s="73">
        <v>4</v>
      </c>
      <c r="F81" s="73">
        <v>5</v>
      </c>
    </row>
    <row r="82" spans="1:6" ht="20.100000000000001" customHeight="1" x14ac:dyDescent="0.25">
      <c r="A82" s="49" t="s">
        <v>147</v>
      </c>
      <c r="B82" s="67" t="s">
        <v>339</v>
      </c>
      <c r="C82" s="52" t="s">
        <v>148</v>
      </c>
      <c r="D82" s="73">
        <v>59</v>
      </c>
      <c r="E82" s="73">
        <v>3</v>
      </c>
      <c r="F82" s="73">
        <v>5</v>
      </c>
    </row>
    <row r="83" spans="1:6" ht="20.100000000000001" customHeight="1" x14ac:dyDescent="0.25">
      <c r="A83" s="49" t="s">
        <v>149</v>
      </c>
      <c r="B83" s="67" t="s">
        <v>339</v>
      </c>
      <c r="C83" s="50" t="s">
        <v>150</v>
      </c>
      <c r="D83" s="73">
        <v>85</v>
      </c>
      <c r="E83" s="73">
        <v>5</v>
      </c>
      <c r="F83" s="73">
        <v>6</v>
      </c>
    </row>
    <row r="84" spans="1:6" ht="20.100000000000001" customHeight="1" x14ac:dyDescent="0.25">
      <c r="A84" s="49" t="s">
        <v>151</v>
      </c>
      <c r="B84" s="67" t="s">
        <v>339</v>
      </c>
      <c r="C84" s="50" t="s">
        <v>152</v>
      </c>
      <c r="D84" s="73">
        <v>92</v>
      </c>
      <c r="E84" s="73">
        <v>7</v>
      </c>
      <c r="F84" s="73">
        <v>8</v>
      </c>
    </row>
    <row r="85" spans="1:6" ht="20.100000000000001" customHeight="1" x14ac:dyDescent="0.25">
      <c r="A85" s="49" t="s">
        <v>153</v>
      </c>
      <c r="B85" s="67" t="s">
        <v>339</v>
      </c>
      <c r="C85" s="50" t="s">
        <v>154</v>
      </c>
      <c r="D85" s="73">
        <v>50</v>
      </c>
      <c r="E85" s="73">
        <v>2</v>
      </c>
      <c r="F85" s="73">
        <v>4</v>
      </c>
    </row>
    <row r="86" spans="1:6" ht="20.100000000000001" customHeight="1" x14ac:dyDescent="0.25">
      <c r="A86" s="49" t="s">
        <v>155</v>
      </c>
      <c r="B86" s="67" t="s">
        <v>339</v>
      </c>
      <c r="C86" s="50" t="s">
        <v>156</v>
      </c>
      <c r="D86" s="73">
        <v>224</v>
      </c>
      <c r="E86" s="73">
        <v>14</v>
      </c>
      <c r="F86" s="73">
        <v>6</v>
      </c>
    </row>
    <row r="87" spans="1:6" ht="20.100000000000001" customHeight="1" x14ac:dyDescent="0.25">
      <c r="A87" s="49" t="s">
        <v>157</v>
      </c>
      <c r="B87" s="67" t="s">
        <v>339</v>
      </c>
      <c r="C87" s="50" t="s">
        <v>158</v>
      </c>
      <c r="D87" s="73">
        <v>66</v>
      </c>
      <c r="E87" s="73">
        <v>3</v>
      </c>
      <c r="F87" s="73">
        <v>5</v>
      </c>
    </row>
    <row r="88" spans="1:6" ht="20.100000000000001" customHeight="1" x14ac:dyDescent="0.25">
      <c r="A88" s="49" t="s">
        <v>159</v>
      </c>
      <c r="B88" s="67" t="s">
        <v>339</v>
      </c>
      <c r="C88" s="50" t="s">
        <v>160</v>
      </c>
      <c r="D88" s="73">
        <v>48</v>
      </c>
      <c r="E88" s="73">
        <v>1</v>
      </c>
      <c r="F88" s="73">
        <v>2</v>
      </c>
    </row>
    <row r="89" spans="1:6" ht="20.100000000000001" customHeight="1" x14ac:dyDescent="0.25">
      <c r="A89" s="49" t="s">
        <v>161</v>
      </c>
      <c r="B89" s="67" t="s">
        <v>339</v>
      </c>
      <c r="C89" s="50" t="s">
        <v>162</v>
      </c>
      <c r="D89" s="73">
        <v>75</v>
      </c>
      <c r="E89" s="73">
        <v>4</v>
      </c>
      <c r="F89" s="73">
        <v>5</v>
      </c>
    </row>
    <row r="90" spans="1:6" ht="20.100000000000001" customHeight="1" x14ac:dyDescent="0.25">
      <c r="A90" s="49" t="s">
        <v>163</v>
      </c>
      <c r="B90" s="67" t="s">
        <v>339</v>
      </c>
      <c r="C90" s="50" t="s">
        <v>164</v>
      </c>
      <c r="D90" s="73">
        <v>150</v>
      </c>
      <c r="E90" s="73">
        <v>6</v>
      </c>
      <c r="F90" s="73">
        <v>4</v>
      </c>
    </row>
    <row r="91" spans="1:6" ht="20.100000000000001" customHeight="1" x14ac:dyDescent="0.25">
      <c r="A91" s="49" t="s">
        <v>165</v>
      </c>
      <c r="B91" s="67" t="s">
        <v>339</v>
      </c>
      <c r="C91" s="50" t="s">
        <v>166</v>
      </c>
      <c r="D91" s="73">
        <v>65</v>
      </c>
      <c r="E91" s="73">
        <v>0</v>
      </c>
      <c r="F91" s="73">
        <v>0</v>
      </c>
    </row>
    <row r="92" spans="1:6" ht="20.100000000000001" customHeight="1" x14ac:dyDescent="0.25">
      <c r="A92" s="49" t="s">
        <v>167</v>
      </c>
      <c r="B92" s="67" t="s">
        <v>339</v>
      </c>
      <c r="C92" s="50" t="s">
        <v>168</v>
      </c>
      <c r="D92" s="73">
        <v>119</v>
      </c>
      <c r="E92" s="73">
        <v>8</v>
      </c>
      <c r="F92" s="73">
        <v>7</v>
      </c>
    </row>
    <row r="93" spans="1:6" ht="20.100000000000001" customHeight="1" x14ac:dyDescent="0.25">
      <c r="A93" s="49" t="s">
        <v>169</v>
      </c>
      <c r="B93" s="49" t="s">
        <v>341</v>
      </c>
      <c r="C93" s="50" t="s">
        <v>170</v>
      </c>
      <c r="D93" s="73">
        <v>20</v>
      </c>
      <c r="E93" s="73">
        <v>4</v>
      </c>
      <c r="F93" s="73">
        <v>20</v>
      </c>
    </row>
    <row r="94" spans="1:6" ht="20.100000000000001" customHeight="1" x14ac:dyDescent="0.25">
      <c r="A94" s="49" t="s">
        <v>171</v>
      </c>
      <c r="B94" s="49" t="s">
        <v>341</v>
      </c>
      <c r="C94" s="50" t="s">
        <v>172</v>
      </c>
      <c r="D94" s="73">
        <v>176</v>
      </c>
      <c r="E94" s="73">
        <v>15</v>
      </c>
      <c r="F94" s="73">
        <v>9</v>
      </c>
    </row>
    <row r="95" spans="1:6" ht="20.100000000000001" customHeight="1" x14ac:dyDescent="0.25">
      <c r="A95" s="49" t="s">
        <v>173</v>
      </c>
      <c r="B95" s="49" t="s">
        <v>341</v>
      </c>
      <c r="C95" s="50" t="s">
        <v>174</v>
      </c>
      <c r="D95" s="73">
        <v>34</v>
      </c>
      <c r="E95" s="73">
        <v>5</v>
      </c>
      <c r="F95" s="73">
        <v>15</v>
      </c>
    </row>
    <row r="96" spans="1:6" ht="20.100000000000001" customHeight="1" x14ac:dyDescent="0.25">
      <c r="A96" s="49" t="s">
        <v>175</v>
      </c>
      <c r="B96" s="49" t="s">
        <v>341</v>
      </c>
      <c r="C96" s="50" t="s">
        <v>176</v>
      </c>
      <c r="D96" s="73">
        <v>371</v>
      </c>
      <c r="E96" s="73">
        <v>12</v>
      </c>
      <c r="F96" s="73">
        <v>3</v>
      </c>
    </row>
    <row r="97" spans="1:6" ht="20.100000000000001" customHeight="1" x14ac:dyDescent="0.25">
      <c r="A97" s="49" t="s">
        <v>177</v>
      </c>
      <c r="B97" s="49" t="s">
        <v>341</v>
      </c>
      <c r="C97" s="50" t="s">
        <v>178</v>
      </c>
      <c r="D97" s="73">
        <v>334</v>
      </c>
      <c r="E97" s="73">
        <v>14</v>
      </c>
      <c r="F97" s="73">
        <v>4</v>
      </c>
    </row>
    <row r="98" spans="1:6" ht="20.100000000000001" customHeight="1" x14ac:dyDescent="0.25">
      <c r="A98" s="49" t="s">
        <v>179</v>
      </c>
      <c r="B98" s="49" t="s">
        <v>341</v>
      </c>
      <c r="C98" s="50" t="s">
        <v>180</v>
      </c>
      <c r="D98" s="73">
        <v>38</v>
      </c>
      <c r="E98" s="73">
        <v>1</v>
      </c>
      <c r="F98" s="73">
        <v>3</v>
      </c>
    </row>
    <row r="99" spans="1:6" ht="20.100000000000001" customHeight="1" x14ac:dyDescent="0.25">
      <c r="A99" s="49" t="s">
        <v>181</v>
      </c>
      <c r="B99" s="49" t="s">
        <v>341</v>
      </c>
      <c r="C99" s="50" t="s">
        <v>182</v>
      </c>
      <c r="D99" s="73">
        <v>217</v>
      </c>
      <c r="E99" s="73">
        <v>18</v>
      </c>
      <c r="F99" s="73">
        <v>8</v>
      </c>
    </row>
    <row r="100" spans="1:6" ht="20.100000000000001" customHeight="1" x14ac:dyDescent="0.25">
      <c r="A100" s="49" t="s">
        <v>183</v>
      </c>
      <c r="B100" s="49" t="s">
        <v>341</v>
      </c>
      <c r="C100" s="50" t="s">
        <v>184</v>
      </c>
      <c r="D100" s="73">
        <v>54</v>
      </c>
      <c r="E100" s="73">
        <v>5</v>
      </c>
      <c r="F100" s="73">
        <v>9</v>
      </c>
    </row>
    <row r="101" spans="1:6" ht="20.100000000000001" customHeight="1" x14ac:dyDescent="0.25">
      <c r="A101" s="49" t="s">
        <v>185</v>
      </c>
      <c r="B101" s="49" t="s">
        <v>341</v>
      </c>
      <c r="C101" s="50" t="s">
        <v>377</v>
      </c>
      <c r="D101" s="73">
        <v>28</v>
      </c>
      <c r="E101" s="73">
        <v>0</v>
      </c>
      <c r="F101" s="73">
        <v>0</v>
      </c>
    </row>
    <row r="102" spans="1:6" ht="20.100000000000001" customHeight="1" x14ac:dyDescent="0.25">
      <c r="A102" s="49" t="s">
        <v>186</v>
      </c>
      <c r="B102" s="49" t="s">
        <v>341</v>
      </c>
      <c r="C102" s="50" t="s">
        <v>187</v>
      </c>
      <c r="D102" s="73">
        <v>197</v>
      </c>
      <c r="E102" s="73">
        <v>14</v>
      </c>
      <c r="F102" s="73">
        <v>7</v>
      </c>
    </row>
    <row r="103" spans="1:6" ht="20.100000000000001" customHeight="1" x14ac:dyDescent="0.25">
      <c r="A103" s="49" t="s">
        <v>188</v>
      </c>
      <c r="B103" s="49" t="s">
        <v>341</v>
      </c>
      <c r="C103" s="50" t="s">
        <v>189</v>
      </c>
      <c r="D103" s="73">
        <v>36</v>
      </c>
      <c r="E103" s="73">
        <v>0</v>
      </c>
      <c r="F103" s="73">
        <v>0</v>
      </c>
    </row>
    <row r="104" spans="1:6" ht="20.100000000000001" customHeight="1" x14ac:dyDescent="0.25">
      <c r="A104" s="49" t="s">
        <v>194</v>
      </c>
      <c r="B104" s="49" t="s">
        <v>191</v>
      </c>
      <c r="C104" s="53" t="s">
        <v>195</v>
      </c>
      <c r="D104" s="73">
        <v>38</v>
      </c>
      <c r="E104" s="73">
        <v>0</v>
      </c>
      <c r="F104" s="73">
        <v>0</v>
      </c>
    </row>
    <row r="105" spans="1:6" ht="20.100000000000001" customHeight="1" x14ac:dyDescent="0.25">
      <c r="A105" s="49" t="s">
        <v>196</v>
      </c>
      <c r="B105" s="49" t="s">
        <v>191</v>
      </c>
      <c r="C105" s="14" t="s">
        <v>435</v>
      </c>
      <c r="D105" s="73">
        <v>1</v>
      </c>
      <c r="E105" s="73">
        <v>0</v>
      </c>
      <c r="F105" s="73">
        <v>0</v>
      </c>
    </row>
    <row r="106" spans="1:6" ht="20.100000000000001" customHeight="1" x14ac:dyDescent="0.25">
      <c r="A106" s="49" t="s">
        <v>197</v>
      </c>
      <c r="B106" s="49" t="s">
        <v>191</v>
      </c>
      <c r="C106" s="14" t="s">
        <v>198</v>
      </c>
      <c r="D106" s="73">
        <v>53</v>
      </c>
      <c r="E106" s="73">
        <v>1</v>
      </c>
      <c r="F106" s="73">
        <v>2</v>
      </c>
    </row>
    <row r="107" spans="1:6" ht="20.100000000000001" customHeight="1" x14ac:dyDescent="0.25">
      <c r="A107" s="49" t="s">
        <v>199</v>
      </c>
      <c r="B107" s="49" t="s">
        <v>191</v>
      </c>
      <c r="C107" s="53" t="s">
        <v>200</v>
      </c>
      <c r="D107" s="73">
        <v>34</v>
      </c>
      <c r="E107" s="73">
        <v>0</v>
      </c>
      <c r="F107" s="73">
        <v>0</v>
      </c>
    </row>
    <row r="108" spans="1:6" ht="20.100000000000001" customHeight="1" x14ac:dyDescent="0.25">
      <c r="A108" s="49" t="s">
        <v>201</v>
      </c>
      <c r="B108" s="49" t="s">
        <v>191</v>
      </c>
      <c r="C108" s="14" t="s">
        <v>202</v>
      </c>
      <c r="D108" s="73">
        <v>53</v>
      </c>
      <c r="E108" s="73">
        <v>1</v>
      </c>
      <c r="F108" s="73">
        <v>2</v>
      </c>
    </row>
    <row r="109" spans="1:6" ht="20.100000000000001" customHeight="1" x14ac:dyDescent="0.25">
      <c r="A109" s="49" t="s">
        <v>203</v>
      </c>
      <c r="B109" s="49" t="s">
        <v>191</v>
      </c>
      <c r="C109" s="14" t="s">
        <v>204</v>
      </c>
      <c r="D109" s="73">
        <v>45</v>
      </c>
      <c r="E109" s="73">
        <v>0</v>
      </c>
      <c r="F109" s="73">
        <v>0</v>
      </c>
    </row>
    <row r="110" spans="1:6" ht="20.100000000000001" customHeight="1" x14ac:dyDescent="0.25">
      <c r="A110" s="49" t="s">
        <v>205</v>
      </c>
      <c r="B110" s="49" t="s">
        <v>191</v>
      </c>
      <c r="C110" s="14" t="s">
        <v>206</v>
      </c>
      <c r="D110" s="73">
        <v>26</v>
      </c>
      <c r="E110" s="73">
        <v>0</v>
      </c>
      <c r="F110" s="73">
        <v>0</v>
      </c>
    </row>
    <row r="111" spans="1:6" ht="20.100000000000001" customHeight="1" x14ac:dyDescent="0.25">
      <c r="A111" s="49" t="s">
        <v>207</v>
      </c>
      <c r="B111" s="49" t="s">
        <v>191</v>
      </c>
      <c r="C111" s="14" t="s">
        <v>208</v>
      </c>
      <c r="D111" s="73">
        <v>60</v>
      </c>
      <c r="E111" s="73">
        <v>1</v>
      </c>
      <c r="F111" s="73">
        <v>2</v>
      </c>
    </row>
    <row r="112" spans="1:6" ht="20.100000000000001" customHeight="1" x14ac:dyDescent="0.25">
      <c r="A112" s="49" t="s">
        <v>209</v>
      </c>
      <c r="B112" s="49" t="s">
        <v>191</v>
      </c>
      <c r="C112" s="14" t="s">
        <v>210</v>
      </c>
      <c r="D112" s="73">
        <v>64</v>
      </c>
      <c r="E112" s="73">
        <v>2</v>
      </c>
      <c r="F112" s="73">
        <v>3</v>
      </c>
    </row>
    <row r="113" spans="1:6" ht="20.100000000000001" customHeight="1" x14ac:dyDescent="0.25">
      <c r="A113" s="49" t="s">
        <v>211</v>
      </c>
      <c r="B113" s="49" t="s">
        <v>191</v>
      </c>
      <c r="C113" s="14" t="s">
        <v>212</v>
      </c>
      <c r="D113" s="73">
        <v>63</v>
      </c>
      <c r="E113" s="73">
        <v>0</v>
      </c>
      <c r="F113" s="73">
        <v>0</v>
      </c>
    </row>
    <row r="114" spans="1:6" ht="20.100000000000001" customHeight="1" x14ac:dyDescent="0.25">
      <c r="A114" s="49" t="s">
        <v>213</v>
      </c>
      <c r="B114" s="49" t="s">
        <v>191</v>
      </c>
      <c r="C114" s="14" t="s">
        <v>214</v>
      </c>
      <c r="D114" s="73">
        <v>67</v>
      </c>
      <c r="E114" s="73">
        <v>0</v>
      </c>
      <c r="F114" s="73">
        <v>0</v>
      </c>
    </row>
    <row r="115" spans="1:6" ht="20.100000000000001" customHeight="1" x14ac:dyDescent="0.25">
      <c r="A115" s="49" t="s">
        <v>215</v>
      </c>
      <c r="B115" s="49" t="s">
        <v>191</v>
      </c>
      <c r="C115" s="14" t="s">
        <v>216</v>
      </c>
      <c r="D115" s="73">
        <v>65</v>
      </c>
      <c r="E115" s="73">
        <v>0</v>
      </c>
      <c r="F115" s="73">
        <v>0</v>
      </c>
    </row>
    <row r="116" spans="1:6" ht="20.100000000000001" customHeight="1" x14ac:dyDescent="0.25">
      <c r="A116" s="49" t="s">
        <v>217</v>
      </c>
      <c r="B116" s="49" t="s">
        <v>191</v>
      </c>
      <c r="C116" s="14" t="s">
        <v>218</v>
      </c>
      <c r="D116" s="73">
        <v>55</v>
      </c>
      <c r="E116" s="73">
        <v>0</v>
      </c>
      <c r="F116" s="73">
        <v>0</v>
      </c>
    </row>
    <row r="117" spans="1:6" ht="20.100000000000001" customHeight="1" x14ac:dyDescent="0.25">
      <c r="A117" s="49" t="s">
        <v>219</v>
      </c>
      <c r="B117" s="49" t="s">
        <v>191</v>
      </c>
      <c r="C117" s="14" t="s">
        <v>220</v>
      </c>
      <c r="D117" s="73">
        <v>37</v>
      </c>
      <c r="E117" s="73">
        <v>1</v>
      </c>
      <c r="F117" s="73">
        <v>3</v>
      </c>
    </row>
    <row r="118" spans="1:6" ht="20.100000000000001" customHeight="1" x14ac:dyDescent="0.25">
      <c r="A118" s="49" t="s">
        <v>223</v>
      </c>
      <c r="B118" s="49" t="s">
        <v>191</v>
      </c>
      <c r="C118" s="14" t="s">
        <v>224</v>
      </c>
      <c r="D118" s="73">
        <v>38</v>
      </c>
      <c r="E118" s="73">
        <v>1</v>
      </c>
      <c r="F118" s="73">
        <v>3</v>
      </c>
    </row>
    <row r="119" spans="1:6" ht="20.100000000000001" customHeight="1" x14ac:dyDescent="0.25">
      <c r="A119" s="49" t="s">
        <v>225</v>
      </c>
      <c r="B119" s="49" t="s">
        <v>191</v>
      </c>
      <c r="C119" s="14" t="s">
        <v>226</v>
      </c>
      <c r="D119" s="73">
        <v>76</v>
      </c>
      <c r="E119" s="73">
        <v>0</v>
      </c>
      <c r="F119" s="73">
        <v>0</v>
      </c>
    </row>
    <row r="120" spans="1:6" ht="20.100000000000001" customHeight="1" x14ac:dyDescent="0.25">
      <c r="A120" s="49" t="s">
        <v>227</v>
      </c>
      <c r="B120" s="49" t="s">
        <v>191</v>
      </c>
      <c r="C120" s="14" t="s">
        <v>228</v>
      </c>
      <c r="D120" s="73">
        <v>53</v>
      </c>
      <c r="E120" s="73">
        <v>2</v>
      </c>
      <c r="F120" s="73">
        <v>4</v>
      </c>
    </row>
    <row r="121" spans="1:6" ht="20.100000000000001" customHeight="1" x14ac:dyDescent="0.25">
      <c r="A121" s="49" t="s">
        <v>229</v>
      </c>
      <c r="B121" s="49" t="s">
        <v>191</v>
      </c>
      <c r="C121" s="14" t="s">
        <v>230</v>
      </c>
      <c r="D121" s="73">
        <v>51</v>
      </c>
      <c r="E121" s="73">
        <v>0</v>
      </c>
      <c r="F121" s="73">
        <v>0</v>
      </c>
    </row>
    <row r="122" spans="1:6" ht="20.100000000000001" customHeight="1" x14ac:dyDescent="0.25">
      <c r="A122" s="49" t="s">
        <v>231</v>
      </c>
      <c r="B122" s="49" t="s">
        <v>191</v>
      </c>
      <c r="C122" s="14" t="s">
        <v>232</v>
      </c>
      <c r="D122" s="73">
        <v>59</v>
      </c>
      <c r="E122" s="73">
        <v>0</v>
      </c>
      <c r="F122" s="73">
        <v>0</v>
      </c>
    </row>
    <row r="123" spans="1:6" ht="20.100000000000001" customHeight="1" x14ac:dyDescent="0.25">
      <c r="A123" s="49" t="s">
        <v>233</v>
      </c>
      <c r="B123" s="49" t="s">
        <v>191</v>
      </c>
      <c r="C123" s="14" t="s">
        <v>234</v>
      </c>
      <c r="D123" s="73">
        <v>69</v>
      </c>
      <c r="E123" s="73">
        <v>1</v>
      </c>
      <c r="F123" s="73">
        <v>1</v>
      </c>
    </row>
    <row r="124" spans="1:6" ht="20.100000000000001" customHeight="1" x14ac:dyDescent="0.25">
      <c r="A124" s="49" t="s">
        <v>235</v>
      </c>
      <c r="B124" s="49" t="s">
        <v>191</v>
      </c>
      <c r="C124" s="14" t="s">
        <v>236</v>
      </c>
      <c r="D124" s="73">
        <v>61</v>
      </c>
      <c r="E124" s="73">
        <v>1</v>
      </c>
      <c r="F124" s="73">
        <v>2</v>
      </c>
    </row>
    <row r="125" spans="1:6" ht="20.100000000000001" customHeight="1" x14ac:dyDescent="0.25">
      <c r="A125" s="49" t="s">
        <v>237</v>
      </c>
      <c r="B125" s="49" t="s">
        <v>191</v>
      </c>
      <c r="C125" s="14" t="s">
        <v>238</v>
      </c>
      <c r="D125" s="73">
        <v>58</v>
      </c>
      <c r="E125" s="73">
        <v>1</v>
      </c>
      <c r="F125" s="73">
        <v>2</v>
      </c>
    </row>
    <row r="126" spans="1:6" ht="20.100000000000001" customHeight="1" x14ac:dyDescent="0.25">
      <c r="A126" s="49" t="s">
        <v>239</v>
      </c>
      <c r="B126" s="49" t="s">
        <v>191</v>
      </c>
      <c r="C126" s="14" t="s">
        <v>240</v>
      </c>
      <c r="D126" s="73">
        <v>64</v>
      </c>
      <c r="E126" s="73">
        <v>0</v>
      </c>
      <c r="F126" s="73">
        <v>0</v>
      </c>
    </row>
    <row r="127" spans="1:6" ht="20.100000000000001" customHeight="1" x14ac:dyDescent="0.25">
      <c r="A127" s="49" t="s">
        <v>241</v>
      </c>
      <c r="B127" s="49" t="s">
        <v>191</v>
      </c>
      <c r="C127" s="53" t="s">
        <v>242</v>
      </c>
      <c r="D127" s="73">
        <v>38</v>
      </c>
      <c r="E127" s="73">
        <v>1</v>
      </c>
      <c r="F127" s="73">
        <v>3</v>
      </c>
    </row>
    <row r="128" spans="1:6" ht="20.100000000000001" customHeight="1" x14ac:dyDescent="0.25">
      <c r="A128" s="49" t="s">
        <v>243</v>
      </c>
      <c r="B128" s="49" t="s">
        <v>191</v>
      </c>
      <c r="C128" s="14" t="s">
        <v>244</v>
      </c>
      <c r="D128" s="73">
        <v>47</v>
      </c>
      <c r="E128" s="73">
        <v>0</v>
      </c>
      <c r="F128" s="73">
        <v>0</v>
      </c>
    </row>
    <row r="129" spans="1:6" ht="20.100000000000001" customHeight="1" x14ac:dyDescent="0.25">
      <c r="A129" s="49" t="s">
        <v>245</v>
      </c>
      <c r="B129" s="49" t="s">
        <v>191</v>
      </c>
      <c r="C129" s="14" t="s">
        <v>246</v>
      </c>
      <c r="D129" s="73">
        <v>53</v>
      </c>
      <c r="E129" s="73">
        <v>0</v>
      </c>
      <c r="F129" s="73">
        <v>0</v>
      </c>
    </row>
    <row r="130" spans="1:6" ht="20.100000000000001" customHeight="1" x14ac:dyDescent="0.25">
      <c r="A130" s="49" t="s">
        <v>247</v>
      </c>
      <c r="B130" s="49" t="s">
        <v>191</v>
      </c>
      <c r="C130" s="14" t="s">
        <v>248</v>
      </c>
      <c r="D130" s="73">
        <v>45</v>
      </c>
      <c r="E130" s="73">
        <v>0</v>
      </c>
      <c r="F130" s="73">
        <v>0</v>
      </c>
    </row>
    <row r="131" spans="1:6" ht="20.100000000000001" customHeight="1" x14ac:dyDescent="0.25">
      <c r="A131" s="49" t="s">
        <v>249</v>
      </c>
      <c r="B131" s="49" t="s">
        <v>191</v>
      </c>
      <c r="C131" s="14" t="s">
        <v>250</v>
      </c>
      <c r="D131" s="73">
        <v>29</v>
      </c>
      <c r="E131" s="73">
        <v>1</v>
      </c>
      <c r="F131" s="73">
        <v>3</v>
      </c>
    </row>
    <row r="132" spans="1:6" ht="20.100000000000001" customHeight="1" x14ac:dyDescent="0.25">
      <c r="A132" s="49" t="s">
        <v>251</v>
      </c>
      <c r="B132" s="49" t="s">
        <v>191</v>
      </c>
      <c r="C132" s="14" t="s">
        <v>252</v>
      </c>
      <c r="D132" s="73">
        <v>42</v>
      </c>
      <c r="E132" s="73">
        <v>0</v>
      </c>
      <c r="F132" s="73">
        <v>0</v>
      </c>
    </row>
    <row r="133" spans="1:6" ht="20.100000000000001" customHeight="1" x14ac:dyDescent="0.25">
      <c r="A133" s="49" t="s">
        <v>253</v>
      </c>
      <c r="B133" s="49" t="s">
        <v>191</v>
      </c>
      <c r="C133" s="14" t="s">
        <v>254</v>
      </c>
      <c r="D133" s="73">
        <v>45</v>
      </c>
      <c r="E133" s="73">
        <v>0</v>
      </c>
      <c r="F133" s="73">
        <v>0</v>
      </c>
    </row>
    <row r="134" spans="1:6" ht="20.100000000000001" customHeight="1" x14ac:dyDescent="0.25">
      <c r="A134" s="49" t="s">
        <v>255</v>
      </c>
      <c r="B134" s="49" t="s">
        <v>191</v>
      </c>
      <c r="C134" s="14" t="s">
        <v>256</v>
      </c>
      <c r="D134" s="73">
        <v>35</v>
      </c>
      <c r="E134" s="73">
        <v>1</v>
      </c>
      <c r="F134" s="73">
        <v>3</v>
      </c>
    </row>
    <row r="135" spans="1:6" ht="20.100000000000001" customHeight="1" x14ac:dyDescent="0.25">
      <c r="A135" s="49" t="s">
        <v>257</v>
      </c>
      <c r="B135" s="49" t="s">
        <v>191</v>
      </c>
      <c r="C135" s="14" t="s">
        <v>258</v>
      </c>
      <c r="D135" s="73">
        <v>31</v>
      </c>
      <c r="E135" s="73">
        <v>0</v>
      </c>
      <c r="F135" s="73">
        <v>0</v>
      </c>
    </row>
    <row r="136" spans="1:6" ht="20.100000000000001" customHeight="1" x14ac:dyDescent="0.25">
      <c r="A136" s="49" t="s">
        <v>259</v>
      </c>
      <c r="B136" s="49" t="s">
        <v>191</v>
      </c>
      <c r="C136" s="14" t="s">
        <v>260</v>
      </c>
      <c r="D136" s="73">
        <v>48</v>
      </c>
      <c r="E136" s="73">
        <v>0</v>
      </c>
      <c r="F136" s="73">
        <v>0</v>
      </c>
    </row>
    <row r="137" spans="1:6" ht="20.100000000000001" customHeight="1" x14ac:dyDescent="0.25">
      <c r="A137" s="49" t="s">
        <v>263</v>
      </c>
      <c r="B137" s="49" t="s">
        <v>262</v>
      </c>
      <c r="C137" s="50" t="s">
        <v>264</v>
      </c>
      <c r="D137" s="73">
        <v>28</v>
      </c>
      <c r="E137" s="73">
        <v>1</v>
      </c>
      <c r="F137" s="73">
        <v>4</v>
      </c>
    </row>
    <row r="138" spans="1:6" ht="20.100000000000001" customHeight="1" x14ac:dyDescent="0.25">
      <c r="A138" s="49" t="s">
        <v>265</v>
      </c>
      <c r="B138" s="49" t="s">
        <v>262</v>
      </c>
      <c r="C138" s="50" t="s">
        <v>266</v>
      </c>
      <c r="D138" s="73">
        <v>44</v>
      </c>
      <c r="E138" s="73">
        <v>1</v>
      </c>
      <c r="F138" s="73">
        <v>2</v>
      </c>
    </row>
    <row r="139" spans="1:6" ht="20.100000000000001" customHeight="1" x14ac:dyDescent="0.25">
      <c r="A139" s="49" t="s">
        <v>267</v>
      </c>
      <c r="B139" s="49" t="s">
        <v>262</v>
      </c>
      <c r="C139" s="50" t="s">
        <v>268</v>
      </c>
      <c r="D139" s="73">
        <v>131</v>
      </c>
      <c r="E139" s="73">
        <v>7</v>
      </c>
      <c r="F139" s="73">
        <v>5</v>
      </c>
    </row>
    <row r="140" spans="1:6" ht="20.100000000000001" customHeight="1" x14ac:dyDescent="0.25">
      <c r="A140" s="49" t="s">
        <v>269</v>
      </c>
      <c r="B140" s="49" t="s">
        <v>262</v>
      </c>
      <c r="C140" s="50" t="s">
        <v>270</v>
      </c>
      <c r="D140" s="73">
        <v>128</v>
      </c>
      <c r="E140" s="73">
        <v>11</v>
      </c>
      <c r="F140" s="73">
        <v>9</v>
      </c>
    </row>
    <row r="141" spans="1:6" ht="20.100000000000001" customHeight="1" x14ac:dyDescent="0.25">
      <c r="A141" s="49" t="s">
        <v>271</v>
      </c>
      <c r="B141" s="49" t="s">
        <v>262</v>
      </c>
      <c r="C141" s="50" t="s">
        <v>272</v>
      </c>
      <c r="D141" s="73">
        <v>295</v>
      </c>
      <c r="E141" s="73">
        <v>6</v>
      </c>
      <c r="F141" s="73">
        <v>2</v>
      </c>
    </row>
    <row r="142" spans="1:6" ht="20.100000000000001" customHeight="1" x14ac:dyDescent="0.25">
      <c r="A142" s="49" t="s">
        <v>273</v>
      </c>
      <c r="B142" s="49" t="s">
        <v>262</v>
      </c>
      <c r="C142" s="50" t="s">
        <v>274</v>
      </c>
      <c r="D142" s="73">
        <v>38</v>
      </c>
      <c r="E142" s="73">
        <v>4</v>
      </c>
      <c r="F142" s="73">
        <v>11</v>
      </c>
    </row>
    <row r="143" spans="1:6" ht="20.100000000000001" customHeight="1" x14ac:dyDescent="0.25">
      <c r="A143" s="49" t="s">
        <v>275</v>
      </c>
      <c r="B143" s="49" t="s">
        <v>262</v>
      </c>
      <c r="C143" s="50" t="s">
        <v>276</v>
      </c>
      <c r="D143" s="73">
        <v>394</v>
      </c>
      <c r="E143" s="73">
        <v>8</v>
      </c>
      <c r="F143" s="73">
        <v>2</v>
      </c>
    </row>
    <row r="144" spans="1:6" ht="20.100000000000001" customHeight="1" x14ac:dyDescent="0.25">
      <c r="A144" s="49" t="s">
        <v>277</v>
      </c>
      <c r="B144" s="49" t="s">
        <v>262</v>
      </c>
      <c r="C144" s="50" t="s">
        <v>278</v>
      </c>
      <c r="D144" s="73">
        <v>58</v>
      </c>
      <c r="E144" s="73">
        <v>3</v>
      </c>
      <c r="F144" s="73">
        <v>5</v>
      </c>
    </row>
    <row r="145" spans="1:6" ht="20.100000000000001" customHeight="1" x14ac:dyDescent="0.25">
      <c r="A145" s="49" t="s">
        <v>279</v>
      </c>
      <c r="B145" s="49" t="s">
        <v>262</v>
      </c>
      <c r="C145" s="50" t="s">
        <v>280</v>
      </c>
      <c r="D145" s="73">
        <v>58</v>
      </c>
      <c r="E145" s="73">
        <v>2</v>
      </c>
      <c r="F145" s="73">
        <v>3</v>
      </c>
    </row>
    <row r="146" spans="1:6" ht="20.100000000000001" customHeight="1" x14ac:dyDescent="0.25">
      <c r="A146" s="49" t="s">
        <v>281</v>
      </c>
      <c r="B146" s="49" t="s">
        <v>262</v>
      </c>
      <c r="C146" s="50" t="s">
        <v>282</v>
      </c>
      <c r="D146" s="73">
        <v>202</v>
      </c>
      <c r="E146" s="73">
        <v>17</v>
      </c>
      <c r="F146" s="73">
        <v>8</v>
      </c>
    </row>
    <row r="147" spans="1:6" ht="20.100000000000001" customHeight="1" x14ac:dyDescent="0.25">
      <c r="A147" s="49" t="s">
        <v>283</v>
      </c>
      <c r="B147" s="49" t="s">
        <v>262</v>
      </c>
      <c r="C147" s="50" t="s">
        <v>284</v>
      </c>
      <c r="D147" s="73">
        <v>32</v>
      </c>
      <c r="E147" s="73">
        <v>0</v>
      </c>
      <c r="F147" s="73">
        <v>0</v>
      </c>
    </row>
    <row r="148" spans="1:6" ht="20.100000000000001" customHeight="1" x14ac:dyDescent="0.25">
      <c r="A148" s="49" t="s">
        <v>285</v>
      </c>
      <c r="B148" s="49" t="s">
        <v>262</v>
      </c>
      <c r="C148" s="50" t="s">
        <v>13</v>
      </c>
      <c r="D148" s="73">
        <v>33</v>
      </c>
      <c r="E148" s="73">
        <v>0</v>
      </c>
      <c r="F148" s="73">
        <v>0</v>
      </c>
    </row>
    <row r="149" spans="1:6" ht="20.100000000000001" customHeight="1" x14ac:dyDescent="0.25">
      <c r="A149" s="49" t="s">
        <v>286</v>
      </c>
      <c r="B149" s="49" t="s">
        <v>262</v>
      </c>
      <c r="C149" s="50" t="s">
        <v>287</v>
      </c>
      <c r="D149" s="73">
        <v>25</v>
      </c>
      <c r="E149" s="73">
        <v>1</v>
      </c>
      <c r="F149" s="73">
        <v>4</v>
      </c>
    </row>
    <row r="150" spans="1:6" ht="20.100000000000001" customHeight="1" x14ac:dyDescent="0.25">
      <c r="A150" s="49" t="s">
        <v>288</v>
      </c>
      <c r="B150" s="49" t="s">
        <v>262</v>
      </c>
      <c r="C150" s="50" t="s">
        <v>289</v>
      </c>
      <c r="D150" s="73">
        <v>42</v>
      </c>
      <c r="E150" s="73">
        <v>1</v>
      </c>
      <c r="F150" s="73">
        <v>2</v>
      </c>
    </row>
    <row r="151" spans="1:6" ht="20.100000000000001" customHeight="1" x14ac:dyDescent="0.25">
      <c r="A151" s="49" t="s">
        <v>290</v>
      </c>
      <c r="B151" s="49" t="s">
        <v>262</v>
      </c>
      <c r="C151" s="50" t="s">
        <v>291</v>
      </c>
      <c r="D151" s="73">
        <v>204</v>
      </c>
      <c r="E151" s="73">
        <v>6</v>
      </c>
      <c r="F151" s="73">
        <v>3</v>
      </c>
    </row>
    <row r="152" spans="1:6" ht="20.100000000000001" customHeight="1" x14ac:dyDescent="0.25">
      <c r="A152" s="49" t="s">
        <v>292</v>
      </c>
      <c r="B152" s="49" t="s">
        <v>262</v>
      </c>
      <c r="C152" s="50" t="s">
        <v>293</v>
      </c>
      <c r="D152" s="73">
        <v>52</v>
      </c>
      <c r="E152" s="73">
        <v>2</v>
      </c>
      <c r="F152" s="73">
        <v>4</v>
      </c>
    </row>
    <row r="153" spans="1:6" ht="20.100000000000001" customHeight="1" x14ac:dyDescent="0.25">
      <c r="A153" s="49" t="s">
        <v>294</v>
      </c>
      <c r="B153" s="49" t="s">
        <v>262</v>
      </c>
      <c r="C153" s="50" t="s">
        <v>295</v>
      </c>
      <c r="D153" s="73">
        <v>182</v>
      </c>
      <c r="E153" s="73">
        <v>28</v>
      </c>
      <c r="F153" s="73">
        <v>15</v>
      </c>
    </row>
    <row r="154" spans="1:6" ht="20.100000000000001" customHeight="1" x14ac:dyDescent="0.25">
      <c r="A154" s="49" t="s">
        <v>296</v>
      </c>
      <c r="B154" s="49" t="s">
        <v>262</v>
      </c>
      <c r="C154" s="50" t="s">
        <v>297</v>
      </c>
      <c r="D154" s="73">
        <v>30</v>
      </c>
      <c r="E154" s="73">
        <v>0</v>
      </c>
      <c r="F154" s="73">
        <v>0</v>
      </c>
    </row>
    <row r="155" spans="1:6" ht="20.100000000000001" customHeight="1" x14ac:dyDescent="0.25">
      <c r="A155" s="49" t="s">
        <v>298</v>
      </c>
      <c r="B155" s="49" t="s">
        <v>262</v>
      </c>
      <c r="C155" s="50" t="s">
        <v>299</v>
      </c>
      <c r="D155" s="73">
        <v>39</v>
      </c>
      <c r="E155" s="73">
        <v>0</v>
      </c>
      <c r="F155" s="73">
        <v>0</v>
      </c>
    </row>
    <row r="156" spans="1:6" ht="20.100000000000001" customHeight="1" x14ac:dyDescent="0.25">
      <c r="A156" s="49" t="s">
        <v>302</v>
      </c>
      <c r="B156" s="49" t="s">
        <v>301</v>
      </c>
      <c r="C156" s="50" t="s">
        <v>303</v>
      </c>
      <c r="D156" s="73">
        <v>46</v>
      </c>
      <c r="E156" s="73">
        <v>6</v>
      </c>
      <c r="F156" s="73">
        <v>13</v>
      </c>
    </row>
    <row r="157" spans="1:6" ht="20.100000000000001" customHeight="1" x14ac:dyDescent="0.25">
      <c r="A157" s="49" t="s">
        <v>304</v>
      </c>
      <c r="B157" s="49" t="s">
        <v>301</v>
      </c>
      <c r="C157" s="50" t="s">
        <v>305</v>
      </c>
      <c r="D157" s="73">
        <v>24</v>
      </c>
      <c r="E157" s="73">
        <v>2</v>
      </c>
      <c r="F157" s="73">
        <v>8</v>
      </c>
    </row>
    <row r="158" spans="1:6" ht="20.100000000000001" customHeight="1" x14ac:dyDescent="0.25">
      <c r="A158" s="49" t="s">
        <v>306</v>
      </c>
      <c r="B158" s="49" t="s">
        <v>301</v>
      </c>
      <c r="C158" s="54" t="s">
        <v>307</v>
      </c>
      <c r="D158" s="73">
        <v>92</v>
      </c>
      <c r="E158" s="73">
        <v>5</v>
      </c>
      <c r="F158" s="73">
        <v>5</v>
      </c>
    </row>
    <row r="159" spans="1:6" ht="20.100000000000001" customHeight="1" x14ac:dyDescent="0.25">
      <c r="A159" s="49" t="s">
        <v>308</v>
      </c>
      <c r="B159" s="49" t="s">
        <v>301</v>
      </c>
      <c r="C159" s="50" t="s">
        <v>309</v>
      </c>
      <c r="D159" s="73">
        <v>171</v>
      </c>
      <c r="E159" s="73">
        <v>14</v>
      </c>
      <c r="F159" s="73">
        <v>8</v>
      </c>
    </row>
    <row r="160" spans="1:6" ht="20.100000000000001" customHeight="1" x14ac:dyDescent="0.25">
      <c r="A160" s="49" t="s">
        <v>310</v>
      </c>
      <c r="B160" s="49" t="s">
        <v>301</v>
      </c>
      <c r="C160" s="50" t="s">
        <v>311</v>
      </c>
      <c r="D160" s="73">
        <v>225</v>
      </c>
      <c r="E160" s="73">
        <v>8</v>
      </c>
      <c r="F160" s="73">
        <v>4</v>
      </c>
    </row>
    <row r="161" spans="1:36" ht="20.100000000000001" customHeight="1" x14ac:dyDescent="0.25">
      <c r="A161" s="49" t="s">
        <v>312</v>
      </c>
      <c r="B161" s="49" t="s">
        <v>301</v>
      </c>
      <c r="C161" s="50" t="s">
        <v>313</v>
      </c>
      <c r="D161" s="73">
        <v>96</v>
      </c>
      <c r="E161" s="73">
        <v>17</v>
      </c>
      <c r="F161" s="73">
        <v>18</v>
      </c>
    </row>
    <row r="162" spans="1:36" ht="20.100000000000001" customHeight="1" x14ac:dyDescent="0.25">
      <c r="A162" s="49" t="s">
        <v>314</v>
      </c>
      <c r="B162" s="49" t="s">
        <v>301</v>
      </c>
      <c r="C162" s="50" t="s">
        <v>315</v>
      </c>
      <c r="D162" s="73">
        <v>184</v>
      </c>
      <c r="E162" s="73">
        <v>15</v>
      </c>
      <c r="F162" s="73">
        <v>8</v>
      </c>
    </row>
    <row r="163" spans="1:36" ht="20.100000000000001" customHeight="1" x14ac:dyDescent="0.25">
      <c r="A163" s="49" t="s">
        <v>316</v>
      </c>
      <c r="B163" s="49" t="s">
        <v>301</v>
      </c>
      <c r="C163" s="50" t="s">
        <v>429</v>
      </c>
      <c r="D163" s="73">
        <v>1</v>
      </c>
      <c r="E163" s="73">
        <v>0</v>
      </c>
      <c r="F163" s="73">
        <v>0</v>
      </c>
    </row>
    <row r="164" spans="1:36" ht="20.100000000000001" customHeight="1" x14ac:dyDescent="0.25">
      <c r="A164" s="49" t="s">
        <v>317</v>
      </c>
      <c r="B164" s="49" t="s">
        <v>301</v>
      </c>
      <c r="C164" s="50" t="s">
        <v>318</v>
      </c>
      <c r="D164" s="73">
        <v>52</v>
      </c>
      <c r="E164" s="73">
        <v>0</v>
      </c>
      <c r="F164" s="73">
        <v>0</v>
      </c>
    </row>
    <row r="165" spans="1:36" ht="20.100000000000001" customHeight="1" x14ac:dyDescent="0.25">
      <c r="A165" s="49" t="s">
        <v>319</v>
      </c>
      <c r="B165" s="49" t="s">
        <v>301</v>
      </c>
      <c r="C165" s="50" t="s">
        <v>320</v>
      </c>
      <c r="D165" s="73">
        <v>63</v>
      </c>
      <c r="E165" s="73">
        <v>2</v>
      </c>
      <c r="F165" s="73">
        <v>3</v>
      </c>
    </row>
    <row r="166" spans="1:36" ht="20.100000000000001" customHeight="1" x14ac:dyDescent="0.25">
      <c r="A166" s="49" t="s">
        <v>321</v>
      </c>
      <c r="B166" s="49" t="s">
        <v>301</v>
      </c>
      <c r="C166" s="50" t="s">
        <v>322</v>
      </c>
      <c r="D166" s="73">
        <v>17</v>
      </c>
      <c r="E166" s="73">
        <v>2</v>
      </c>
      <c r="F166" s="73">
        <v>12</v>
      </c>
    </row>
    <row r="167" spans="1:36" ht="20.100000000000001" customHeight="1" x14ac:dyDescent="0.25">
      <c r="A167" s="49" t="s">
        <v>323</v>
      </c>
      <c r="B167" s="49" t="s">
        <v>301</v>
      </c>
      <c r="C167" s="50" t="s">
        <v>324</v>
      </c>
      <c r="D167" s="73">
        <v>135</v>
      </c>
      <c r="E167" s="73">
        <v>4</v>
      </c>
      <c r="F167" s="73">
        <v>3</v>
      </c>
    </row>
    <row r="168" spans="1:36" ht="20.100000000000001" customHeight="1" x14ac:dyDescent="0.25">
      <c r="A168" s="49" t="s">
        <v>325</v>
      </c>
      <c r="B168" s="49" t="s">
        <v>301</v>
      </c>
      <c r="C168" s="50" t="s">
        <v>326</v>
      </c>
      <c r="D168" s="73">
        <v>79</v>
      </c>
      <c r="E168" s="73">
        <v>5</v>
      </c>
      <c r="F168" s="73">
        <v>6</v>
      </c>
    </row>
    <row r="169" spans="1:36" ht="20.100000000000001" customHeight="1" x14ac:dyDescent="0.25">
      <c r="A169" s="49" t="s">
        <v>327</v>
      </c>
      <c r="B169" s="49" t="s">
        <v>301</v>
      </c>
      <c r="C169" s="50" t="s">
        <v>328</v>
      </c>
      <c r="D169" s="73">
        <v>52</v>
      </c>
      <c r="E169" s="73">
        <v>6</v>
      </c>
      <c r="F169" s="73">
        <v>12</v>
      </c>
    </row>
    <row r="170" spans="1:36" ht="20.100000000000001" customHeight="1" x14ac:dyDescent="0.25">
      <c r="A170" s="49" t="s">
        <v>329</v>
      </c>
      <c r="B170" s="49" t="s">
        <v>301</v>
      </c>
      <c r="C170" s="50" t="s">
        <v>330</v>
      </c>
      <c r="D170" s="73">
        <v>29</v>
      </c>
      <c r="E170" s="73">
        <v>1</v>
      </c>
      <c r="F170" s="73">
        <v>3</v>
      </c>
    </row>
    <row r="171" spans="1:36" ht="20.100000000000001" customHeight="1" x14ac:dyDescent="0.25">
      <c r="A171" s="55" t="s">
        <v>331</v>
      </c>
      <c r="B171" s="55" t="s">
        <v>301</v>
      </c>
      <c r="C171" s="56" t="s">
        <v>332</v>
      </c>
      <c r="D171" s="78">
        <v>164</v>
      </c>
      <c r="E171" s="78">
        <v>11</v>
      </c>
      <c r="F171" s="78">
        <v>7</v>
      </c>
    </row>
    <row r="172" spans="1:36" s="40" customFormat="1" ht="15" customHeight="1" x14ac:dyDescent="0.25">
      <c r="D172" s="60"/>
      <c r="E172" s="73"/>
      <c r="F172" s="8" t="s">
        <v>525</v>
      </c>
      <c r="G172" s="4"/>
      <c r="H172" s="4"/>
      <c r="I172" s="4"/>
    </row>
    <row r="173" spans="1:36" s="40" customFormat="1" ht="41.25" customHeight="1" x14ac:dyDescent="0.25">
      <c r="A173" s="349" t="s">
        <v>434</v>
      </c>
      <c r="B173" s="349"/>
      <c r="C173" s="349"/>
      <c r="D173" s="349"/>
      <c r="E173" s="349"/>
      <c r="F173" s="349"/>
      <c r="G173" s="108"/>
      <c r="H173" s="108"/>
      <c r="I173" s="108"/>
      <c r="J173" s="108"/>
    </row>
    <row r="174" spans="1:36" s="40" customFormat="1" ht="27.75" customHeight="1" x14ac:dyDescent="0.25">
      <c r="A174" s="348" t="s">
        <v>480</v>
      </c>
      <c r="B174" s="348"/>
      <c r="C174" s="348"/>
      <c r="D174" s="348"/>
      <c r="E174" s="348"/>
      <c r="F174" s="348"/>
      <c r="G174" s="210"/>
      <c r="H174" s="210"/>
      <c r="I174" s="210"/>
      <c r="J174" s="210"/>
      <c r="K174" s="210"/>
      <c r="L174" s="210"/>
      <c r="M174" s="210"/>
      <c r="N174" s="210"/>
    </row>
    <row r="175" spans="1:36" s="40" customFormat="1" ht="24" customHeight="1" x14ac:dyDescent="0.25">
      <c r="A175" s="325" t="s">
        <v>485</v>
      </c>
      <c r="B175" s="325"/>
      <c r="C175" s="325"/>
      <c r="D175" s="325"/>
      <c r="E175" s="325"/>
      <c r="F175" s="325"/>
      <c r="G175" s="15"/>
      <c r="H175" s="15"/>
      <c r="I175" s="15"/>
      <c r="J175" s="15"/>
      <c r="K175" s="15"/>
      <c r="L175" s="15"/>
      <c r="M175" s="15"/>
      <c r="N175" s="15"/>
      <c r="O175" s="15"/>
      <c r="P175" s="15"/>
      <c r="Q175" s="15"/>
      <c r="R175" s="15"/>
      <c r="S175" s="15"/>
      <c r="T175" s="15"/>
      <c r="U175" s="15"/>
      <c r="V175" s="15"/>
      <c r="W175" s="15"/>
      <c r="X175" s="15"/>
      <c r="Y175" s="15"/>
      <c r="Z175" s="58"/>
      <c r="AA175" s="58"/>
      <c r="AB175" s="58"/>
      <c r="AC175" s="58"/>
      <c r="AD175" s="58"/>
      <c r="AE175" s="58"/>
      <c r="AF175" s="58"/>
      <c r="AG175" s="58"/>
      <c r="AH175" s="58"/>
      <c r="AI175" s="59"/>
      <c r="AJ175" s="59"/>
    </row>
    <row r="176" spans="1:36" s="40" customFormat="1" ht="30" customHeight="1" x14ac:dyDescent="0.25">
      <c r="A176" s="325" t="s">
        <v>484</v>
      </c>
      <c r="B176" s="325"/>
      <c r="C176" s="325"/>
      <c r="D176" s="325"/>
      <c r="E176" s="325"/>
      <c r="F176" s="325"/>
      <c r="G176" s="15"/>
      <c r="H176" s="15"/>
      <c r="I176" s="15"/>
      <c r="J176" s="15"/>
      <c r="K176" s="15"/>
      <c r="L176" s="15"/>
      <c r="M176" s="15"/>
      <c r="N176" s="15"/>
      <c r="O176" s="15"/>
      <c r="P176" s="15"/>
      <c r="Q176" s="15"/>
      <c r="R176" s="15"/>
      <c r="S176" s="15"/>
      <c r="T176" s="15"/>
      <c r="U176" s="15"/>
      <c r="V176" s="15"/>
      <c r="W176" s="15"/>
      <c r="X176" s="15"/>
      <c r="Y176" s="15"/>
      <c r="Z176" s="58"/>
      <c r="AA176" s="58"/>
      <c r="AB176" s="58"/>
      <c r="AC176" s="58"/>
      <c r="AD176" s="58"/>
      <c r="AE176" s="58"/>
      <c r="AF176" s="58"/>
      <c r="AG176" s="58"/>
      <c r="AH176" s="58"/>
      <c r="AI176" s="59"/>
      <c r="AJ176" s="59"/>
    </row>
    <row r="177" spans="1:36" s="252" customFormat="1" ht="14.85" customHeight="1" x14ac:dyDescent="0.25">
      <c r="A177" s="346" t="s">
        <v>483</v>
      </c>
      <c r="B177" s="346"/>
      <c r="C177" s="346"/>
      <c r="D177" s="346"/>
      <c r="E177" s="346"/>
      <c r="F177" s="346"/>
      <c r="G177" s="236"/>
      <c r="H177" s="236"/>
      <c r="I177" s="236"/>
      <c r="J177" s="236"/>
      <c r="K177" s="236"/>
      <c r="L177" s="236"/>
      <c r="M177" s="236"/>
      <c r="N177" s="236"/>
      <c r="O177" s="236"/>
      <c r="P177" s="236"/>
      <c r="Q177" s="236"/>
      <c r="R177" s="236"/>
      <c r="S177" s="236"/>
      <c r="T177" s="236"/>
      <c r="U177" s="236"/>
      <c r="V177" s="236"/>
      <c r="W177" s="236"/>
      <c r="X177" s="236"/>
      <c r="Y177" s="251"/>
      <c r="Z177" s="251"/>
      <c r="AA177" s="251"/>
      <c r="AB177" s="251"/>
      <c r="AC177" s="251"/>
      <c r="AD177" s="251"/>
      <c r="AE177" s="251"/>
      <c r="AF177" s="251"/>
      <c r="AG177" s="251"/>
      <c r="AH177" s="251"/>
      <c r="AI177" s="236"/>
      <c r="AJ177" s="236"/>
    </row>
    <row r="178" spans="1:36" s="40" customFormat="1" ht="15" customHeight="1" x14ac:dyDescent="0.25">
      <c r="A178" s="211"/>
      <c r="B178" s="211"/>
      <c r="C178" s="211"/>
      <c r="D178" s="211"/>
      <c r="E178" s="211"/>
      <c r="F178" s="58"/>
      <c r="G178" s="58"/>
      <c r="H178" s="58"/>
      <c r="I178" s="58"/>
      <c r="J178" s="58"/>
      <c r="K178" s="58"/>
      <c r="L178" s="58"/>
      <c r="M178" s="58"/>
      <c r="N178" s="58"/>
      <c r="O178" s="59"/>
      <c r="P178" s="59"/>
      <c r="Q178" s="59"/>
      <c r="R178" s="59"/>
      <c r="S178" s="59"/>
      <c r="T178" s="59"/>
      <c r="U178" s="59"/>
      <c r="V178" s="59"/>
      <c r="W178" s="17"/>
      <c r="X178" s="17"/>
      <c r="Y178" s="17"/>
      <c r="Z178" s="58"/>
      <c r="AA178" s="58"/>
      <c r="AB178" s="58"/>
      <c r="AC178" s="58"/>
      <c r="AD178" s="58"/>
      <c r="AE178" s="58"/>
      <c r="AF178" s="58"/>
      <c r="AG178" s="58"/>
      <c r="AH178" s="58"/>
      <c r="AI178" s="59"/>
      <c r="AJ178" s="59"/>
    </row>
    <row r="179" spans="1:36" s="40" customFormat="1" x14ac:dyDescent="0.25">
      <c r="A179" s="211"/>
      <c r="B179" s="211"/>
      <c r="C179" s="212"/>
      <c r="D179" s="213"/>
      <c r="E179" s="58"/>
      <c r="F179" s="214"/>
      <c r="G179" s="212"/>
      <c r="H179" s="212"/>
      <c r="I179" s="212"/>
      <c r="J179" s="212"/>
      <c r="K179" s="212"/>
      <c r="L179" s="212"/>
      <c r="M179" s="212"/>
      <c r="N179" s="212"/>
    </row>
    <row r="180" spans="1:36" s="40" customFormat="1" x14ac:dyDescent="0.25">
      <c r="A180" s="347"/>
      <c r="B180" s="347"/>
      <c r="C180" s="347"/>
      <c r="D180" s="347"/>
      <c r="E180" s="347"/>
      <c r="F180" s="347"/>
      <c r="G180" s="347"/>
      <c r="H180" s="347"/>
      <c r="I180" s="347"/>
      <c r="J180" s="347"/>
      <c r="K180" s="347"/>
      <c r="L180" s="347"/>
      <c r="M180" s="347"/>
      <c r="N180" s="347"/>
    </row>
    <row r="181" spans="1:36" x14ac:dyDescent="0.25">
      <c r="A181" s="47"/>
      <c r="B181" s="47"/>
      <c r="C181" s="40"/>
      <c r="D181" s="40"/>
      <c r="E181" s="40"/>
    </row>
  </sheetData>
  <mergeCells count="18">
    <mergeCell ref="B12:C12"/>
    <mergeCell ref="A173:F173"/>
    <mergeCell ref="B13:C13"/>
    <mergeCell ref="B14:C14"/>
    <mergeCell ref="B15:C15"/>
    <mergeCell ref="B16:C16"/>
    <mergeCell ref="B17:C17"/>
    <mergeCell ref="B18:C18"/>
    <mergeCell ref="B6:C6"/>
    <mergeCell ref="B8:C8"/>
    <mergeCell ref="B9:C9"/>
    <mergeCell ref="B10:C10"/>
    <mergeCell ref="B11:C11"/>
    <mergeCell ref="A177:F177"/>
    <mergeCell ref="A180:N180"/>
    <mergeCell ref="A174:F174"/>
    <mergeCell ref="A175:F175"/>
    <mergeCell ref="A176:F176"/>
  </mergeCells>
  <conditionalFormatting sqref="C157">
    <cfRule type="cellIs" dxfId="11" priority="1" stopIfTrue="1" operator="equal">
      <formula>"x"</formula>
    </cfRule>
  </conditionalFormatting>
  <hyperlinks>
    <hyperlink ref="A177" r:id="rId1"/>
  </hyperlinks>
  <pageMargins left="0.70866141732283472" right="0.70866141732283472" top="0.74803149606299213" bottom="0.74803149606299213" header="0.31496062992125984" footer="0.31496062992125984"/>
  <pageSetup paperSize="9" scale="5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6"/>
  <sheetViews>
    <sheetView workbookViewId="0">
      <selection activeCell="K2" sqref="K2"/>
    </sheetView>
  </sheetViews>
  <sheetFormatPr defaultRowHeight="15" x14ac:dyDescent="0.25"/>
  <sheetData>
    <row r="1" spans="1:32" ht="14.25" x14ac:dyDescent="0.4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2" ht="14.25" x14ac:dyDescent="0.45">
      <c r="C2">
        <v>0</v>
      </c>
      <c r="D2">
        <v>1</v>
      </c>
      <c r="E2">
        <v>2</v>
      </c>
      <c r="F2">
        <v>3</v>
      </c>
      <c r="G2">
        <v>4</v>
      </c>
      <c r="H2">
        <v>5</v>
      </c>
      <c r="I2">
        <v>6</v>
      </c>
      <c r="J2">
        <v>7</v>
      </c>
      <c r="K2">
        <v>8</v>
      </c>
      <c r="L2">
        <v>9</v>
      </c>
      <c r="M2">
        <v>10</v>
      </c>
      <c r="N2">
        <v>11</v>
      </c>
      <c r="O2">
        <v>12</v>
      </c>
      <c r="P2">
        <v>13</v>
      </c>
      <c r="Q2">
        <v>14</v>
      </c>
      <c r="R2">
        <v>15</v>
      </c>
      <c r="S2">
        <v>16</v>
      </c>
      <c r="T2">
        <v>17</v>
      </c>
      <c r="U2">
        <v>18</v>
      </c>
      <c r="V2">
        <v>19</v>
      </c>
      <c r="W2">
        <v>20</v>
      </c>
      <c r="X2">
        <v>21</v>
      </c>
      <c r="Y2">
        <v>22</v>
      </c>
      <c r="Z2">
        <v>23</v>
      </c>
      <c r="AA2">
        <v>24</v>
      </c>
      <c r="AB2">
        <v>25</v>
      </c>
      <c r="AC2">
        <v>26</v>
      </c>
      <c r="AD2">
        <v>27</v>
      </c>
      <c r="AE2">
        <v>28</v>
      </c>
      <c r="AF2">
        <v>29</v>
      </c>
    </row>
    <row r="3" spans="1:32" ht="14.25" x14ac:dyDescent="0.45">
      <c r="A3" t="s">
        <v>527</v>
      </c>
      <c r="C3" t="s">
        <v>528</v>
      </c>
    </row>
    <row r="4" spans="1:32" ht="14.25" x14ac:dyDescent="0.45">
      <c r="C4">
        <v>0</v>
      </c>
      <c r="M4">
        <v>1</v>
      </c>
      <c r="W4" t="s">
        <v>380</v>
      </c>
    </row>
    <row r="5" spans="1:32" ht="14.25" x14ac:dyDescent="0.45">
      <c r="C5" t="s">
        <v>529</v>
      </c>
      <c r="E5" t="s">
        <v>530</v>
      </c>
      <c r="G5" t="s">
        <v>531</v>
      </c>
      <c r="I5" t="s">
        <v>532</v>
      </c>
      <c r="K5" t="s">
        <v>533</v>
      </c>
      <c r="M5" t="s">
        <v>529</v>
      </c>
      <c r="O5" t="s">
        <v>530</v>
      </c>
      <c r="Q5" t="s">
        <v>531</v>
      </c>
      <c r="S5" t="s">
        <v>532</v>
      </c>
      <c r="U5" t="s">
        <v>533</v>
      </c>
      <c r="W5" t="s">
        <v>529</v>
      </c>
      <c r="Y5" t="s">
        <v>530</v>
      </c>
      <c r="AA5" t="s">
        <v>531</v>
      </c>
      <c r="AC5" t="s">
        <v>532</v>
      </c>
      <c r="AE5" t="s">
        <v>533</v>
      </c>
    </row>
    <row r="6" spans="1:32" ht="14.25" x14ac:dyDescent="0.45">
      <c r="C6">
        <v>1</v>
      </c>
      <c r="E6">
        <v>1</v>
      </c>
      <c r="G6">
        <v>1</v>
      </c>
      <c r="I6">
        <v>1</v>
      </c>
      <c r="K6">
        <v>1</v>
      </c>
      <c r="M6">
        <v>1</v>
      </c>
      <c r="O6">
        <v>1</v>
      </c>
      <c r="Q6">
        <v>1</v>
      </c>
      <c r="S6">
        <v>1</v>
      </c>
      <c r="U6">
        <v>1</v>
      </c>
      <c r="W6">
        <v>1</v>
      </c>
      <c r="Y6">
        <v>1</v>
      </c>
      <c r="AA6">
        <v>1</v>
      </c>
      <c r="AC6">
        <v>1</v>
      </c>
      <c r="AE6">
        <v>1</v>
      </c>
    </row>
    <row r="7" spans="1:32" ht="14.25" x14ac:dyDescent="0.45">
      <c r="A7" t="s">
        <v>534</v>
      </c>
      <c r="C7" t="s">
        <v>535</v>
      </c>
      <c r="E7" t="s">
        <v>536</v>
      </c>
      <c r="G7" t="s">
        <v>537</v>
      </c>
      <c r="I7" t="s">
        <v>538</v>
      </c>
      <c r="K7" t="s">
        <v>539</v>
      </c>
      <c r="M7" t="s">
        <v>535</v>
      </c>
      <c r="O7" t="s">
        <v>536</v>
      </c>
      <c r="Q7" t="s">
        <v>537</v>
      </c>
      <c r="S7" t="s">
        <v>538</v>
      </c>
      <c r="U7" t="s">
        <v>539</v>
      </c>
      <c r="W7" t="s">
        <v>535</v>
      </c>
      <c r="Y7" t="s">
        <v>536</v>
      </c>
      <c r="AA7" t="s">
        <v>537</v>
      </c>
      <c r="AC7" t="s">
        <v>538</v>
      </c>
      <c r="AE7" t="s">
        <v>539</v>
      </c>
    </row>
    <row r="8" spans="1:32" ht="14.25" x14ac:dyDescent="0.45">
      <c r="D8" t="s">
        <v>380</v>
      </c>
      <c r="F8" t="s">
        <v>380</v>
      </c>
      <c r="H8" t="s">
        <v>380</v>
      </c>
      <c r="J8" t="s">
        <v>380</v>
      </c>
      <c r="K8">
        <v>1</v>
      </c>
      <c r="L8" t="s">
        <v>380</v>
      </c>
      <c r="M8">
        <v>1</v>
      </c>
      <c r="N8" t="s">
        <v>380</v>
      </c>
      <c r="O8">
        <v>1</v>
      </c>
      <c r="P8" t="s">
        <v>380</v>
      </c>
      <c r="Q8">
        <v>1</v>
      </c>
      <c r="R8" t="s">
        <v>380</v>
      </c>
      <c r="S8">
        <v>1</v>
      </c>
      <c r="T8" t="s">
        <v>380</v>
      </c>
      <c r="U8">
        <v>1</v>
      </c>
      <c r="V8" t="s">
        <v>380</v>
      </c>
      <c r="W8">
        <v>1</v>
      </c>
      <c r="X8" t="s">
        <v>380</v>
      </c>
      <c r="Y8">
        <v>1</v>
      </c>
      <c r="Z8" t="s">
        <v>380</v>
      </c>
      <c r="AA8">
        <v>1</v>
      </c>
      <c r="AB8" t="s">
        <v>380</v>
      </c>
      <c r="AC8">
        <v>1</v>
      </c>
      <c r="AD8" t="s">
        <v>380</v>
      </c>
      <c r="AE8">
        <v>1</v>
      </c>
      <c r="AF8" t="s">
        <v>380</v>
      </c>
    </row>
    <row r="10" spans="1:32" ht="14.25" x14ac:dyDescent="0.45">
      <c r="C10" t="s">
        <v>380</v>
      </c>
      <c r="D10" t="s">
        <v>380</v>
      </c>
      <c r="E10" t="s">
        <v>380</v>
      </c>
      <c r="F10" t="s">
        <v>380</v>
      </c>
      <c r="G10" t="s">
        <v>380</v>
      </c>
      <c r="H10" t="s">
        <v>380</v>
      </c>
      <c r="I10" t="s">
        <v>380</v>
      </c>
      <c r="J10" t="s">
        <v>380</v>
      </c>
      <c r="K10" t="s">
        <v>380</v>
      </c>
      <c r="L10" t="s">
        <v>380</v>
      </c>
      <c r="M10" t="s">
        <v>380</v>
      </c>
      <c r="N10" t="s">
        <v>380</v>
      </c>
      <c r="O10" t="s">
        <v>380</v>
      </c>
      <c r="P10" t="s">
        <v>380</v>
      </c>
      <c r="Q10" t="s">
        <v>380</v>
      </c>
      <c r="R10" t="s">
        <v>380</v>
      </c>
      <c r="S10" t="s">
        <v>380</v>
      </c>
      <c r="T10" t="s">
        <v>380</v>
      </c>
      <c r="U10" t="s">
        <v>380</v>
      </c>
      <c r="V10" t="s">
        <v>380</v>
      </c>
      <c r="W10" t="s">
        <v>380</v>
      </c>
      <c r="X10" t="s">
        <v>380</v>
      </c>
      <c r="Y10" t="s">
        <v>380</v>
      </c>
      <c r="Z10" t="s">
        <v>380</v>
      </c>
      <c r="AA10" t="s">
        <v>380</v>
      </c>
      <c r="AB10" t="s">
        <v>380</v>
      </c>
      <c r="AC10" t="s">
        <v>380</v>
      </c>
      <c r="AD10" t="s">
        <v>380</v>
      </c>
      <c r="AE10" t="s">
        <v>380</v>
      </c>
      <c r="AF10" t="s">
        <v>380</v>
      </c>
    </row>
    <row r="11" spans="1:32" ht="14.25" x14ac:dyDescent="0.45">
      <c r="C11" t="s">
        <v>540</v>
      </c>
      <c r="D11" t="s">
        <v>540</v>
      </c>
      <c r="E11" t="s">
        <v>540</v>
      </c>
      <c r="F11" t="s">
        <v>540</v>
      </c>
      <c r="G11" t="s">
        <v>540</v>
      </c>
      <c r="H11" t="s">
        <v>540</v>
      </c>
      <c r="I11" t="s">
        <v>540</v>
      </c>
      <c r="J11" t="s">
        <v>540</v>
      </c>
      <c r="K11" t="s">
        <v>540</v>
      </c>
      <c r="L11" t="s">
        <v>540</v>
      </c>
      <c r="M11" t="s">
        <v>540</v>
      </c>
      <c r="N11" t="s">
        <v>540</v>
      </c>
      <c r="O11" t="s">
        <v>540</v>
      </c>
      <c r="P11" t="s">
        <v>540</v>
      </c>
      <c r="Q11" t="s">
        <v>540</v>
      </c>
      <c r="R11" t="s">
        <v>540</v>
      </c>
      <c r="S11" t="s">
        <v>540</v>
      </c>
      <c r="T11" t="s">
        <v>540</v>
      </c>
      <c r="U11" t="s">
        <v>540</v>
      </c>
      <c r="V11" t="s">
        <v>540</v>
      </c>
      <c r="W11" t="s">
        <v>540</v>
      </c>
      <c r="X11" t="s">
        <v>540</v>
      </c>
      <c r="Y11" t="s">
        <v>540</v>
      </c>
      <c r="Z11" t="s">
        <v>540</v>
      </c>
      <c r="AA11" t="s">
        <v>540</v>
      </c>
      <c r="AB11" t="s">
        <v>540</v>
      </c>
      <c r="AC11" t="s">
        <v>540</v>
      </c>
      <c r="AD11" t="s">
        <v>540</v>
      </c>
      <c r="AE11" t="s">
        <v>540</v>
      </c>
      <c r="AF11" t="s">
        <v>540</v>
      </c>
    </row>
    <row r="12" spans="1:32" ht="14.25" x14ac:dyDescent="0.45">
      <c r="A12" t="s">
        <v>27</v>
      </c>
      <c r="B12" t="s">
        <v>20</v>
      </c>
      <c r="C12">
        <v>75</v>
      </c>
      <c r="D12">
        <v>593</v>
      </c>
      <c r="E12">
        <v>82</v>
      </c>
      <c r="F12">
        <v>593</v>
      </c>
      <c r="G12">
        <v>81</v>
      </c>
      <c r="H12">
        <v>593</v>
      </c>
      <c r="I12">
        <v>81</v>
      </c>
      <c r="J12">
        <v>593</v>
      </c>
      <c r="K12">
        <v>65</v>
      </c>
      <c r="L12">
        <v>593</v>
      </c>
      <c r="M12">
        <v>55</v>
      </c>
      <c r="N12">
        <v>501</v>
      </c>
      <c r="O12">
        <v>69</v>
      </c>
      <c r="P12">
        <v>501</v>
      </c>
      <c r="Q12">
        <v>61</v>
      </c>
      <c r="R12">
        <v>501</v>
      </c>
      <c r="S12">
        <v>65</v>
      </c>
      <c r="T12">
        <v>501</v>
      </c>
      <c r="U12">
        <v>40</v>
      </c>
      <c r="V12">
        <v>501</v>
      </c>
      <c r="W12">
        <v>66</v>
      </c>
      <c r="X12">
        <v>1094</v>
      </c>
      <c r="Y12">
        <v>76</v>
      </c>
      <c r="Z12">
        <v>1094</v>
      </c>
      <c r="AA12">
        <v>72</v>
      </c>
      <c r="AB12">
        <v>1094</v>
      </c>
      <c r="AC12">
        <v>74</v>
      </c>
      <c r="AD12">
        <v>1094</v>
      </c>
      <c r="AE12">
        <v>53</v>
      </c>
      <c r="AF12">
        <v>1094</v>
      </c>
    </row>
    <row r="13" spans="1:32" ht="14.25" x14ac:dyDescent="0.45">
      <c r="A13" t="s">
        <v>29</v>
      </c>
      <c r="B13" t="s">
        <v>20</v>
      </c>
      <c r="C13">
        <v>72</v>
      </c>
      <c r="D13">
        <v>871</v>
      </c>
      <c r="E13">
        <v>77</v>
      </c>
      <c r="F13">
        <v>871</v>
      </c>
      <c r="G13">
        <v>81</v>
      </c>
      <c r="H13">
        <v>871</v>
      </c>
      <c r="I13">
        <v>79</v>
      </c>
      <c r="J13">
        <v>871</v>
      </c>
      <c r="K13">
        <v>60</v>
      </c>
      <c r="L13">
        <v>871</v>
      </c>
      <c r="M13">
        <v>52</v>
      </c>
      <c r="N13">
        <v>870</v>
      </c>
      <c r="O13">
        <v>61</v>
      </c>
      <c r="P13">
        <v>870</v>
      </c>
      <c r="Q13">
        <v>61</v>
      </c>
      <c r="R13">
        <v>870</v>
      </c>
      <c r="S13">
        <v>61</v>
      </c>
      <c r="T13">
        <v>870</v>
      </c>
      <c r="U13">
        <v>39</v>
      </c>
      <c r="V13">
        <v>870</v>
      </c>
      <c r="W13">
        <v>62</v>
      </c>
      <c r="X13">
        <v>1741</v>
      </c>
      <c r="Y13">
        <v>69</v>
      </c>
      <c r="Z13">
        <v>1741</v>
      </c>
      <c r="AA13">
        <v>71</v>
      </c>
      <c r="AB13">
        <v>1741</v>
      </c>
      <c r="AC13">
        <v>70</v>
      </c>
      <c r="AD13">
        <v>1741</v>
      </c>
      <c r="AE13">
        <v>49</v>
      </c>
      <c r="AF13">
        <v>1741</v>
      </c>
    </row>
    <row r="14" spans="1:32" ht="14.25" x14ac:dyDescent="0.45">
      <c r="A14" t="s">
        <v>36</v>
      </c>
      <c r="B14" t="s">
        <v>20</v>
      </c>
      <c r="C14">
        <v>78</v>
      </c>
      <c r="D14">
        <v>907</v>
      </c>
      <c r="E14">
        <v>84</v>
      </c>
      <c r="F14">
        <v>907</v>
      </c>
      <c r="G14">
        <v>85</v>
      </c>
      <c r="H14">
        <v>907</v>
      </c>
      <c r="I14">
        <v>84</v>
      </c>
      <c r="J14">
        <v>907</v>
      </c>
      <c r="K14">
        <v>66</v>
      </c>
      <c r="L14">
        <v>907</v>
      </c>
      <c r="M14">
        <v>64</v>
      </c>
      <c r="N14">
        <v>635</v>
      </c>
      <c r="O14">
        <v>71</v>
      </c>
      <c r="P14">
        <v>634</v>
      </c>
      <c r="Q14">
        <v>68</v>
      </c>
      <c r="R14">
        <v>635</v>
      </c>
      <c r="S14">
        <v>68</v>
      </c>
      <c r="T14">
        <v>635</v>
      </c>
      <c r="U14">
        <v>50</v>
      </c>
      <c r="V14">
        <v>634</v>
      </c>
      <c r="W14">
        <v>72</v>
      </c>
      <c r="X14">
        <v>1542</v>
      </c>
      <c r="Y14">
        <v>79</v>
      </c>
      <c r="Z14">
        <v>1541</v>
      </c>
      <c r="AA14">
        <v>78</v>
      </c>
      <c r="AB14">
        <v>1542</v>
      </c>
      <c r="AC14">
        <v>77</v>
      </c>
      <c r="AD14">
        <v>1542</v>
      </c>
      <c r="AE14">
        <v>60</v>
      </c>
      <c r="AF14">
        <v>1541</v>
      </c>
    </row>
    <row r="15" spans="1:32" ht="14.25" x14ac:dyDescent="0.45">
      <c r="A15" t="s">
        <v>40</v>
      </c>
      <c r="B15" t="s">
        <v>20</v>
      </c>
      <c r="C15">
        <v>75</v>
      </c>
      <c r="D15">
        <v>1453</v>
      </c>
      <c r="E15">
        <v>82</v>
      </c>
      <c r="F15">
        <v>1453</v>
      </c>
      <c r="G15">
        <v>82</v>
      </c>
      <c r="H15">
        <v>1453</v>
      </c>
      <c r="I15">
        <v>84</v>
      </c>
      <c r="J15">
        <v>1453</v>
      </c>
      <c r="K15">
        <v>64</v>
      </c>
      <c r="L15">
        <v>1453</v>
      </c>
      <c r="M15">
        <v>48</v>
      </c>
      <c r="N15">
        <v>800</v>
      </c>
      <c r="O15">
        <v>65</v>
      </c>
      <c r="P15">
        <v>800</v>
      </c>
      <c r="Q15">
        <v>55</v>
      </c>
      <c r="R15">
        <v>800</v>
      </c>
      <c r="S15">
        <v>61</v>
      </c>
      <c r="T15">
        <v>800</v>
      </c>
      <c r="U15">
        <v>35</v>
      </c>
      <c r="V15">
        <v>800</v>
      </c>
      <c r="W15">
        <v>66</v>
      </c>
      <c r="X15">
        <v>2253</v>
      </c>
      <c r="Y15">
        <v>76</v>
      </c>
      <c r="Z15">
        <v>2253</v>
      </c>
      <c r="AA15">
        <v>72</v>
      </c>
      <c r="AB15">
        <v>2253</v>
      </c>
      <c r="AC15">
        <v>76</v>
      </c>
      <c r="AD15">
        <v>2253</v>
      </c>
      <c r="AE15">
        <v>54</v>
      </c>
      <c r="AF15">
        <v>2253</v>
      </c>
    </row>
    <row r="16" spans="1:32" ht="14.25" x14ac:dyDescent="0.45">
      <c r="A16" t="s">
        <v>24</v>
      </c>
      <c r="B16" t="s">
        <v>20</v>
      </c>
      <c r="C16">
        <v>76</v>
      </c>
      <c r="D16">
        <v>773</v>
      </c>
      <c r="E16">
        <v>82</v>
      </c>
      <c r="F16">
        <v>773</v>
      </c>
      <c r="G16">
        <v>82</v>
      </c>
      <c r="H16">
        <v>773</v>
      </c>
      <c r="I16">
        <v>83</v>
      </c>
      <c r="J16">
        <v>773</v>
      </c>
      <c r="K16">
        <v>66</v>
      </c>
      <c r="L16">
        <v>773</v>
      </c>
      <c r="M16">
        <v>56</v>
      </c>
      <c r="N16">
        <v>456</v>
      </c>
      <c r="O16">
        <v>61</v>
      </c>
      <c r="P16">
        <v>456</v>
      </c>
      <c r="Q16">
        <v>62</v>
      </c>
      <c r="R16">
        <v>456</v>
      </c>
      <c r="S16">
        <v>61</v>
      </c>
      <c r="T16">
        <v>456</v>
      </c>
      <c r="U16">
        <v>40</v>
      </c>
      <c r="V16">
        <v>456</v>
      </c>
      <c r="W16">
        <v>69</v>
      </c>
      <c r="X16">
        <v>1229</v>
      </c>
      <c r="Y16">
        <v>74</v>
      </c>
      <c r="Z16">
        <v>1229</v>
      </c>
      <c r="AA16">
        <v>74</v>
      </c>
      <c r="AB16">
        <v>1229</v>
      </c>
      <c r="AC16">
        <v>75</v>
      </c>
      <c r="AD16">
        <v>1229</v>
      </c>
      <c r="AE16">
        <v>56</v>
      </c>
      <c r="AF16">
        <v>1229</v>
      </c>
    </row>
    <row r="17" spans="1:32" ht="14.25" x14ac:dyDescent="0.45">
      <c r="A17" t="s">
        <v>60</v>
      </c>
      <c r="B17" t="s">
        <v>44</v>
      </c>
      <c r="C17">
        <v>73</v>
      </c>
      <c r="D17">
        <v>840</v>
      </c>
      <c r="E17">
        <v>76</v>
      </c>
      <c r="F17">
        <v>840</v>
      </c>
      <c r="G17">
        <v>73</v>
      </c>
      <c r="H17">
        <v>840</v>
      </c>
      <c r="I17">
        <v>80</v>
      </c>
      <c r="J17">
        <v>840</v>
      </c>
      <c r="K17">
        <v>57</v>
      </c>
      <c r="L17">
        <v>840</v>
      </c>
      <c r="M17">
        <v>51</v>
      </c>
      <c r="N17">
        <v>637</v>
      </c>
      <c r="O17">
        <v>52</v>
      </c>
      <c r="P17">
        <v>637</v>
      </c>
      <c r="Q17">
        <v>54</v>
      </c>
      <c r="R17">
        <v>637</v>
      </c>
      <c r="S17">
        <v>58</v>
      </c>
      <c r="T17">
        <v>637</v>
      </c>
      <c r="U17">
        <v>33</v>
      </c>
      <c r="V17">
        <v>637</v>
      </c>
      <c r="W17">
        <v>63</v>
      </c>
      <c r="X17">
        <v>1477</v>
      </c>
      <c r="Y17">
        <v>66</v>
      </c>
      <c r="Z17">
        <v>1477</v>
      </c>
      <c r="AA17">
        <v>65</v>
      </c>
      <c r="AB17">
        <v>1477</v>
      </c>
      <c r="AC17">
        <v>70</v>
      </c>
      <c r="AD17">
        <v>1477</v>
      </c>
      <c r="AE17">
        <v>47</v>
      </c>
      <c r="AF17">
        <v>1477</v>
      </c>
    </row>
    <row r="18" spans="1:32" ht="14.25" x14ac:dyDescent="0.45">
      <c r="A18" t="s">
        <v>85</v>
      </c>
      <c r="B18" t="s">
        <v>44</v>
      </c>
      <c r="C18">
        <v>75</v>
      </c>
      <c r="D18">
        <v>1812</v>
      </c>
      <c r="E18">
        <v>84</v>
      </c>
      <c r="F18">
        <v>1812</v>
      </c>
      <c r="G18">
        <v>80</v>
      </c>
      <c r="H18">
        <v>1812</v>
      </c>
      <c r="I18">
        <v>81</v>
      </c>
      <c r="J18">
        <v>1812</v>
      </c>
      <c r="K18">
        <v>66</v>
      </c>
      <c r="L18">
        <v>1812</v>
      </c>
      <c r="M18">
        <v>57</v>
      </c>
      <c r="N18">
        <v>572</v>
      </c>
      <c r="O18">
        <v>67</v>
      </c>
      <c r="P18">
        <v>572</v>
      </c>
      <c r="Q18">
        <v>60</v>
      </c>
      <c r="R18">
        <v>572</v>
      </c>
      <c r="S18">
        <v>61</v>
      </c>
      <c r="T18">
        <v>572</v>
      </c>
      <c r="U18">
        <v>45</v>
      </c>
      <c r="V18">
        <v>572</v>
      </c>
      <c r="W18">
        <v>71</v>
      </c>
      <c r="X18">
        <v>2384</v>
      </c>
      <c r="Y18">
        <v>80</v>
      </c>
      <c r="Z18">
        <v>2384</v>
      </c>
      <c r="AA18">
        <v>76</v>
      </c>
      <c r="AB18">
        <v>2384</v>
      </c>
      <c r="AC18">
        <v>76</v>
      </c>
      <c r="AD18">
        <v>2384</v>
      </c>
      <c r="AE18">
        <v>61</v>
      </c>
      <c r="AF18">
        <v>2384</v>
      </c>
    </row>
    <row r="19" spans="1:32" ht="14.25" x14ac:dyDescent="0.45">
      <c r="A19" t="s">
        <v>46</v>
      </c>
      <c r="B19" t="s">
        <v>44</v>
      </c>
      <c r="C19">
        <v>67</v>
      </c>
      <c r="D19">
        <v>1339</v>
      </c>
      <c r="E19">
        <v>79</v>
      </c>
      <c r="F19">
        <v>1338</v>
      </c>
      <c r="G19">
        <v>78</v>
      </c>
      <c r="H19">
        <v>1339</v>
      </c>
      <c r="I19">
        <v>79</v>
      </c>
      <c r="J19">
        <v>1339</v>
      </c>
      <c r="K19">
        <v>57</v>
      </c>
      <c r="L19">
        <v>1338</v>
      </c>
      <c r="M19">
        <v>54</v>
      </c>
      <c r="N19">
        <v>765</v>
      </c>
      <c r="O19">
        <v>66</v>
      </c>
      <c r="P19">
        <v>762</v>
      </c>
      <c r="Q19">
        <v>65</v>
      </c>
      <c r="R19">
        <v>764</v>
      </c>
      <c r="S19">
        <v>65</v>
      </c>
      <c r="T19">
        <v>764</v>
      </c>
      <c r="U19">
        <v>42</v>
      </c>
      <c r="V19">
        <v>762</v>
      </c>
      <c r="W19">
        <v>62</v>
      </c>
      <c r="X19">
        <v>2104</v>
      </c>
      <c r="Y19">
        <v>74</v>
      </c>
      <c r="Z19">
        <v>2100</v>
      </c>
      <c r="AA19">
        <v>73</v>
      </c>
      <c r="AB19">
        <v>2103</v>
      </c>
      <c r="AC19">
        <v>74</v>
      </c>
      <c r="AD19">
        <v>2103</v>
      </c>
      <c r="AE19">
        <v>51</v>
      </c>
      <c r="AF19">
        <v>2100</v>
      </c>
    </row>
    <row r="20" spans="1:32" ht="14.25" x14ac:dyDescent="0.45">
      <c r="A20" t="s">
        <v>48</v>
      </c>
      <c r="B20" t="s">
        <v>44</v>
      </c>
      <c r="C20">
        <v>71</v>
      </c>
      <c r="D20">
        <v>873</v>
      </c>
      <c r="E20">
        <v>84</v>
      </c>
      <c r="F20">
        <v>873</v>
      </c>
      <c r="G20">
        <v>77</v>
      </c>
      <c r="H20">
        <v>873</v>
      </c>
      <c r="I20">
        <v>79</v>
      </c>
      <c r="J20">
        <v>873</v>
      </c>
      <c r="K20">
        <v>59</v>
      </c>
      <c r="L20">
        <v>873</v>
      </c>
      <c r="M20">
        <v>50</v>
      </c>
      <c r="N20">
        <v>796</v>
      </c>
      <c r="O20">
        <v>68</v>
      </c>
      <c r="P20">
        <v>796</v>
      </c>
      <c r="Q20">
        <v>61</v>
      </c>
      <c r="R20">
        <v>796</v>
      </c>
      <c r="S20">
        <v>58</v>
      </c>
      <c r="T20">
        <v>796</v>
      </c>
      <c r="U20">
        <v>37</v>
      </c>
      <c r="V20">
        <v>796</v>
      </c>
      <c r="W20">
        <v>61</v>
      </c>
      <c r="X20">
        <v>1669</v>
      </c>
      <c r="Y20">
        <v>77</v>
      </c>
      <c r="Z20">
        <v>1669</v>
      </c>
      <c r="AA20">
        <v>69</v>
      </c>
      <c r="AB20">
        <v>1669</v>
      </c>
      <c r="AC20">
        <v>69</v>
      </c>
      <c r="AD20">
        <v>1669</v>
      </c>
      <c r="AE20">
        <v>48</v>
      </c>
      <c r="AF20">
        <v>1669</v>
      </c>
    </row>
    <row r="21" spans="1:32" ht="14.25" x14ac:dyDescent="0.45">
      <c r="A21" t="s">
        <v>541</v>
      </c>
      <c r="B21" t="s">
        <v>492</v>
      </c>
      <c r="C21">
        <v>71</v>
      </c>
      <c r="D21">
        <v>1439</v>
      </c>
      <c r="E21">
        <v>85</v>
      </c>
      <c r="F21">
        <v>1439</v>
      </c>
      <c r="G21">
        <v>76</v>
      </c>
      <c r="H21">
        <v>1439</v>
      </c>
      <c r="I21">
        <v>78</v>
      </c>
      <c r="J21">
        <v>1439</v>
      </c>
      <c r="K21">
        <v>60</v>
      </c>
      <c r="L21">
        <v>1439</v>
      </c>
      <c r="M21">
        <v>58</v>
      </c>
      <c r="N21">
        <v>1395</v>
      </c>
      <c r="O21">
        <v>73</v>
      </c>
      <c r="P21">
        <v>1394</v>
      </c>
      <c r="Q21">
        <v>62</v>
      </c>
      <c r="R21">
        <v>1395</v>
      </c>
      <c r="S21">
        <v>62</v>
      </c>
      <c r="T21">
        <v>1395</v>
      </c>
      <c r="U21">
        <v>46</v>
      </c>
      <c r="V21">
        <v>1394</v>
      </c>
      <c r="W21">
        <v>64</v>
      </c>
      <c r="X21">
        <v>2834</v>
      </c>
      <c r="Y21">
        <v>79</v>
      </c>
      <c r="Z21">
        <v>2833</v>
      </c>
      <c r="AA21">
        <v>69</v>
      </c>
      <c r="AB21">
        <v>2834</v>
      </c>
      <c r="AC21">
        <v>70</v>
      </c>
      <c r="AD21">
        <v>2834</v>
      </c>
      <c r="AE21">
        <v>53</v>
      </c>
      <c r="AF21">
        <v>2833</v>
      </c>
    </row>
    <row r="22" spans="1:32" ht="14.25" x14ac:dyDescent="0.45">
      <c r="A22" t="s">
        <v>100</v>
      </c>
      <c r="B22" t="s">
        <v>492</v>
      </c>
      <c r="C22">
        <v>71</v>
      </c>
      <c r="D22">
        <v>2661</v>
      </c>
      <c r="E22">
        <v>81</v>
      </c>
      <c r="F22">
        <v>2661</v>
      </c>
      <c r="G22">
        <v>72</v>
      </c>
      <c r="H22">
        <v>2661</v>
      </c>
      <c r="I22">
        <v>76</v>
      </c>
      <c r="J22">
        <v>2661</v>
      </c>
      <c r="K22">
        <v>58</v>
      </c>
      <c r="L22">
        <v>2661</v>
      </c>
      <c r="M22">
        <v>49</v>
      </c>
      <c r="N22">
        <v>812</v>
      </c>
      <c r="O22">
        <v>61</v>
      </c>
      <c r="P22">
        <v>812</v>
      </c>
      <c r="Q22">
        <v>53</v>
      </c>
      <c r="R22">
        <v>812</v>
      </c>
      <c r="S22">
        <v>55</v>
      </c>
      <c r="T22">
        <v>812</v>
      </c>
      <c r="U22">
        <v>35</v>
      </c>
      <c r="V22">
        <v>812</v>
      </c>
      <c r="W22">
        <v>66</v>
      </c>
      <c r="X22">
        <v>3473</v>
      </c>
      <c r="Y22">
        <v>76</v>
      </c>
      <c r="Z22">
        <v>3473</v>
      </c>
      <c r="AA22">
        <v>68</v>
      </c>
      <c r="AB22">
        <v>3473</v>
      </c>
      <c r="AC22">
        <v>71</v>
      </c>
      <c r="AD22">
        <v>3473</v>
      </c>
      <c r="AE22">
        <v>53</v>
      </c>
      <c r="AF22">
        <v>3473</v>
      </c>
    </row>
    <row r="23" spans="1:32" ht="14.25" x14ac:dyDescent="0.45">
      <c r="A23" t="s">
        <v>108</v>
      </c>
      <c r="B23" t="s">
        <v>492</v>
      </c>
      <c r="C23">
        <v>67</v>
      </c>
      <c r="D23">
        <v>1099</v>
      </c>
      <c r="E23">
        <v>86</v>
      </c>
      <c r="F23">
        <v>1099</v>
      </c>
      <c r="G23">
        <v>77</v>
      </c>
      <c r="H23">
        <v>1099</v>
      </c>
      <c r="I23">
        <v>80</v>
      </c>
      <c r="J23">
        <v>1099</v>
      </c>
      <c r="K23">
        <v>59</v>
      </c>
      <c r="L23">
        <v>1099</v>
      </c>
      <c r="M23">
        <v>48</v>
      </c>
      <c r="N23">
        <v>771</v>
      </c>
      <c r="O23">
        <v>70</v>
      </c>
      <c r="P23">
        <v>770</v>
      </c>
      <c r="Q23">
        <v>58</v>
      </c>
      <c r="R23">
        <v>771</v>
      </c>
      <c r="S23">
        <v>59</v>
      </c>
      <c r="T23">
        <v>771</v>
      </c>
      <c r="U23">
        <v>38</v>
      </c>
      <c r="V23">
        <v>770</v>
      </c>
      <c r="W23">
        <v>59</v>
      </c>
      <c r="X23">
        <v>1870</v>
      </c>
      <c r="Y23">
        <v>80</v>
      </c>
      <c r="Z23">
        <v>1869</v>
      </c>
      <c r="AA23">
        <v>69</v>
      </c>
      <c r="AB23">
        <v>1870</v>
      </c>
      <c r="AC23">
        <v>71</v>
      </c>
      <c r="AD23">
        <v>1870</v>
      </c>
      <c r="AE23">
        <v>51</v>
      </c>
      <c r="AF23">
        <v>1869</v>
      </c>
    </row>
    <row r="24" spans="1:32" ht="14.25" x14ac:dyDescent="0.45">
      <c r="A24" t="s">
        <v>110</v>
      </c>
      <c r="B24" t="s">
        <v>492</v>
      </c>
      <c r="C24">
        <v>65</v>
      </c>
      <c r="D24">
        <v>1238</v>
      </c>
      <c r="E24">
        <v>84</v>
      </c>
      <c r="F24">
        <v>1238</v>
      </c>
      <c r="G24">
        <v>76</v>
      </c>
      <c r="H24">
        <v>1238</v>
      </c>
      <c r="I24">
        <v>77</v>
      </c>
      <c r="J24">
        <v>1238</v>
      </c>
      <c r="K24">
        <v>57</v>
      </c>
      <c r="L24">
        <v>1238</v>
      </c>
      <c r="M24">
        <v>43</v>
      </c>
      <c r="N24">
        <v>657</v>
      </c>
      <c r="O24">
        <v>65</v>
      </c>
      <c r="P24">
        <v>656</v>
      </c>
      <c r="Q24">
        <v>51</v>
      </c>
      <c r="R24">
        <v>657</v>
      </c>
      <c r="S24">
        <v>56</v>
      </c>
      <c r="T24">
        <v>657</v>
      </c>
      <c r="U24">
        <v>32</v>
      </c>
      <c r="V24">
        <v>656</v>
      </c>
      <c r="W24">
        <v>57</v>
      </c>
      <c r="X24">
        <v>1895</v>
      </c>
      <c r="Y24">
        <v>78</v>
      </c>
      <c r="Z24">
        <v>1894</v>
      </c>
      <c r="AA24">
        <v>67</v>
      </c>
      <c r="AB24">
        <v>1895</v>
      </c>
      <c r="AC24">
        <v>70</v>
      </c>
      <c r="AD24">
        <v>1895</v>
      </c>
      <c r="AE24">
        <v>48</v>
      </c>
      <c r="AF24">
        <v>1894</v>
      </c>
    </row>
    <row r="25" spans="1:32" ht="14.25" x14ac:dyDescent="0.45">
      <c r="A25" t="s">
        <v>120</v>
      </c>
      <c r="B25" t="s">
        <v>492</v>
      </c>
      <c r="C25">
        <v>72</v>
      </c>
      <c r="D25">
        <v>1433</v>
      </c>
      <c r="E25">
        <v>76</v>
      </c>
      <c r="F25">
        <v>1433</v>
      </c>
      <c r="G25">
        <v>75</v>
      </c>
      <c r="H25">
        <v>1433</v>
      </c>
      <c r="I25">
        <v>76</v>
      </c>
      <c r="J25">
        <v>1433</v>
      </c>
      <c r="K25">
        <v>59</v>
      </c>
      <c r="L25">
        <v>1433</v>
      </c>
      <c r="M25">
        <v>42</v>
      </c>
      <c r="N25">
        <v>388</v>
      </c>
      <c r="O25">
        <v>50</v>
      </c>
      <c r="P25">
        <v>388</v>
      </c>
      <c r="Q25">
        <v>47</v>
      </c>
      <c r="R25">
        <v>388</v>
      </c>
      <c r="S25">
        <v>48</v>
      </c>
      <c r="T25">
        <v>388</v>
      </c>
      <c r="U25">
        <v>26</v>
      </c>
      <c r="V25">
        <v>388</v>
      </c>
      <c r="W25">
        <v>66</v>
      </c>
      <c r="X25">
        <v>1821</v>
      </c>
      <c r="Y25">
        <v>71</v>
      </c>
      <c r="Z25">
        <v>1821</v>
      </c>
      <c r="AA25">
        <v>69</v>
      </c>
      <c r="AB25">
        <v>1821</v>
      </c>
      <c r="AC25">
        <v>70</v>
      </c>
      <c r="AD25">
        <v>1821</v>
      </c>
      <c r="AE25">
        <v>52</v>
      </c>
      <c r="AF25">
        <v>1821</v>
      </c>
    </row>
    <row r="26" spans="1:32" ht="14.25" x14ac:dyDescent="0.45">
      <c r="A26" t="s">
        <v>124</v>
      </c>
      <c r="B26" t="s">
        <v>122</v>
      </c>
      <c r="C26">
        <v>68</v>
      </c>
      <c r="D26">
        <v>1807</v>
      </c>
      <c r="E26">
        <v>78</v>
      </c>
      <c r="F26">
        <v>1807</v>
      </c>
      <c r="G26">
        <v>72</v>
      </c>
      <c r="H26">
        <v>1807</v>
      </c>
      <c r="I26">
        <v>76</v>
      </c>
      <c r="J26">
        <v>1807</v>
      </c>
      <c r="K26">
        <v>56</v>
      </c>
      <c r="L26">
        <v>1807</v>
      </c>
      <c r="M26">
        <v>48</v>
      </c>
      <c r="N26">
        <v>1109</v>
      </c>
      <c r="O26">
        <v>61</v>
      </c>
      <c r="P26">
        <v>1109</v>
      </c>
      <c r="Q26">
        <v>52</v>
      </c>
      <c r="R26">
        <v>1109</v>
      </c>
      <c r="S26">
        <v>57</v>
      </c>
      <c r="T26">
        <v>1109</v>
      </c>
      <c r="U26">
        <v>35</v>
      </c>
      <c r="V26">
        <v>1109</v>
      </c>
      <c r="W26">
        <v>61</v>
      </c>
      <c r="X26">
        <v>2916</v>
      </c>
      <c r="Y26">
        <v>72</v>
      </c>
      <c r="Z26">
        <v>2916</v>
      </c>
      <c r="AA26">
        <v>64</v>
      </c>
      <c r="AB26">
        <v>2916</v>
      </c>
      <c r="AC26">
        <v>69</v>
      </c>
      <c r="AD26">
        <v>2916</v>
      </c>
      <c r="AE26">
        <v>48</v>
      </c>
      <c r="AF26">
        <v>2916</v>
      </c>
    </row>
    <row r="27" spans="1:32" ht="14.25" x14ac:dyDescent="0.45">
      <c r="A27" t="s">
        <v>128</v>
      </c>
      <c r="B27" t="s">
        <v>122</v>
      </c>
      <c r="C27">
        <v>65</v>
      </c>
      <c r="D27">
        <v>2275</v>
      </c>
      <c r="E27">
        <v>81</v>
      </c>
      <c r="F27">
        <v>2275</v>
      </c>
      <c r="G27">
        <v>77</v>
      </c>
      <c r="H27">
        <v>2275</v>
      </c>
      <c r="I27">
        <v>78</v>
      </c>
      <c r="J27">
        <v>2275</v>
      </c>
      <c r="K27">
        <v>57</v>
      </c>
      <c r="L27">
        <v>2275</v>
      </c>
      <c r="M27">
        <v>52</v>
      </c>
      <c r="N27">
        <v>1694</v>
      </c>
      <c r="O27">
        <v>74</v>
      </c>
      <c r="P27">
        <v>1693</v>
      </c>
      <c r="Q27">
        <v>62</v>
      </c>
      <c r="R27">
        <v>1694</v>
      </c>
      <c r="S27">
        <v>65</v>
      </c>
      <c r="T27">
        <v>1694</v>
      </c>
      <c r="U27">
        <v>43</v>
      </c>
      <c r="V27">
        <v>1693</v>
      </c>
      <c r="W27">
        <v>59</v>
      </c>
      <c r="X27">
        <v>3969</v>
      </c>
      <c r="Y27">
        <v>78</v>
      </c>
      <c r="Z27">
        <v>3968</v>
      </c>
      <c r="AA27">
        <v>71</v>
      </c>
      <c r="AB27">
        <v>3969</v>
      </c>
      <c r="AC27">
        <v>72</v>
      </c>
      <c r="AD27">
        <v>3969</v>
      </c>
      <c r="AE27">
        <v>51</v>
      </c>
      <c r="AF27">
        <v>3968</v>
      </c>
    </row>
    <row r="28" spans="1:32" ht="14.25" x14ac:dyDescent="0.45">
      <c r="A28" t="s">
        <v>140</v>
      </c>
      <c r="B28" t="s">
        <v>122</v>
      </c>
      <c r="C28">
        <v>73</v>
      </c>
      <c r="D28">
        <v>305</v>
      </c>
      <c r="E28">
        <v>76</v>
      </c>
      <c r="F28">
        <v>305</v>
      </c>
      <c r="G28">
        <v>72</v>
      </c>
      <c r="H28">
        <v>305</v>
      </c>
      <c r="I28">
        <v>78</v>
      </c>
      <c r="J28">
        <v>305</v>
      </c>
      <c r="K28">
        <v>57</v>
      </c>
      <c r="L28">
        <v>305</v>
      </c>
      <c r="M28">
        <v>61</v>
      </c>
      <c r="N28">
        <v>70</v>
      </c>
      <c r="O28">
        <v>66</v>
      </c>
      <c r="P28">
        <v>70</v>
      </c>
      <c r="Q28">
        <v>49</v>
      </c>
      <c r="R28">
        <v>70</v>
      </c>
      <c r="S28">
        <v>63</v>
      </c>
      <c r="T28">
        <v>70</v>
      </c>
      <c r="U28">
        <v>39</v>
      </c>
      <c r="V28">
        <v>70</v>
      </c>
      <c r="W28">
        <v>71</v>
      </c>
      <c r="X28">
        <v>375</v>
      </c>
      <c r="Y28">
        <v>74</v>
      </c>
      <c r="Z28">
        <v>375</v>
      </c>
      <c r="AA28">
        <v>68</v>
      </c>
      <c r="AB28">
        <v>375</v>
      </c>
      <c r="AC28">
        <v>75</v>
      </c>
      <c r="AD28">
        <v>375</v>
      </c>
      <c r="AE28">
        <v>53</v>
      </c>
      <c r="AF28">
        <v>375</v>
      </c>
    </row>
    <row r="29" spans="1:32" ht="14.25" x14ac:dyDescent="0.45">
      <c r="A29" t="s">
        <v>136</v>
      </c>
      <c r="B29" t="s">
        <v>122</v>
      </c>
      <c r="C29">
        <v>70</v>
      </c>
      <c r="D29">
        <v>1541</v>
      </c>
      <c r="E29">
        <v>78</v>
      </c>
      <c r="F29">
        <v>1541</v>
      </c>
      <c r="G29">
        <v>77</v>
      </c>
      <c r="H29">
        <v>1541</v>
      </c>
      <c r="I29">
        <v>77</v>
      </c>
      <c r="J29">
        <v>1541</v>
      </c>
      <c r="K29">
        <v>59</v>
      </c>
      <c r="L29">
        <v>1541</v>
      </c>
      <c r="M29">
        <v>53</v>
      </c>
      <c r="N29">
        <v>1567</v>
      </c>
      <c r="O29">
        <v>66</v>
      </c>
      <c r="P29">
        <v>1565</v>
      </c>
      <c r="Q29">
        <v>63</v>
      </c>
      <c r="R29">
        <v>1567</v>
      </c>
      <c r="S29">
        <v>64</v>
      </c>
      <c r="T29">
        <v>1567</v>
      </c>
      <c r="U29">
        <v>41</v>
      </c>
      <c r="V29">
        <v>1565</v>
      </c>
      <c r="W29">
        <v>61</v>
      </c>
      <c r="X29">
        <v>3108</v>
      </c>
      <c r="Y29">
        <v>72</v>
      </c>
      <c r="Z29">
        <v>3106</v>
      </c>
      <c r="AA29">
        <v>70</v>
      </c>
      <c r="AB29">
        <v>3108</v>
      </c>
      <c r="AC29">
        <v>70</v>
      </c>
      <c r="AD29">
        <v>3108</v>
      </c>
      <c r="AE29">
        <v>50</v>
      </c>
      <c r="AF29">
        <v>3106</v>
      </c>
    </row>
    <row r="30" spans="1:32" ht="14.25" x14ac:dyDescent="0.45">
      <c r="A30" t="s">
        <v>148</v>
      </c>
      <c r="B30" t="s">
        <v>339</v>
      </c>
      <c r="C30">
        <v>73</v>
      </c>
      <c r="D30">
        <v>1366</v>
      </c>
      <c r="E30">
        <v>78</v>
      </c>
      <c r="F30">
        <v>1365</v>
      </c>
      <c r="G30">
        <v>72</v>
      </c>
      <c r="H30">
        <v>1366</v>
      </c>
      <c r="I30">
        <v>78</v>
      </c>
      <c r="J30">
        <v>1366</v>
      </c>
      <c r="K30">
        <v>57</v>
      </c>
      <c r="L30">
        <v>1365</v>
      </c>
      <c r="M30">
        <v>52</v>
      </c>
      <c r="N30">
        <v>409</v>
      </c>
      <c r="O30">
        <v>60</v>
      </c>
      <c r="P30">
        <v>409</v>
      </c>
      <c r="Q30">
        <v>51</v>
      </c>
      <c r="R30">
        <v>409</v>
      </c>
      <c r="S30">
        <v>60</v>
      </c>
      <c r="T30">
        <v>409</v>
      </c>
      <c r="U30">
        <v>35</v>
      </c>
      <c r="V30">
        <v>409</v>
      </c>
      <c r="W30">
        <v>68</v>
      </c>
      <c r="X30">
        <v>1775</v>
      </c>
      <c r="Y30">
        <v>74</v>
      </c>
      <c r="Z30">
        <v>1774</v>
      </c>
      <c r="AA30">
        <v>67</v>
      </c>
      <c r="AB30">
        <v>1775</v>
      </c>
      <c r="AC30">
        <v>74</v>
      </c>
      <c r="AD30">
        <v>1775</v>
      </c>
      <c r="AE30">
        <v>52</v>
      </c>
      <c r="AF30">
        <v>1774</v>
      </c>
    </row>
    <row r="31" spans="1:32" ht="14.25" x14ac:dyDescent="0.45">
      <c r="A31" t="s">
        <v>160</v>
      </c>
      <c r="B31" t="s">
        <v>339</v>
      </c>
      <c r="C31">
        <v>76</v>
      </c>
      <c r="D31">
        <v>1330</v>
      </c>
      <c r="E31">
        <v>80</v>
      </c>
      <c r="F31">
        <v>1329</v>
      </c>
      <c r="G31">
        <v>78</v>
      </c>
      <c r="H31">
        <v>1330</v>
      </c>
      <c r="I31">
        <v>83</v>
      </c>
      <c r="J31">
        <v>1330</v>
      </c>
      <c r="K31">
        <v>63</v>
      </c>
      <c r="L31">
        <v>1329</v>
      </c>
      <c r="M31">
        <v>60</v>
      </c>
      <c r="N31">
        <v>749</v>
      </c>
      <c r="O31">
        <v>63</v>
      </c>
      <c r="P31">
        <v>749</v>
      </c>
      <c r="Q31">
        <v>60</v>
      </c>
      <c r="R31">
        <v>749</v>
      </c>
      <c r="S31">
        <v>66</v>
      </c>
      <c r="T31">
        <v>749</v>
      </c>
      <c r="U31">
        <v>43</v>
      </c>
      <c r="V31">
        <v>749</v>
      </c>
      <c r="W31">
        <v>70</v>
      </c>
      <c r="X31">
        <v>2079</v>
      </c>
      <c r="Y31">
        <v>74</v>
      </c>
      <c r="Z31">
        <v>2078</v>
      </c>
      <c r="AA31">
        <v>71</v>
      </c>
      <c r="AB31">
        <v>2079</v>
      </c>
      <c r="AC31">
        <v>77</v>
      </c>
      <c r="AD31">
        <v>2079</v>
      </c>
      <c r="AE31">
        <v>56</v>
      </c>
      <c r="AF31">
        <v>2078</v>
      </c>
    </row>
    <row r="32" spans="1:32" ht="14.25" x14ac:dyDescent="0.45">
      <c r="A32" t="s">
        <v>158</v>
      </c>
      <c r="B32" t="s">
        <v>339</v>
      </c>
      <c r="C32">
        <v>66</v>
      </c>
      <c r="D32">
        <v>1590</v>
      </c>
      <c r="E32">
        <v>77</v>
      </c>
      <c r="F32">
        <v>1590</v>
      </c>
      <c r="G32">
        <v>71</v>
      </c>
      <c r="H32">
        <v>1590</v>
      </c>
      <c r="I32">
        <v>76</v>
      </c>
      <c r="J32">
        <v>1590</v>
      </c>
      <c r="K32">
        <v>54</v>
      </c>
      <c r="L32">
        <v>1590</v>
      </c>
      <c r="M32">
        <v>49</v>
      </c>
      <c r="N32">
        <v>1308</v>
      </c>
      <c r="O32">
        <v>61</v>
      </c>
      <c r="P32">
        <v>1307</v>
      </c>
      <c r="Q32">
        <v>54</v>
      </c>
      <c r="R32">
        <v>1308</v>
      </c>
      <c r="S32">
        <v>56</v>
      </c>
      <c r="T32">
        <v>1308</v>
      </c>
      <c r="U32">
        <v>35</v>
      </c>
      <c r="V32">
        <v>1307</v>
      </c>
      <c r="W32">
        <v>59</v>
      </c>
      <c r="X32">
        <v>2898</v>
      </c>
      <c r="Y32">
        <v>70</v>
      </c>
      <c r="Z32">
        <v>2897</v>
      </c>
      <c r="AA32">
        <v>63</v>
      </c>
      <c r="AB32">
        <v>2898</v>
      </c>
      <c r="AC32">
        <v>67</v>
      </c>
      <c r="AD32">
        <v>2898</v>
      </c>
      <c r="AE32">
        <v>45</v>
      </c>
      <c r="AF32">
        <v>2897</v>
      </c>
    </row>
    <row r="33" spans="1:32" ht="14.25" x14ac:dyDescent="0.45">
      <c r="A33" t="s">
        <v>303</v>
      </c>
      <c r="B33" t="s">
        <v>301</v>
      </c>
      <c r="C33">
        <v>77</v>
      </c>
      <c r="D33">
        <v>1349</v>
      </c>
      <c r="E33">
        <v>77</v>
      </c>
      <c r="F33">
        <v>1349</v>
      </c>
      <c r="G33">
        <v>74</v>
      </c>
      <c r="H33">
        <v>1349</v>
      </c>
      <c r="I33">
        <v>78</v>
      </c>
      <c r="J33">
        <v>1349</v>
      </c>
      <c r="K33">
        <v>61</v>
      </c>
      <c r="L33">
        <v>1349</v>
      </c>
      <c r="M33">
        <v>50</v>
      </c>
      <c r="N33">
        <v>366</v>
      </c>
      <c r="O33">
        <v>47</v>
      </c>
      <c r="P33">
        <v>366</v>
      </c>
      <c r="Q33">
        <v>46</v>
      </c>
      <c r="R33">
        <v>366</v>
      </c>
      <c r="S33">
        <v>54</v>
      </c>
      <c r="T33">
        <v>366</v>
      </c>
      <c r="U33">
        <v>30</v>
      </c>
      <c r="V33">
        <v>366</v>
      </c>
      <c r="W33">
        <v>71</v>
      </c>
      <c r="X33">
        <v>1715</v>
      </c>
      <c r="Y33">
        <v>71</v>
      </c>
      <c r="Z33">
        <v>1715</v>
      </c>
      <c r="AA33">
        <v>68</v>
      </c>
      <c r="AB33">
        <v>1715</v>
      </c>
      <c r="AC33">
        <v>73</v>
      </c>
      <c r="AD33">
        <v>1715</v>
      </c>
      <c r="AE33">
        <v>54</v>
      </c>
      <c r="AF33">
        <v>1715</v>
      </c>
    </row>
    <row r="34" spans="1:32" ht="14.25" x14ac:dyDescent="0.45">
      <c r="A34" t="s">
        <v>307</v>
      </c>
      <c r="B34" t="s">
        <v>301</v>
      </c>
      <c r="C34">
        <v>75</v>
      </c>
      <c r="D34">
        <v>2552</v>
      </c>
      <c r="E34">
        <v>82</v>
      </c>
      <c r="F34">
        <v>2552</v>
      </c>
      <c r="G34">
        <v>77</v>
      </c>
      <c r="H34">
        <v>2552</v>
      </c>
      <c r="I34">
        <v>80</v>
      </c>
      <c r="J34">
        <v>2552</v>
      </c>
      <c r="K34">
        <v>64</v>
      </c>
      <c r="L34">
        <v>2552</v>
      </c>
      <c r="M34">
        <v>54</v>
      </c>
      <c r="N34">
        <v>1715</v>
      </c>
      <c r="O34">
        <v>63</v>
      </c>
      <c r="P34">
        <v>1715</v>
      </c>
      <c r="Q34">
        <v>55</v>
      </c>
      <c r="R34">
        <v>1715</v>
      </c>
      <c r="S34">
        <v>59</v>
      </c>
      <c r="T34">
        <v>1715</v>
      </c>
      <c r="U34">
        <v>39</v>
      </c>
      <c r="V34">
        <v>1715</v>
      </c>
      <c r="W34">
        <v>67</v>
      </c>
      <c r="X34">
        <v>4267</v>
      </c>
      <c r="Y34">
        <v>74</v>
      </c>
      <c r="Z34">
        <v>4267</v>
      </c>
      <c r="AA34">
        <v>68</v>
      </c>
      <c r="AB34">
        <v>4267</v>
      </c>
      <c r="AC34">
        <v>72</v>
      </c>
      <c r="AD34">
        <v>4267</v>
      </c>
      <c r="AE34">
        <v>54</v>
      </c>
      <c r="AF34">
        <v>4267</v>
      </c>
    </row>
    <row r="35" spans="1:32" ht="14.25" x14ac:dyDescent="0.45">
      <c r="A35" t="s">
        <v>318</v>
      </c>
      <c r="B35" t="s">
        <v>301</v>
      </c>
      <c r="C35">
        <v>75</v>
      </c>
      <c r="D35">
        <v>1632</v>
      </c>
      <c r="E35">
        <v>81</v>
      </c>
      <c r="F35">
        <v>1632</v>
      </c>
      <c r="G35">
        <v>75</v>
      </c>
      <c r="H35">
        <v>1632</v>
      </c>
      <c r="I35">
        <v>78</v>
      </c>
      <c r="J35">
        <v>1632</v>
      </c>
      <c r="K35">
        <v>62</v>
      </c>
      <c r="L35">
        <v>1632</v>
      </c>
      <c r="M35">
        <v>58</v>
      </c>
      <c r="N35">
        <v>518</v>
      </c>
      <c r="O35">
        <v>61</v>
      </c>
      <c r="P35">
        <v>518</v>
      </c>
      <c r="Q35">
        <v>56</v>
      </c>
      <c r="R35">
        <v>518</v>
      </c>
      <c r="S35">
        <v>55</v>
      </c>
      <c r="T35">
        <v>518</v>
      </c>
      <c r="U35">
        <v>39</v>
      </c>
      <c r="V35">
        <v>518</v>
      </c>
      <c r="W35">
        <v>71</v>
      </c>
      <c r="X35">
        <v>2150</v>
      </c>
      <c r="Y35">
        <v>76</v>
      </c>
      <c r="Z35">
        <v>2150</v>
      </c>
      <c r="AA35">
        <v>70</v>
      </c>
      <c r="AB35">
        <v>2150</v>
      </c>
      <c r="AC35">
        <v>73</v>
      </c>
      <c r="AD35">
        <v>2150</v>
      </c>
      <c r="AE35">
        <v>57</v>
      </c>
      <c r="AF35">
        <v>2150</v>
      </c>
    </row>
    <row r="36" spans="1:32" ht="14.25" x14ac:dyDescent="0.45">
      <c r="A36" t="s">
        <v>326</v>
      </c>
      <c r="B36" t="s">
        <v>301</v>
      </c>
      <c r="C36">
        <v>74</v>
      </c>
      <c r="D36">
        <v>2437</v>
      </c>
      <c r="E36">
        <v>74</v>
      </c>
      <c r="F36">
        <v>2437</v>
      </c>
      <c r="G36">
        <v>73</v>
      </c>
      <c r="H36">
        <v>2437</v>
      </c>
      <c r="I36">
        <v>77</v>
      </c>
      <c r="J36">
        <v>2437</v>
      </c>
      <c r="K36">
        <v>58</v>
      </c>
      <c r="L36">
        <v>2437</v>
      </c>
      <c r="M36">
        <v>52</v>
      </c>
      <c r="N36">
        <v>649</v>
      </c>
      <c r="O36">
        <v>53</v>
      </c>
      <c r="P36">
        <v>649</v>
      </c>
      <c r="Q36">
        <v>53</v>
      </c>
      <c r="R36">
        <v>649</v>
      </c>
      <c r="S36">
        <v>58</v>
      </c>
      <c r="T36">
        <v>649</v>
      </c>
      <c r="U36">
        <v>34</v>
      </c>
      <c r="V36">
        <v>649</v>
      </c>
      <c r="W36">
        <v>69</v>
      </c>
      <c r="X36">
        <v>3086</v>
      </c>
      <c r="Y36">
        <v>70</v>
      </c>
      <c r="Z36">
        <v>3086</v>
      </c>
      <c r="AA36">
        <v>69</v>
      </c>
      <c r="AB36">
        <v>3086</v>
      </c>
      <c r="AC36">
        <v>73</v>
      </c>
      <c r="AD36">
        <v>3086</v>
      </c>
      <c r="AE36">
        <v>53</v>
      </c>
      <c r="AF36">
        <v>3086</v>
      </c>
    </row>
    <row r="37" spans="1:32" ht="14.25" x14ac:dyDescent="0.45">
      <c r="A37" t="s">
        <v>320</v>
      </c>
      <c r="B37" t="s">
        <v>301</v>
      </c>
      <c r="C37">
        <v>71</v>
      </c>
      <c r="D37">
        <v>1739</v>
      </c>
      <c r="E37">
        <v>78</v>
      </c>
      <c r="F37">
        <v>1737</v>
      </c>
      <c r="G37">
        <v>74</v>
      </c>
      <c r="H37">
        <v>1739</v>
      </c>
      <c r="I37">
        <v>77</v>
      </c>
      <c r="J37">
        <v>1739</v>
      </c>
      <c r="K37">
        <v>59</v>
      </c>
      <c r="L37">
        <v>1737</v>
      </c>
      <c r="M37">
        <v>58</v>
      </c>
      <c r="N37">
        <v>928</v>
      </c>
      <c r="O37">
        <v>64</v>
      </c>
      <c r="P37">
        <v>928</v>
      </c>
      <c r="Q37">
        <v>60</v>
      </c>
      <c r="R37">
        <v>928</v>
      </c>
      <c r="S37">
        <v>62</v>
      </c>
      <c r="T37">
        <v>928</v>
      </c>
      <c r="U37">
        <v>44</v>
      </c>
      <c r="V37">
        <v>928</v>
      </c>
      <c r="W37">
        <v>67</v>
      </c>
      <c r="X37">
        <v>2667</v>
      </c>
      <c r="Y37">
        <v>73</v>
      </c>
      <c r="Z37">
        <v>2665</v>
      </c>
      <c r="AA37">
        <v>69</v>
      </c>
      <c r="AB37">
        <v>2667</v>
      </c>
      <c r="AC37">
        <v>72</v>
      </c>
      <c r="AD37">
        <v>2667</v>
      </c>
      <c r="AE37">
        <v>54</v>
      </c>
      <c r="AF37">
        <v>2665</v>
      </c>
    </row>
    <row r="38" spans="1:32" ht="14.25" x14ac:dyDescent="0.45">
      <c r="A38" t="s">
        <v>330</v>
      </c>
      <c r="B38" t="s">
        <v>301</v>
      </c>
      <c r="C38">
        <v>77</v>
      </c>
      <c r="D38">
        <v>865</v>
      </c>
      <c r="E38">
        <v>76</v>
      </c>
      <c r="F38">
        <v>865</v>
      </c>
      <c r="G38">
        <v>77</v>
      </c>
      <c r="H38">
        <v>865</v>
      </c>
      <c r="I38">
        <v>81</v>
      </c>
      <c r="J38">
        <v>865</v>
      </c>
      <c r="K38">
        <v>60</v>
      </c>
      <c r="L38">
        <v>865</v>
      </c>
      <c r="M38">
        <v>55</v>
      </c>
      <c r="N38">
        <v>523</v>
      </c>
      <c r="O38">
        <v>54</v>
      </c>
      <c r="P38">
        <v>522</v>
      </c>
      <c r="Q38">
        <v>55</v>
      </c>
      <c r="R38">
        <v>523</v>
      </c>
      <c r="S38">
        <v>56</v>
      </c>
      <c r="T38">
        <v>523</v>
      </c>
      <c r="U38">
        <v>36</v>
      </c>
      <c r="V38">
        <v>522</v>
      </c>
      <c r="W38">
        <v>68</v>
      </c>
      <c r="X38">
        <v>1388</v>
      </c>
      <c r="Y38">
        <v>68</v>
      </c>
      <c r="Z38">
        <v>1387</v>
      </c>
      <c r="AA38">
        <v>69</v>
      </c>
      <c r="AB38">
        <v>1388</v>
      </c>
      <c r="AC38">
        <v>72</v>
      </c>
      <c r="AD38">
        <v>1388</v>
      </c>
      <c r="AE38">
        <v>51</v>
      </c>
      <c r="AF38">
        <v>1387</v>
      </c>
    </row>
    <row r="39" spans="1:32" ht="14.25" x14ac:dyDescent="0.45">
      <c r="A39" t="s">
        <v>305</v>
      </c>
      <c r="B39" t="s">
        <v>301</v>
      </c>
      <c r="C39">
        <v>71</v>
      </c>
      <c r="D39">
        <v>1112</v>
      </c>
      <c r="E39">
        <v>80</v>
      </c>
      <c r="F39">
        <v>1112</v>
      </c>
      <c r="G39">
        <v>75</v>
      </c>
      <c r="H39">
        <v>1112</v>
      </c>
      <c r="I39">
        <v>80</v>
      </c>
      <c r="J39">
        <v>1112</v>
      </c>
      <c r="K39">
        <v>60</v>
      </c>
      <c r="L39">
        <v>1112</v>
      </c>
      <c r="M39">
        <v>50</v>
      </c>
      <c r="N39">
        <v>442</v>
      </c>
      <c r="O39">
        <v>64</v>
      </c>
      <c r="P39">
        <v>442</v>
      </c>
      <c r="Q39">
        <v>58</v>
      </c>
      <c r="R39">
        <v>442</v>
      </c>
      <c r="S39">
        <v>62</v>
      </c>
      <c r="T39">
        <v>442</v>
      </c>
      <c r="U39">
        <v>40</v>
      </c>
      <c r="V39">
        <v>442</v>
      </c>
      <c r="W39">
        <v>65</v>
      </c>
      <c r="X39">
        <v>1554</v>
      </c>
      <c r="Y39">
        <v>75</v>
      </c>
      <c r="Z39">
        <v>1554</v>
      </c>
      <c r="AA39">
        <v>71</v>
      </c>
      <c r="AB39">
        <v>1554</v>
      </c>
      <c r="AC39">
        <v>75</v>
      </c>
      <c r="AD39">
        <v>1554</v>
      </c>
      <c r="AE39">
        <v>54</v>
      </c>
      <c r="AF39">
        <v>1554</v>
      </c>
    </row>
    <row r="40" spans="1:32" ht="14.25" x14ac:dyDescent="0.45">
      <c r="A40" t="s">
        <v>322</v>
      </c>
      <c r="B40" t="s">
        <v>301</v>
      </c>
      <c r="C40">
        <v>72</v>
      </c>
      <c r="D40">
        <v>1006</v>
      </c>
      <c r="E40">
        <v>80</v>
      </c>
      <c r="F40">
        <v>1006</v>
      </c>
      <c r="G40">
        <v>73</v>
      </c>
      <c r="H40">
        <v>1006</v>
      </c>
      <c r="I40">
        <v>77</v>
      </c>
      <c r="J40">
        <v>1006</v>
      </c>
      <c r="K40">
        <v>60</v>
      </c>
      <c r="L40">
        <v>1006</v>
      </c>
      <c r="M40">
        <v>49</v>
      </c>
      <c r="N40">
        <v>314</v>
      </c>
      <c r="O40">
        <v>58</v>
      </c>
      <c r="P40">
        <v>314</v>
      </c>
      <c r="Q40">
        <v>53</v>
      </c>
      <c r="R40">
        <v>314</v>
      </c>
      <c r="S40">
        <v>59</v>
      </c>
      <c r="T40">
        <v>314</v>
      </c>
      <c r="U40">
        <v>33</v>
      </c>
      <c r="V40">
        <v>314</v>
      </c>
      <c r="W40">
        <v>67</v>
      </c>
      <c r="X40">
        <v>1320</v>
      </c>
      <c r="Y40">
        <v>75</v>
      </c>
      <c r="Z40">
        <v>1320</v>
      </c>
      <c r="AA40">
        <v>69</v>
      </c>
      <c r="AB40">
        <v>1320</v>
      </c>
      <c r="AC40">
        <v>73</v>
      </c>
      <c r="AD40">
        <v>1320</v>
      </c>
      <c r="AE40">
        <v>54</v>
      </c>
      <c r="AF40">
        <v>1320</v>
      </c>
    </row>
    <row r="41" spans="1:32" ht="14.25" x14ac:dyDescent="0.45">
      <c r="A41" t="s">
        <v>328</v>
      </c>
      <c r="B41" t="s">
        <v>301</v>
      </c>
      <c r="C41">
        <v>72</v>
      </c>
      <c r="D41">
        <v>1800</v>
      </c>
      <c r="E41">
        <v>64</v>
      </c>
      <c r="F41">
        <v>1799</v>
      </c>
      <c r="G41">
        <v>76</v>
      </c>
      <c r="H41">
        <v>1800</v>
      </c>
      <c r="I41">
        <v>78</v>
      </c>
      <c r="J41">
        <v>1800</v>
      </c>
      <c r="K41">
        <v>52</v>
      </c>
      <c r="L41">
        <v>1799</v>
      </c>
      <c r="M41">
        <v>53</v>
      </c>
      <c r="N41">
        <v>736</v>
      </c>
      <c r="O41">
        <v>48</v>
      </c>
      <c r="P41">
        <v>736</v>
      </c>
      <c r="Q41">
        <v>56</v>
      </c>
      <c r="R41">
        <v>736</v>
      </c>
      <c r="S41">
        <v>59</v>
      </c>
      <c r="T41">
        <v>736</v>
      </c>
      <c r="U41">
        <v>31</v>
      </c>
      <c r="V41">
        <v>736</v>
      </c>
      <c r="W41">
        <v>67</v>
      </c>
      <c r="X41">
        <v>2536</v>
      </c>
      <c r="Y41">
        <v>60</v>
      </c>
      <c r="Z41">
        <v>2535</v>
      </c>
      <c r="AA41">
        <v>70</v>
      </c>
      <c r="AB41">
        <v>2536</v>
      </c>
      <c r="AC41">
        <v>73</v>
      </c>
      <c r="AD41">
        <v>2536</v>
      </c>
      <c r="AE41">
        <v>46</v>
      </c>
      <c r="AF41">
        <v>2535</v>
      </c>
    </row>
    <row r="42" spans="1:32" x14ac:dyDescent="0.25">
      <c r="A42" t="s">
        <v>184</v>
      </c>
      <c r="B42" t="s">
        <v>542</v>
      </c>
      <c r="C42">
        <v>62</v>
      </c>
      <c r="D42">
        <v>1612</v>
      </c>
      <c r="E42">
        <v>77</v>
      </c>
      <c r="F42">
        <v>1612</v>
      </c>
      <c r="G42">
        <v>68</v>
      </c>
      <c r="H42">
        <v>1612</v>
      </c>
      <c r="I42">
        <v>70</v>
      </c>
      <c r="J42">
        <v>1612</v>
      </c>
      <c r="K42">
        <v>51</v>
      </c>
      <c r="L42">
        <v>1612</v>
      </c>
      <c r="M42">
        <v>43</v>
      </c>
      <c r="N42">
        <v>882</v>
      </c>
      <c r="O42">
        <v>62</v>
      </c>
      <c r="P42">
        <v>882</v>
      </c>
      <c r="Q42">
        <v>48</v>
      </c>
      <c r="R42">
        <v>882</v>
      </c>
      <c r="S42">
        <v>56</v>
      </c>
      <c r="T42">
        <v>882</v>
      </c>
      <c r="U42">
        <v>29</v>
      </c>
      <c r="V42">
        <v>882</v>
      </c>
      <c r="W42">
        <v>55</v>
      </c>
      <c r="X42">
        <v>2494</v>
      </c>
      <c r="Y42">
        <v>72</v>
      </c>
      <c r="Z42">
        <v>2494</v>
      </c>
      <c r="AA42">
        <v>61</v>
      </c>
      <c r="AB42">
        <v>2494</v>
      </c>
      <c r="AC42">
        <v>65</v>
      </c>
      <c r="AD42">
        <v>2494</v>
      </c>
      <c r="AE42">
        <v>43</v>
      </c>
      <c r="AF42">
        <v>2494</v>
      </c>
    </row>
    <row r="43" spans="1:32" x14ac:dyDescent="0.25">
      <c r="A43" t="s">
        <v>180</v>
      </c>
      <c r="B43" t="s">
        <v>542</v>
      </c>
      <c r="C43">
        <v>60</v>
      </c>
      <c r="D43">
        <v>1838</v>
      </c>
      <c r="E43">
        <v>74</v>
      </c>
      <c r="F43">
        <v>1838</v>
      </c>
      <c r="G43">
        <v>68</v>
      </c>
      <c r="H43">
        <v>1838</v>
      </c>
      <c r="I43">
        <v>75</v>
      </c>
      <c r="J43">
        <v>1838</v>
      </c>
      <c r="K43">
        <v>49</v>
      </c>
      <c r="L43">
        <v>1838</v>
      </c>
      <c r="M43">
        <v>50</v>
      </c>
      <c r="N43">
        <v>1109</v>
      </c>
      <c r="O43">
        <v>62</v>
      </c>
      <c r="P43">
        <v>1109</v>
      </c>
      <c r="Q43">
        <v>56</v>
      </c>
      <c r="R43">
        <v>1109</v>
      </c>
      <c r="S43">
        <v>65</v>
      </c>
      <c r="T43">
        <v>1109</v>
      </c>
      <c r="U43">
        <v>38</v>
      </c>
      <c r="V43">
        <v>1109</v>
      </c>
      <c r="W43">
        <v>56</v>
      </c>
      <c r="X43">
        <v>2947</v>
      </c>
      <c r="Y43">
        <v>70</v>
      </c>
      <c r="Z43">
        <v>2947</v>
      </c>
      <c r="AA43">
        <v>64</v>
      </c>
      <c r="AB43">
        <v>2947</v>
      </c>
      <c r="AC43">
        <v>71</v>
      </c>
      <c r="AD43">
        <v>2947</v>
      </c>
      <c r="AE43">
        <v>45</v>
      </c>
      <c r="AF43">
        <v>2947</v>
      </c>
    </row>
    <row r="44" spans="1:32" x14ac:dyDescent="0.25">
      <c r="A44" t="s">
        <v>377</v>
      </c>
      <c r="B44" t="s">
        <v>542</v>
      </c>
      <c r="C44">
        <v>74</v>
      </c>
      <c r="D44">
        <v>1244</v>
      </c>
      <c r="E44">
        <v>84</v>
      </c>
      <c r="F44">
        <v>1244</v>
      </c>
      <c r="G44">
        <v>77</v>
      </c>
      <c r="H44">
        <v>1244</v>
      </c>
      <c r="I44">
        <v>79</v>
      </c>
      <c r="J44">
        <v>1244</v>
      </c>
      <c r="K44">
        <v>64</v>
      </c>
      <c r="L44">
        <v>1244</v>
      </c>
      <c r="M44">
        <v>53</v>
      </c>
      <c r="N44">
        <v>658</v>
      </c>
      <c r="O44">
        <v>69</v>
      </c>
      <c r="P44">
        <v>658</v>
      </c>
      <c r="Q44">
        <v>58</v>
      </c>
      <c r="R44">
        <v>658</v>
      </c>
      <c r="S44">
        <v>63</v>
      </c>
      <c r="T44">
        <v>658</v>
      </c>
      <c r="U44">
        <v>40</v>
      </c>
      <c r="V44">
        <v>658</v>
      </c>
      <c r="W44">
        <v>67</v>
      </c>
      <c r="X44">
        <v>1902</v>
      </c>
      <c r="Y44">
        <v>79</v>
      </c>
      <c r="Z44">
        <v>1902</v>
      </c>
      <c r="AA44">
        <v>71</v>
      </c>
      <c r="AB44">
        <v>1902</v>
      </c>
      <c r="AC44">
        <v>73</v>
      </c>
      <c r="AD44">
        <v>1902</v>
      </c>
      <c r="AE44">
        <v>56</v>
      </c>
      <c r="AF44">
        <v>1902</v>
      </c>
    </row>
    <row r="45" spans="1:32" x14ac:dyDescent="0.25">
      <c r="A45" t="s">
        <v>189</v>
      </c>
      <c r="B45" t="s">
        <v>542</v>
      </c>
      <c r="C45">
        <v>68</v>
      </c>
      <c r="D45">
        <v>1471</v>
      </c>
      <c r="E45">
        <v>80</v>
      </c>
      <c r="F45">
        <v>1471</v>
      </c>
      <c r="G45">
        <v>75</v>
      </c>
      <c r="H45">
        <v>1471</v>
      </c>
      <c r="I45">
        <v>78</v>
      </c>
      <c r="J45">
        <v>1471</v>
      </c>
      <c r="K45">
        <v>58</v>
      </c>
      <c r="L45">
        <v>1471</v>
      </c>
      <c r="M45">
        <v>50</v>
      </c>
      <c r="N45">
        <v>671</v>
      </c>
      <c r="O45">
        <v>65</v>
      </c>
      <c r="P45">
        <v>671</v>
      </c>
      <c r="Q45">
        <v>52</v>
      </c>
      <c r="R45">
        <v>671</v>
      </c>
      <c r="S45">
        <v>58</v>
      </c>
      <c r="T45">
        <v>671</v>
      </c>
      <c r="U45">
        <v>37</v>
      </c>
      <c r="V45">
        <v>671</v>
      </c>
      <c r="W45">
        <v>63</v>
      </c>
      <c r="X45">
        <v>2142</v>
      </c>
      <c r="Y45">
        <v>76</v>
      </c>
      <c r="Z45">
        <v>2142</v>
      </c>
      <c r="AA45">
        <v>68</v>
      </c>
      <c r="AB45">
        <v>2142</v>
      </c>
      <c r="AC45">
        <v>72</v>
      </c>
      <c r="AD45">
        <v>2142</v>
      </c>
      <c r="AE45">
        <v>51</v>
      </c>
      <c r="AF45">
        <v>2142</v>
      </c>
    </row>
    <row r="46" spans="1:32" x14ac:dyDescent="0.25">
      <c r="A46" t="s">
        <v>278</v>
      </c>
      <c r="B46" t="s">
        <v>262</v>
      </c>
      <c r="C46">
        <v>68</v>
      </c>
      <c r="D46">
        <v>2077</v>
      </c>
      <c r="E46">
        <v>79</v>
      </c>
      <c r="F46">
        <v>2077</v>
      </c>
      <c r="G46">
        <v>71</v>
      </c>
      <c r="H46">
        <v>2077</v>
      </c>
      <c r="I46">
        <v>73</v>
      </c>
      <c r="J46">
        <v>2077</v>
      </c>
      <c r="K46">
        <v>55</v>
      </c>
      <c r="L46">
        <v>2077</v>
      </c>
      <c r="M46">
        <v>49</v>
      </c>
      <c r="N46">
        <v>1011</v>
      </c>
      <c r="O46">
        <v>64</v>
      </c>
      <c r="P46">
        <v>1010</v>
      </c>
      <c r="Q46">
        <v>51</v>
      </c>
      <c r="R46">
        <v>1011</v>
      </c>
      <c r="S46">
        <v>53</v>
      </c>
      <c r="T46">
        <v>1010</v>
      </c>
      <c r="U46">
        <v>35</v>
      </c>
      <c r="V46">
        <v>1010</v>
      </c>
      <c r="W46">
        <v>62</v>
      </c>
      <c r="X46">
        <v>3088</v>
      </c>
      <c r="Y46">
        <v>74</v>
      </c>
      <c r="Z46">
        <v>3087</v>
      </c>
      <c r="AA46">
        <v>65</v>
      </c>
      <c r="AB46">
        <v>3088</v>
      </c>
      <c r="AC46">
        <v>67</v>
      </c>
      <c r="AD46">
        <v>3087</v>
      </c>
      <c r="AE46">
        <v>49</v>
      </c>
      <c r="AF46">
        <v>3087</v>
      </c>
    </row>
    <row r="47" spans="1:32" x14ac:dyDescent="0.25">
      <c r="A47" t="s">
        <v>264</v>
      </c>
      <c r="B47" t="s">
        <v>262</v>
      </c>
      <c r="C47">
        <v>72</v>
      </c>
      <c r="D47">
        <v>1034</v>
      </c>
      <c r="E47">
        <v>79</v>
      </c>
      <c r="F47">
        <v>1034</v>
      </c>
      <c r="G47">
        <v>71</v>
      </c>
      <c r="H47">
        <v>1034</v>
      </c>
      <c r="I47">
        <v>68</v>
      </c>
      <c r="J47">
        <v>1034</v>
      </c>
      <c r="K47">
        <v>58</v>
      </c>
      <c r="L47">
        <v>1034</v>
      </c>
      <c r="M47">
        <v>41</v>
      </c>
      <c r="N47">
        <v>277</v>
      </c>
      <c r="O47">
        <v>62</v>
      </c>
      <c r="P47">
        <v>277</v>
      </c>
      <c r="Q47">
        <v>46</v>
      </c>
      <c r="R47">
        <v>277</v>
      </c>
      <c r="S47">
        <v>47</v>
      </c>
      <c r="T47">
        <v>277</v>
      </c>
      <c r="U47">
        <v>29</v>
      </c>
      <c r="V47">
        <v>277</v>
      </c>
      <c r="W47">
        <v>65</v>
      </c>
      <c r="X47">
        <v>1311</v>
      </c>
      <c r="Y47">
        <v>75</v>
      </c>
      <c r="Z47">
        <v>1311</v>
      </c>
      <c r="AA47">
        <v>66</v>
      </c>
      <c r="AB47">
        <v>1311</v>
      </c>
      <c r="AC47">
        <v>64</v>
      </c>
      <c r="AD47">
        <v>1311</v>
      </c>
      <c r="AE47">
        <v>52</v>
      </c>
      <c r="AF47">
        <v>1311</v>
      </c>
    </row>
    <row r="48" spans="1:32" x14ac:dyDescent="0.25">
      <c r="A48" t="s">
        <v>293</v>
      </c>
      <c r="B48" t="s">
        <v>262</v>
      </c>
      <c r="C48">
        <v>76</v>
      </c>
      <c r="D48">
        <v>1369</v>
      </c>
      <c r="E48">
        <v>74</v>
      </c>
      <c r="F48">
        <v>1369</v>
      </c>
      <c r="G48">
        <v>75</v>
      </c>
      <c r="H48">
        <v>1369</v>
      </c>
      <c r="I48">
        <v>77</v>
      </c>
      <c r="J48">
        <v>1369</v>
      </c>
      <c r="K48">
        <v>61</v>
      </c>
      <c r="L48">
        <v>1369</v>
      </c>
      <c r="M48">
        <v>47</v>
      </c>
      <c r="N48">
        <v>306</v>
      </c>
      <c r="O48">
        <v>51</v>
      </c>
      <c r="P48">
        <v>306</v>
      </c>
      <c r="Q48">
        <v>46</v>
      </c>
      <c r="R48">
        <v>306</v>
      </c>
      <c r="S48">
        <v>49</v>
      </c>
      <c r="T48">
        <v>306</v>
      </c>
      <c r="U48">
        <v>33</v>
      </c>
      <c r="V48">
        <v>306</v>
      </c>
      <c r="W48">
        <v>70</v>
      </c>
      <c r="X48">
        <v>1675</v>
      </c>
      <c r="Y48">
        <v>70</v>
      </c>
      <c r="Z48">
        <v>1675</v>
      </c>
      <c r="AA48">
        <v>70</v>
      </c>
      <c r="AB48">
        <v>1675</v>
      </c>
      <c r="AC48">
        <v>72</v>
      </c>
      <c r="AD48">
        <v>1675</v>
      </c>
      <c r="AE48">
        <v>56</v>
      </c>
      <c r="AF48">
        <v>1675</v>
      </c>
    </row>
    <row r="49" spans="1:32" x14ac:dyDescent="0.25">
      <c r="A49" t="s">
        <v>13</v>
      </c>
      <c r="B49" t="s">
        <v>262</v>
      </c>
      <c r="C49">
        <v>73</v>
      </c>
      <c r="D49">
        <v>971</v>
      </c>
      <c r="E49">
        <v>83</v>
      </c>
      <c r="F49">
        <v>971</v>
      </c>
      <c r="G49">
        <v>77</v>
      </c>
      <c r="H49">
        <v>971</v>
      </c>
      <c r="I49">
        <v>81</v>
      </c>
      <c r="J49">
        <v>971</v>
      </c>
      <c r="K49">
        <v>63</v>
      </c>
      <c r="L49">
        <v>971</v>
      </c>
      <c r="M49">
        <v>54</v>
      </c>
      <c r="N49">
        <v>507</v>
      </c>
      <c r="O49">
        <v>64</v>
      </c>
      <c r="P49">
        <v>507</v>
      </c>
      <c r="Q49">
        <v>51</v>
      </c>
      <c r="R49">
        <v>506</v>
      </c>
      <c r="S49">
        <v>60</v>
      </c>
      <c r="T49">
        <v>507</v>
      </c>
      <c r="U49">
        <v>41</v>
      </c>
      <c r="V49">
        <v>506</v>
      </c>
      <c r="W49">
        <v>67</v>
      </c>
      <c r="X49">
        <v>1478</v>
      </c>
      <c r="Y49">
        <v>77</v>
      </c>
      <c r="Z49">
        <v>1478</v>
      </c>
      <c r="AA49">
        <v>68</v>
      </c>
      <c r="AB49">
        <v>1477</v>
      </c>
      <c r="AC49">
        <v>74</v>
      </c>
      <c r="AD49">
        <v>1478</v>
      </c>
      <c r="AE49">
        <v>56</v>
      </c>
      <c r="AF49">
        <v>1477</v>
      </c>
    </row>
    <row r="50" spans="1:32" x14ac:dyDescent="0.25">
      <c r="A50" t="s">
        <v>287</v>
      </c>
      <c r="B50" t="s">
        <v>262</v>
      </c>
      <c r="C50">
        <v>68</v>
      </c>
      <c r="D50">
        <v>1394</v>
      </c>
      <c r="E50">
        <v>82</v>
      </c>
      <c r="F50">
        <v>1393</v>
      </c>
      <c r="G50">
        <v>76</v>
      </c>
      <c r="H50">
        <v>1394</v>
      </c>
      <c r="I50">
        <v>80</v>
      </c>
      <c r="J50">
        <v>1394</v>
      </c>
      <c r="K50">
        <v>59</v>
      </c>
      <c r="L50">
        <v>1393</v>
      </c>
      <c r="M50">
        <v>55</v>
      </c>
      <c r="N50">
        <v>564</v>
      </c>
      <c r="O50">
        <v>72</v>
      </c>
      <c r="P50">
        <v>561</v>
      </c>
      <c r="Q50">
        <v>64</v>
      </c>
      <c r="R50">
        <v>564</v>
      </c>
      <c r="S50">
        <v>69</v>
      </c>
      <c r="T50">
        <v>564</v>
      </c>
      <c r="U50">
        <v>44</v>
      </c>
      <c r="V50">
        <v>561</v>
      </c>
      <c r="W50">
        <v>64</v>
      </c>
      <c r="X50">
        <v>1958</v>
      </c>
      <c r="Y50">
        <v>79</v>
      </c>
      <c r="Z50">
        <v>1954</v>
      </c>
      <c r="AA50">
        <v>73</v>
      </c>
      <c r="AB50">
        <v>1958</v>
      </c>
      <c r="AC50">
        <v>77</v>
      </c>
      <c r="AD50">
        <v>1958</v>
      </c>
      <c r="AE50">
        <v>55</v>
      </c>
      <c r="AF50">
        <v>1954</v>
      </c>
    </row>
    <row r="51" spans="1:32" x14ac:dyDescent="0.25">
      <c r="A51" t="s">
        <v>297</v>
      </c>
      <c r="B51" t="s">
        <v>262</v>
      </c>
      <c r="C51">
        <v>77</v>
      </c>
      <c r="D51">
        <v>1085</v>
      </c>
      <c r="E51">
        <v>79</v>
      </c>
      <c r="F51">
        <v>1085</v>
      </c>
      <c r="G51">
        <v>78</v>
      </c>
      <c r="H51">
        <v>1085</v>
      </c>
      <c r="I51">
        <v>78</v>
      </c>
      <c r="J51">
        <v>1085</v>
      </c>
      <c r="K51">
        <v>65</v>
      </c>
      <c r="L51">
        <v>1085</v>
      </c>
      <c r="M51">
        <v>53</v>
      </c>
      <c r="N51">
        <v>255</v>
      </c>
      <c r="O51">
        <v>57</v>
      </c>
      <c r="P51">
        <v>255</v>
      </c>
      <c r="Q51">
        <v>53</v>
      </c>
      <c r="R51">
        <v>255</v>
      </c>
      <c r="S51">
        <v>54</v>
      </c>
      <c r="T51">
        <v>255</v>
      </c>
      <c r="U51">
        <v>35</v>
      </c>
      <c r="V51">
        <v>255</v>
      </c>
      <c r="W51">
        <v>72</v>
      </c>
      <c r="X51">
        <v>1340</v>
      </c>
      <c r="Y51">
        <v>75</v>
      </c>
      <c r="Z51">
        <v>1340</v>
      </c>
      <c r="AA51">
        <v>73</v>
      </c>
      <c r="AB51">
        <v>1340</v>
      </c>
      <c r="AC51">
        <v>74</v>
      </c>
      <c r="AD51">
        <v>1340</v>
      </c>
      <c r="AE51">
        <v>59</v>
      </c>
      <c r="AF51">
        <v>1340</v>
      </c>
    </row>
    <row r="52" spans="1:32" x14ac:dyDescent="0.25">
      <c r="A52" t="s">
        <v>299</v>
      </c>
      <c r="B52" t="s">
        <v>262</v>
      </c>
      <c r="C52">
        <v>78</v>
      </c>
      <c r="D52">
        <v>1648</v>
      </c>
      <c r="E52">
        <v>78</v>
      </c>
      <c r="F52">
        <v>1648</v>
      </c>
      <c r="G52">
        <v>80</v>
      </c>
      <c r="H52">
        <v>1648</v>
      </c>
      <c r="I52">
        <v>85</v>
      </c>
      <c r="J52">
        <v>1648</v>
      </c>
      <c r="K52">
        <v>64</v>
      </c>
      <c r="L52">
        <v>1648</v>
      </c>
      <c r="M52">
        <v>55</v>
      </c>
      <c r="N52">
        <v>220</v>
      </c>
      <c r="O52">
        <v>55</v>
      </c>
      <c r="P52">
        <v>220</v>
      </c>
      <c r="Q52">
        <v>55</v>
      </c>
      <c r="R52">
        <v>220</v>
      </c>
      <c r="S52">
        <v>64</v>
      </c>
      <c r="T52">
        <v>220</v>
      </c>
      <c r="U52">
        <v>39</v>
      </c>
      <c r="V52">
        <v>220</v>
      </c>
      <c r="W52">
        <v>76</v>
      </c>
      <c r="X52">
        <v>1868</v>
      </c>
      <c r="Y52">
        <v>75</v>
      </c>
      <c r="Z52">
        <v>1868</v>
      </c>
      <c r="AA52">
        <v>77</v>
      </c>
      <c r="AB52">
        <v>1868</v>
      </c>
      <c r="AC52">
        <v>82</v>
      </c>
      <c r="AD52">
        <v>1868</v>
      </c>
      <c r="AE52">
        <v>61</v>
      </c>
      <c r="AF52">
        <v>1868</v>
      </c>
    </row>
    <row r="53" spans="1:32" x14ac:dyDescent="0.25">
      <c r="A53" t="s">
        <v>280</v>
      </c>
      <c r="B53" t="s">
        <v>262</v>
      </c>
      <c r="C53">
        <v>75</v>
      </c>
      <c r="D53">
        <v>2241</v>
      </c>
      <c r="E53">
        <v>80</v>
      </c>
      <c r="F53">
        <v>2240</v>
      </c>
      <c r="G53">
        <v>77</v>
      </c>
      <c r="H53">
        <v>2241</v>
      </c>
      <c r="I53">
        <v>80</v>
      </c>
      <c r="J53">
        <v>2241</v>
      </c>
      <c r="K53">
        <v>61</v>
      </c>
      <c r="L53">
        <v>2240</v>
      </c>
      <c r="M53">
        <v>58</v>
      </c>
      <c r="N53">
        <v>987</v>
      </c>
      <c r="O53">
        <v>67</v>
      </c>
      <c r="P53">
        <v>987</v>
      </c>
      <c r="Q53">
        <v>61</v>
      </c>
      <c r="R53">
        <v>987</v>
      </c>
      <c r="S53">
        <v>64</v>
      </c>
      <c r="T53">
        <v>987</v>
      </c>
      <c r="U53">
        <v>44</v>
      </c>
      <c r="V53">
        <v>987</v>
      </c>
      <c r="W53">
        <v>69</v>
      </c>
      <c r="X53">
        <v>3228</v>
      </c>
      <c r="Y53">
        <v>76</v>
      </c>
      <c r="Z53">
        <v>3227</v>
      </c>
      <c r="AA53">
        <v>72</v>
      </c>
      <c r="AB53">
        <v>3228</v>
      </c>
      <c r="AC53">
        <v>75</v>
      </c>
      <c r="AD53">
        <v>3228</v>
      </c>
      <c r="AE53">
        <v>56</v>
      </c>
      <c r="AF53">
        <v>3227</v>
      </c>
    </row>
    <row r="54" spans="1:32" x14ac:dyDescent="0.25">
      <c r="A54" t="s">
        <v>266</v>
      </c>
      <c r="B54" t="s">
        <v>262</v>
      </c>
      <c r="C54">
        <v>81</v>
      </c>
      <c r="D54">
        <v>1701</v>
      </c>
      <c r="E54">
        <v>82</v>
      </c>
      <c r="F54">
        <v>1701</v>
      </c>
      <c r="G54">
        <v>78</v>
      </c>
      <c r="H54">
        <v>1701</v>
      </c>
      <c r="I54">
        <v>82</v>
      </c>
      <c r="J54">
        <v>1701</v>
      </c>
      <c r="K54">
        <v>67</v>
      </c>
      <c r="L54">
        <v>1701</v>
      </c>
      <c r="M54">
        <v>58</v>
      </c>
      <c r="N54">
        <v>695</v>
      </c>
      <c r="O54">
        <v>62</v>
      </c>
      <c r="P54">
        <v>695</v>
      </c>
      <c r="Q54">
        <v>51</v>
      </c>
      <c r="R54">
        <v>695</v>
      </c>
      <c r="S54">
        <v>58</v>
      </c>
      <c r="T54">
        <v>695</v>
      </c>
      <c r="U54">
        <v>38</v>
      </c>
      <c r="V54">
        <v>695</v>
      </c>
      <c r="W54">
        <v>75</v>
      </c>
      <c r="X54">
        <v>2396</v>
      </c>
      <c r="Y54">
        <v>76</v>
      </c>
      <c r="Z54">
        <v>2396</v>
      </c>
      <c r="AA54">
        <v>70</v>
      </c>
      <c r="AB54">
        <v>2396</v>
      </c>
      <c r="AC54">
        <v>75</v>
      </c>
      <c r="AD54">
        <v>2396</v>
      </c>
      <c r="AE54">
        <v>58</v>
      </c>
      <c r="AF54">
        <v>2396</v>
      </c>
    </row>
    <row r="55" spans="1:32" x14ac:dyDescent="0.25">
      <c r="A55" t="s">
        <v>284</v>
      </c>
      <c r="B55" t="s">
        <v>262</v>
      </c>
      <c r="C55">
        <v>70</v>
      </c>
      <c r="D55">
        <v>1186</v>
      </c>
      <c r="E55">
        <v>80</v>
      </c>
      <c r="F55">
        <v>1186</v>
      </c>
      <c r="G55">
        <v>72</v>
      </c>
      <c r="H55">
        <v>1186</v>
      </c>
      <c r="I55">
        <v>77</v>
      </c>
      <c r="J55">
        <v>1186</v>
      </c>
      <c r="K55">
        <v>57</v>
      </c>
      <c r="L55">
        <v>1186</v>
      </c>
      <c r="M55">
        <v>52</v>
      </c>
      <c r="N55">
        <v>821</v>
      </c>
      <c r="O55">
        <v>63</v>
      </c>
      <c r="P55">
        <v>821</v>
      </c>
      <c r="Q55">
        <v>54</v>
      </c>
      <c r="R55">
        <v>821</v>
      </c>
      <c r="S55">
        <v>58</v>
      </c>
      <c r="T55">
        <v>821</v>
      </c>
      <c r="U55">
        <v>36</v>
      </c>
      <c r="V55">
        <v>821</v>
      </c>
      <c r="W55">
        <v>62</v>
      </c>
      <c r="X55">
        <v>2007</v>
      </c>
      <c r="Y55">
        <v>73</v>
      </c>
      <c r="Z55">
        <v>2007</v>
      </c>
      <c r="AA55">
        <v>64</v>
      </c>
      <c r="AB55">
        <v>2007</v>
      </c>
      <c r="AC55">
        <v>70</v>
      </c>
      <c r="AD55">
        <v>2007</v>
      </c>
      <c r="AE55">
        <v>48</v>
      </c>
      <c r="AF55">
        <v>2007</v>
      </c>
    </row>
    <row r="56" spans="1:32" x14ac:dyDescent="0.25">
      <c r="A56" t="s">
        <v>289</v>
      </c>
      <c r="B56" t="s">
        <v>262</v>
      </c>
      <c r="C56">
        <v>72</v>
      </c>
      <c r="D56">
        <v>1430</v>
      </c>
      <c r="E56">
        <v>82</v>
      </c>
      <c r="F56">
        <v>1426</v>
      </c>
      <c r="G56">
        <v>78</v>
      </c>
      <c r="H56">
        <v>1430</v>
      </c>
      <c r="I56">
        <v>78</v>
      </c>
      <c r="J56">
        <v>1430</v>
      </c>
      <c r="K56">
        <v>62</v>
      </c>
      <c r="L56">
        <v>1426</v>
      </c>
      <c r="M56">
        <v>56</v>
      </c>
      <c r="N56">
        <v>874</v>
      </c>
      <c r="O56">
        <v>68</v>
      </c>
      <c r="P56">
        <v>874</v>
      </c>
      <c r="Q56">
        <v>60</v>
      </c>
      <c r="R56">
        <v>874</v>
      </c>
      <c r="S56">
        <v>62</v>
      </c>
      <c r="T56">
        <v>874</v>
      </c>
      <c r="U56">
        <v>42</v>
      </c>
      <c r="V56">
        <v>874</v>
      </c>
      <c r="W56">
        <v>66</v>
      </c>
      <c r="X56">
        <v>2304</v>
      </c>
      <c r="Y56">
        <v>77</v>
      </c>
      <c r="Z56">
        <v>2300</v>
      </c>
      <c r="AA56">
        <v>71</v>
      </c>
      <c r="AB56">
        <v>2304</v>
      </c>
      <c r="AC56">
        <v>72</v>
      </c>
      <c r="AD56">
        <v>2304</v>
      </c>
      <c r="AE56">
        <v>54</v>
      </c>
      <c r="AF56">
        <v>2300</v>
      </c>
    </row>
    <row r="57" spans="1:32" x14ac:dyDescent="0.25">
      <c r="A57" t="s">
        <v>274</v>
      </c>
      <c r="B57" t="s">
        <v>262</v>
      </c>
      <c r="C57">
        <v>68</v>
      </c>
      <c r="D57">
        <v>881</v>
      </c>
      <c r="E57">
        <v>78</v>
      </c>
      <c r="F57">
        <v>881</v>
      </c>
      <c r="G57">
        <v>68</v>
      </c>
      <c r="H57">
        <v>881</v>
      </c>
      <c r="I57">
        <v>69</v>
      </c>
      <c r="J57">
        <v>881</v>
      </c>
      <c r="K57">
        <v>54</v>
      </c>
      <c r="L57">
        <v>881</v>
      </c>
      <c r="M57">
        <v>56</v>
      </c>
      <c r="N57">
        <v>446</v>
      </c>
      <c r="O57">
        <v>65</v>
      </c>
      <c r="P57">
        <v>446</v>
      </c>
      <c r="Q57">
        <v>52</v>
      </c>
      <c r="R57">
        <v>446</v>
      </c>
      <c r="S57">
        <v>54</v>
      </c>
      <c r="T57">
        <v>446</v>
      </c>
      <c r="U57">
        <v>38</v>
      </c>
      <c r="V57">
        <v>446</v>
      </c>
      <c r="W57">
        <v>64</v>
      </c>
      <c r="X57">
        <v>1327</v>
      </c>
      <c r="Y57">
        <v>74</v>
      </c>
      <c r="Z57">
        <v>1327</v>
      </c>
      <c r="AA57">
        <v>63</v>
      </c>
      <c r="AB57">
        <v>1327</v>
      </c>
      <c r="AC57">
        <v>64</v>
      </c>
      <c r="AD57">
        <v>1327</v>
      </c>
      <c r="AE57">
        <v>49</v>
      </c>
      <c r="AF57">
        <v>1327</v>
      </c>
    </row>
    <row r="58" spans="1:32" x14ac:dyDescent="0.25">
      <c r="A58" t="s">
        <v>22</v>
      </c>
      <c r="B58" t="s">
        <v>20</v>
      </c>
      <c r="C58">
        <v>77</v>
      </c>
      <c r="D58">
        <v>3340</v>
      </c>
      <c r="E58">
        <v>84</v>
      </c>
      <c r="F58">
        <v>3340</v>
      </c>
      <c r="G58">
        <v>82</v>
      </c>
      <c r="H58">
        <v>3340</v>
      </c>
      <c r="I58">
        <v>82</v>
      </c>
      <c r="J58">
        <v>3340</v>
      </c>
      <c r="K58">
        <v>68</v>
      </c>
      <c r="L58">
        <v>3340</v>
      </c>
      <c r="M58">
        <v>58</v>
      </c>
      <c r="N58">
        <v>2030</v>
      </c>
      <c r="O58">
        <v>68</v>
      </c>
      <c r="P58">
        <v>2030</v>
      </c>
      <c r="Q58">
        <v>64</v>
      </c>
      <c r="R58">
        <v>2030</v>
      </c>
      <c r="S58">
        <v>66</v>
      </c>
      <c r="T58">
        <v>2030</v>
      </c>
      <c r="U58">
        <v>45</v>
      </c>
      <c r="V58">
        <v>2030</v>
      </c>
      <c r="W58">
        <v>70</v>
      </c>
      <c r="X58">
        <v>5370</v>
      </c>
      <c r="Y58">
        <v>78</v>
      </c>
      <c r="Z58">
        <v>5370</v>
      </c>
      <c r="AA58">
        <v>75</v>
      </c>
      <c r="AB58">
        <v>5370</v>
      </c>
      <c r="AC58">
        <v>76</v>
      </c>
      <c r="AD58">
        <v>5370</v>
      </c>
      <c r="AE58">
        <v>59</v>
      </c>
      <c r="AF58">
        <v>5370</v>
      </c>
    </row>
    <row r="59" spans="1:32" x14ac:dyDescent="0.25">
      <c r="A59" t="s">
        <v>34</v>
      </c>
      <c r="B59" t="s">
        <v>20</v>
      </c>
      <c r="C59">
        <v>75</v>
      </c>
      <c r="D59">
        <v>2325</v>
      </c>
      <c r="E59">
        <v>86</v>
      </c>
      <c r="F59">
        <v>2324</v>
      </c>
      <c r="G59">
        <v>77</v>
      </c>
      <c r="H59">
        <v>2325</v>
      </c>
      <c r="I59">
        <v>78</v>
      </c>
      <c r="J59">
        <v>2325</v>
      </c>
      <c r="K59">
        <v>64</v>
      </c>
      <c r="L59">
        <v>2324</v>
      </c>
      <c r="M59">
        <v>49</v>
      </c>
      <c r="N59">
        <v>998</v>
      </c>
      <c r="O59">
        <v>65</v>
      </c>
      <c r="P59">
        <v>998</v>
      </c>
      <c r="Q59">
        <v>51</v>
      </c>
      <c r="R59">
        <v>998</v>
      </c>
      <c r="S59">
        <v>53</v>
      </c>
      <c r="T59">
        <v>998</v>
      </c>
      <c r="U59">
        <v>36</v>
      </c>
      <c r="V59">
        <v>998</v>
      </c>
      <c r="W59">
        <v>67</v>
      </c>
      <c r="X59">
        <v>3323</v>
      </c>
      <c r="Y59">
        <v>80</v>
      </c>
      <c r="Z59">
        <v>3322</v>
      </c>
      <c r="AA59">
        <v>69</v>
      </c>
      <c r="AB59">
        <v>3323</v>
      </c>
      <c r="AC59">
        <v>70</v>
      </c>
      <c r="AD59">
        <v>3323</v>
      </c>
      <c r="AE59">
        <v>56</v>
      </c>
      <c r="AF59">
        <v>3322</v>
      </c>
    </row>
    <row r="60" spans="1:32" x14ac:dyDescent="0.25">
      <c r="A60" t="s">
        <v>54</v>
      </c>
      <c r="B60" t="s">
        <v>44</v>
      </c>
      <c r="C60">
        <v>75</v>
      </c>
      <c r="D60">
        <v>3039</v>
      </c>
      <c r="E60">
        <v>68</v>
      </c>
      <c r="F60">
        <v>3039</v>
      </c>
      <c r="G60">
        <v>77</v>
      </c>
      <c r="H60">
        <v>3039</v>
      </c>
      <c r="I60">
        <v>80</v>
      </c>
      <c r="J60">
        <v>3039</v>
      </c>
      <c r="K60">
        <v>58</v>
      </c>
      <c r="L60">
        <v>3039</v>
      </c>
      <c r="M60">
        <v>55</v>
      </c>
      <c r="N60">
        <v>821</v>
      </c>
      <c r="O60">
        <v>44</v>
      </c>
      <c r="P60">
        <v>821</v>
      </c>
      <c r="Q60">
        <v>53</v>
      </c>
      <c r="R60">
        <v>821</v>
      </c>
      <c r="S60">
        <v>60</v>
      </c>
      <c r="T60">
        <v>821</v>
      </c>
      <c r="U60">
        <v>32</v>
      </c>
      <c r="V60">
        <v>821</v>
      </c>
      <c r="W60">
        <v>71</v>
      </c>
      <c r="X60">
        <v>3860</v>
      </c>
      <c r="Y60">
        <v>63</v>
      </c>
      <c r="Z60">
        <v>3860</v>
      </c>
      <c r="AA60">
        <v>72</v>
      </c>
      <c r="AB60">
        <v>3860</v>
      </c>
      <c r="AC60">
        <v>76</v>
      </c>
      <c r="AD60">
        <v>3860</v>
      </c>
      <c r="AE60">
        <v>52</v>
      </c>
      <c r="AF60">
        <v>3860</v>
      </c>
    </row>
    <row r="61" spans="1:32" x14ac:dyDescent="0.25">
      <c r="A61" t="s">
        <v>56</v>
      </c>
      <c r="B61" t="s">
        <v>44</v>
      </c>
      <c r="C61">
        <v>74</v>
      </c>
      <c r="D61">
        <v>2706</v>
      </c>
      <c r="E61">
        <v>75</v>
      </c>
      <c r="F61">
        <v>2706</v>
      </c>
      <c r="G61">
        <v>75</v>
      </c>
      <c r="H61">
        <v>2706</v>
      </c>
      <c r="I61">
        <v>78</v>
      </c>
      <c r="J61">
        <v>2705</v>
      </c>
      <c r="K61">
        <v>60</v>
      </c>
      <c r="L61">
        <v>2706</v>
      </c>
      <c r="M61">
        <v>53</v>
      </c>
      <c r="N61">
        <v>927</v>
      </c>
      <c r="O61">
        <v>53</v>
      </c>
      <c r="P61">
        <v>927</v>
      </c>
      <c r="Q61">
        <v>52</v>
      </c>
      <c r="R61">
        <v>927</v>
      </c>
      <c r="S61">
        <v>59</v>
      </c>
      <c r="T61">
        <v>927</v>
      </c>
      <c r="U61">
        <v>34</v>
      </c>
      <c r="V61">
        <v>927</v>
      </c>
      <c r="W61">
        <v>69</v>
      </c>
      <c r="X61">
        <v>3633</v>
      </c>
      <c r="Y61">
        <v>69</v>
      </c>
      <c r="Z61">
        <v>3633</v>
      </c>
      <c r="AA61">
        <v>69</v>
      </c>
      <c r="AB61">
        <v>3633</v>
      </c>
      <c r="AC61">
        <v>73</v>
      </c>
      <c r="AD61">
        <v>3632</v>
      </c>
      <c r="AE61">
        <v>53</v>
      </c>
      <c r="AF61">
        <v>3633</v>
      </c>
    </row>
    <row r="62" spans="1:32" x14ac:dyDescent="0.25">
      <c r="A62" t="s">
        <v>152</v>
      </c>
      <c r="B62" t="s">
        <v>339</v>
      </c>
      <c r="C62">
        <v>73</v>
      </c>
      <c r="D62">
        <v>2225</v>
      </c>
      <c r="E62">
        <v>74</v>
      </c>
      <c r="F62">
        <v>2224</v>
      </c>
      <c r="G62">
        <v>74</v>
      </c>
      <c r="H62">
        <v>2225</v>
      </c>
      <c r="I62">
        <v>74</v>
      </c>
      <c r="J62">
        <v>2225</v>
      </c>
      <c r="K62">
        <v>57</v>
      </c>
      <c r="L62">
        <v>2224</v>
      </c>
      <c r="M62">
        <v>53</v>
      </c>
      <c r="N62">
        <v>706</v>
      </c>
      <c r="O62">
        <v>51</v>
      </c>
      <c r="P62">
        <v>706</v>
      </c>
      <c r="Q62">
        <v>55</v>
      </c>
      <c r="R62">
        <v>706</v>
      </c>
      <c r="S62">
        <v>54</v>
      </c>
      <c r="T62">
        <v>706</v>
      </c>
      <c r="U62">
        <v>33</v>
      </c>
      <c r="V62">
        <v>706</v>
      </c>
      <c r="W62">
        <v>68</v>
      </c>
      <c r="X62">
        <v>2931</v>
      </c>
      <c r="Y62">
        <v>68</v>
      </c>
      <c r="Z62">
        <v>2930</v>
      </c>
      <c r="AA62">
        <v>69</v>
      </c>
      <c r="AB62">
        <v>2931</v>
      </c>
      <c r="AC62">
        <v>69</v>
      </c>
      <c r="AD62">
        <v>2931</v>
      </c>
      <c r="AE62">
        <v>51</v>
      </c>
      <c r="AF62">
        <v>2930</v>
      </c>
    </row>
    <row r="63" spans="1:32" x14ac:dyDescent="0.25">
      <c r="A63" t="s">
        <v>309</v>
      </c>
      <c r="B63" t="s">
        <v>301</v>
      </c>
      <c r="C63">
        <v>72</v>
      </c>
      <c r="D63">
        <v>3893</v>
      </c>
      <c r="E63">
        <v>78</v>
      </c>
      <c r="F63">
        <v>3893</v>
      </c>
      <c r="G63">
        <v>71</v>
      </c>
      <c r="H63">
        <v>3893</v>
      </c>
      <c r="I63">
        <v>73</v>
      </c>
      <c r="J63">
        <v>3893</v>
      </c>
      <c r="K63">
        <v>57</v>
      </c>
      <c r="L63">
        <v>3893</v>
      </c>
      <c r="M63">
        <v>53</v>
      </c>
      <c r="N63">
        <v>1638</v>
      </c>
      <c r="O63">
        <v>61</v>
      </c>
      <c r="P63">
        <v>1638</v>
      </c>
      <c r="Q63">
        <v>52</v>
      </c>
      <c r="R63">
        <v>1638</v>
      </c>
      <c r="S63">
        <v>56</v>
      </c>
      <c r="T63">
        <v>1638</v>
      </c>
      <c r="U63">
        <v>37</v>
      </c>
      <c r="V63">
        <v>1638</v>
      </c>
      <c r="W63">
        <v>66</v>
      </c>
      <c r="X63">
        <v>5531</v>
      </c>
      <c r="Y63">
        <v>73</v>
      </c>
      <c r="Z63">
        <v>5531</v>
      </c>
      <c r="AA63">
        <v>65</v>
      </c>
      <c r="AB63">
        <v>5531</v>
      </c>
      <c r="AC63">
        <v>68</v>
      </c>
      <c r="AD63">
        <v>5531</v>
      </c>
      <c r="AE63">
        <v>51</v>
      </c>
      <c r="AF63">
        <v>5531</v>
      </c>
    </row>
    <row r="64" spans="1:32" x14ac:dyDescent="0.25">
      <c r="A64" t="s">
        <v>429</v>
      </c>
      <c r="B64" t="s">
        <v>301</v>
      </c>
      <c r="C64" t="s">
        <v>543</v>
      </c>
      <c r="D64">
        <v>17</v>
      </c>
      <c r="E64" t="s">
        <v>543</v>
      </c>
      <c r="F64">
        <v>17</v>
      </c>
      <c r="G64" t="s">
        <v>543</v>
      </c>
      <c r="H64">
        <v>17</v>
      </c>
      <c r="I64" t="s">
        <v>543</v>
      </c>
      <c r="J64">
        <v>17</v>
      </c>
      <c r="K64" t="s">
        <v>543</v>
      </c>
      <c r="L64">
        <v>17</v>
      </c>
      <c r="M64" t="s">
        <v>543</v>
      </c>
      <c r="N64">
        <v>3</v>
      </c>
      <c r="O64" t="s">
        <v>543</v>
      </c>
      <c r="P64">
        <v>3</v>
      </c>
      <c r="Q64" t="s">
        <v>543</v>
      </c>
      <c r="R64">
        <v>3</v>
      </c>
      <c r="S64" t="s">
        <v>543</v>
      </c>
      <c r="T64">
        <v>3</v>
      </c>
      <c r="U64" t="s">
        <v>543</v>
      </c>
      <c r="V64">
        <v>3</v>
      </c>
      <c r="W64">
        <v>65</v>
      </c>
      <c r="X64">
        <v>20</v>
      </c>
      <c r="Y64">
        <v>60</v>
      </c>
      <c r="Z64">
        <v>20</v>
      </c>
      <c r="AA64">
        <v>55</v>
      </c>
      <c r="AB64">
        <v>20</v>
      </c>
      <c r="AC64">
        <v>60</v>
      </c>
      <c r="AD64">
        <v>20</v>
      </c>
      <c r="AE64">
        <v>55</v>
      </c>
      <c r="AF64">
        <v>20</v>
      </c>
    </row>
    <row r="65" spans="1:32" x14ac:dyDescent="0.25">
      <c r="A65" t="s">
        <v>332</v>
      </c>
      <c r="B65" t="s">
        <v>301</v>
      </c>
      <c r="C65">
        <v>73</v>
      </c>
      <c r="D65">
        <v>3896</v>
      </c>
      <c r="E65">
        <v>79</v>
      </c>
      <c r="F65">
        <v>3895</v>
      </c>
      <c r="G65">
        <v>72</v>
      </c>
      <c r="H65">
        <v>3896</v>
      </c>
      <c r="I65">
        <v>75</v>
      </c>
      <c r="J65">
        <v>3896</v>
      </c>
      <c r="K65">
        <v>59</v>
      </c>
      <c r="L65">
        <v>3895</v>
      </c>
      <c r="M65">
        <v>51</v>
      </c>
      <c r="N65">
        <v>1038</v>
      </c>
      <c r="O65">
        <v>56</v>
      </c>
      <c r="P65">
        <v>1038</v>
      </c>
      <c r="Q65">
        <v>48</v>
      </c>
      <c r="R65">
        <v>1038</v>
      </c>
      <c r="S65">
        <v>53</v>
      </c>
      <c r="T65">
        <v>1038</v>
      </c>
      <c r="U65">
        <v>33</v>
      </c>
      <c r="V65">
        <v>1038</v>
      </c>
      <c r="W65">
        <v>68</v>
      </c>
      <c r="X65">
        <v>4934</v>
      </c>
      <c r="Y65">
        <v>74</v>
      </c>
      <c r="Z65">
        <v>4933</v>
      </c>
      <c r="AA65">
        <v>67</v>
      </c>
      <c r="AB65">
        <v>4934</v>
      </c>
      <c r="AC65">
        <v>71</v>
      </c>
      <c r="AD65">
        <v>4934</v>
      </c>
      <c r="AE65">
        <v>54</v>
      </c>
      <c r="AF65">
        <v>4933</v>
      </c>
    </row>
    <row r="66" spans="1:32" x14ac:dyDescent="0.25">
      <c r="A66" t="s">
        <v>170</v>
      </c>
      <c r="B66" t="s">
        <v>542</v>
      </c>
      <c r="C66">
        <v>64</v>
      </c>
      <c r="D66">
        <v>1394</v>
      </c>
      <c r="E66">
        <v>72</v>
      </c>
      <c r="F66">
        <v>1394</v>
      </c>
      <c r="G66">
        <v>65</v>
      </c>
      <c r="H66">
        <v>1394</v>
      </c>
      <c r="I66">
        <v>72</v>
      </c>
      <c r="J66">
        <v>1394</v>
      </c>
      <c r="K66">
        <v>48</v>
      </c>
      <c r="L66">
        <v>1394</v>
      </c>
      <c r="M66">
        <v>44</v>
      </c>
      <c r="N66">
        <v>539</v>
      </c>
      <c r="O66">
        <v>60</v>
      </c>
      <c r="P66">
        <v>539</v>
      </c>
      <c r="Q66">
        <v>43</v>
      </c>
      <c r="R66">
        <v>539</v>
      </c>
      <c r="S66">
        <v>56</v>
      </c>
      <c r="T66">
        <v>539</v>
      </c>
      <c r="U66">
        <v>27</v>
      </c>
      <c r="V66">
        <v>539</v>
      </c>
      <c r="W66">
        <v>59</v>
      </c>
      <c r="X66">
        <v>1933</v>
      </c>
      <c r="Y66">
        <v>68</v>
      </c>
      <c r="Z66">
        <v>1933</v>
      </c>
      <c r="AA66">
        <v>59</v>
      </c>
      <c r="AB66">
        <v>1933</v>
      </c>
      <c r="AC66">
        <v>68</v>
      </c>
      <c r="AD66">
        <v>1933</v>
      </c>
      <c r="AE66">
        <v>42</v>
      </c>
      <c r="AF66">
        <v>1933</v>
      </c>
    </row>
    <row r="67" spans="1:32" x14ac:dyDescent="0.25">
      <c r="A67" t="s">
        <v>174</v>
      </c>
      <c r="B67" t="s">
        <v>542</v>
      </c>
      <c r="C67">
        <v>71</v>
      </c>
      <c r="D67">
        <v>2442</v>
      </c>
      <c r="E67">
        <v>81</v>
      </c>
      <c r="F67">
        <v>2442</v>
      </c>
      <c r="G67">
        <v>70</v>
      </c>
      <c r="H67">
        <v>2442</v>
      </c>
      <c r="I67">
        <v>73</v>
      </c>
      <c r="J67">
        <v>2442</v>
      </c>
      <c r="K67">
        <v>57</v>
      </c>
      <c r="L67">
        <v>2442</v>
      </c>
      <c r="M67">
        <v>44</v>
      </c>
      <c r="N67">
        <v>633</v>
      </c>
      <c r="O67">
        <v>58</v>
      </c>
      <c r="P67">
        <v>631</v>
      </c>
      <c r="Q67">
        <v>44</v>
      </c>
      <c r="R67">
        <v>633</v>
      </c>
      <c r="S67">
        <v>49</v>
      </c>
      <c r="T67">
        <v>633</v>
      </c>
      <c r="U67">
        <v>29</v>
      </c>
      <c r="V67">
        <v>631</v>
      </c>
      <c r="W67">
        <v>65</v>
      </c>
      <c r="X67">
        <v>3075</v>
      </c>
      <c r="Y67">
        <v>77</v>
      </c>
      <c r="Z67">
        <v>3073</v>
      </c>
      <c r="AA67">
        <v>65</v>
      </c>
      <c r="AB67">
        <v>3075</v>
      </c>
      <c r="AC67">
        <v>68</v>
      </c>
      <c r="AD67">
        <v>3075</v>
      </c>
      <c r="AE67">
        <v>51</v>
      </c>
      <c r="AF67">
        <v>3073</v>
      </c>
    </row>
    <row r="68" spans="1:32" x14ac:dyDescent="0.25">
      <c r="A68" t="s">
        <v>50</v>
      </c>
      <c r="B68" t="s">
        <v>44</v>
      </c>
      <c r="C68">
        <v>71</v>
      </c>
      <c r="D68">
        <v>2274</v>
      </c>
      <c r="E68">
        <v>83</v>
      </c>
      <c r="F68">
        <v>2274</v>
      </c>
      <c r="G68">
        <v>81</v>
      </c>
      <c r="H68">
        <v>2274</v>
      </c>
      <c r="I68">
        <v>82</v>
      </c>
      <c r="J68">
        <v>2274</v>
      </c>
      <c r="K68">
        <v>64</v>
      </c>
      <c r="L68">
        <v>2274</v>
      </c>
      <c r="M68">
        <v>54</v>
      </c>
      <c r="N68">
        <v>1266</v>
      </c>
      <c r="O68">
        <v>66</v>
      </c>
      <c r="P68">
        <v>1266</v>
      </c>
      <c r="Q68">
        <v>62</v>
      </c>
      <c r="R68">
        <v>1266</v>
      </c>
      <c r="S68">
        <v>65</v>
      </c>
      <c r="T68">
        <v>1266</v>
      </c>
      <c r="U68">
        <v>42</v>
      </c>
      <c r="V68">
        <v>1266</v>
      </c>
      <c r="W68">
        <v>65</v>
      </c>
      <c r="X68">
        <v>3540</v>
      </c>
      <c r="Y68">
        <v>77</v>
      </c>
      <c r="Z68">
        <v>3540</v>
      </c>
      <c r="AA68">
        <v>74</v>
      </c>
      <c r="AB68">
        <v>3540</v>
      </c>
      <c r="AC68">
        <v>76</v>
      </c>
      <c r="AD68">
        <v>3540</v>
      </c>
      <c r="AE68">
        <v>56</v>
      </c>
      <c r="AF68">
        <v>3540</v>
      </c>
    </row>
    <row r="69" spans="1:32" x14ac:dyDescent="0.25">
      <c r="A69" t="s">
        <v>52</v>
      </c>
      <c r="B69" t="s">
        <v>44</v>
      </c>
      <c r="C69">
        <v>73</v>
      </c>
      <c r="D69">
        <v>1572</v>
      </c>
      <c r="E69">
        <v>80</v>
      </c>
      <c r="F69">
        <v>1572</v>
      </c>
      <c r="G69">
        <v>78</v>
      </c>
      <c r="H69">
        <v>1572</v>
      </c>
      <c r="I69">
        <v>80</v>
      </c>
      <c r="J69">
        <v>1572</v>
      </c>
      <c r="K69">
        <v>62</v>
      </c>
      <c r="L69">
        <v>1572</v>
      </c>
      <c r="M69">
        <v>49</v>
      </c>
      <c r="N69">
        <v>668</v>
      </c>
      <c r="O69">
        <v>60</v>
      </c>
      <c r="P69">
        <v>668</v>
      </c>
      <c r="Q69">
        <v>57</v>
      </c>
      <c r="R69">
        <v>668</v>
      </c>
      <c r="S69">
        <v>60</v>
      </c>
      <c r="T69">
        <v>668</v>
      </c>
      <c r="U69">
        <v>37</v>
      </c>
      <c r="V69">
        <v>668</v>
      </c>
      <c r="W69">
        <v>66</v>
      </c>
      <c r="X69">
        <v>2240</v>
      </c>
      <c r="Y69">
        <v>74</v>
      </c>
      <c r="Z69">
        <v>2240</v>
      </c>
      <c r="AA69">
        <v>72</v>
      </c>
      <c r="AB69">
        <v>2240</v>
      </c>
      <c r="AC69">
        <v>74</v>
      </c>
      <c r="AD69">
        <v>2240</v>
      </c>
      <c r="AE69">
        <v>55</v>
      </c>
      <c r="AF69">
        <v>2240</v>
      </c>
    </row>
    <row r="70" spans="1:32" x14ac:dyDescent="0.25">
      <c r="A70" t="s">
        <v>68</v>
      </c>
      <c r="B70" t="s">
        <v>44</v>
      </c>
      <c r="C70">
        <v>70</v>
      </c>
      <c r="D70">
        <v>2680</v>
      </c>
      <c r="E70">
        <v>79</v>
      </c>
      <c r="F70">
        <v>2680</v>
      </c>
      <c r="G70">
        <v>79</v>
      </c>
      <c r="H70">
        <v>2680</v>
      </c>
      <c r="I70">
        <v>81</v>
      </c>
      <c r="J70">
        <v>2680</v>
      </c>
      <c r="K70">
        <v>61</v>
      </c>
      <c r="L70">
        <v>2680</v>
      </c>
      <c r="M70">
        <v>56</v>
      </c>
      <c r="N70">
        <v>3155</v>
      </c>
      <c r="O70">
        <v>68</v>
      </c>
      <c r="P70">
        <v>3155</v>
      </c>
      <c r="Q70">
        <v>65</v>
      </c>
      <c r="R70">
        <v>3155</v>
      </c>
      <c r="S70">
        <v>67</v>
      </c>
      <c r="T70">
        <v>3155</v>
      </c>
      <c r="U70">
        <v>45</v>
      </c>
      <c r="V70">
        <v>3155</v>
      </c>
      <c r="W70">
        <v>63</v>
      </c>
      <c r="X70">
        <v>5835</v>
      </c>
      <c r="Y70">
        <v>73</v>
      </c>
      <c r="Z70">
        <v>5835</v>
      </c>
      <c r="AA70">
        <v>71</v>
      </c>
      <c r="AB70">
        <v>5835</v>
      </c>
      <c r="AC70">
        <v>73</v>
      </c>
      <c r="AD70">
        <v>5835</v>
      </c>
      <c r="AE70">
        <v>52</v>
      </c>
      <c r="AF70">
        <v>5835</v>
      </c>
    </row>
    <row r="71" spans="1:32" x14ac:dyDescent="0.25">
      <c r="A71" t="s">
        <v>70</v>
      </c>
      <c r="B71" t="s">
        <v>44</v>
      </c>
      <c r="C71">
        <v>67</v>
      </c>
      <c r="D71">
        <v>1896</v>
      </c>
      <c r="E71">
        <v>74</v>
      </c>
      <c r="F71">
        <v>1894</v>
      </c>
      <c r="G71">
        <v>75</v>
      </c>
      <c r="H71">
        <v>1896</v>
      </c>
      <c r="I71">
        <v>78</v>
      </c>
      <c r="J71">
        <v>1896</v>
      </c>
      <c r="K71">
        <v>55</v>
      </c>
      <c r="L71">
        <v>1894</v>
      </c>
      <c r="M71">
        <v>48</v>
      </c>
      <c r="N71">
        <v>1356</v>
      </c>
      <c r="O71">
        <v>62</v>
      </c>
      <c r="P71">
        <v>1355</v>
      </c>
      <c r="Q71">
        <v>58</v>
      </c>
      <c r="R71">
        <v>1356</v>
      </c>
      <c r="S71">
        <v>64</v>
      </c>
      <c r="T71">
        <v>1356</v>
      </c>
      <c r="U71">
        <v>35</v>
      </c>
      <c r="V71">
        <v>1355</v>
      </c>
      <c r="W71">
        <v>59</v>
      </c>
      <c r="X71">
        <v>3252</v>
      </c>
      <c r="Y71">
        <v>69</v>
      </c>
      <c r="Z71">
        <v>3249</v>
      </c>
      <c r="AA71">
        <v>68</v>
      </c>
      <c r="AB71">
        <v>3252</v>
      </c>
      <c r="AC71">
        <v>72</v>
      </c>
      <c r="AD71">
        <v>3252</v>
      </c>
      <c r="AE71">
        <v>47</v>
      </c>
      <c r="AF71">
        <v>3249</v>
      </c>
    </row>
    <row r="72" spans="1:32" x14ac:dyDescent="0.25">
      <c r="A72" t="s">
        <v>72</v>
      </c>
      <c r="B72" t="s">
        <v>44</v>
      </c>
      <c r="C72">
        <v>69</v>
      </c>
      <c r="D72">
        <v>1615</v>
      </c>
      <c r="E72">
        <v>79</v>
      </c>
      <c r="F72">
        <v>1615</v>
      </c>
      <c r="G72">
        <v>76</v>
      </c>
      <c r="H72">
        <v>1615</v>
      </c>
      <c r="I72">
        <v>80</v>
      </c>
      <c r="J72">
        <v>1615</v>
      </c>
      <c r="K72">
        <v>59</v>
      </c>
      <c r="L72">
        <v>1615</v>
      </c>
      <c r="M72">
        <v>52</v>
      </c>
      <c r="N72">
        <v>1065</v>
      </c>
      <c r="O72">
        <v>65</v>
      </c>
      <c r="P72">
        <v>1065</v>
      </c>
      <c r="Q72">
        <v>60</v>
      </c>
      <c r="R72">
        <v>1065</v>
      </c>
      <c r="S72">
        <v>66</v>
      </c>
      <c r="T72">
        <v>1065</v>
      </c>
      <c r="U72">
        <v>40</v>
      </c>
      <c r="V72">
        <v>1065</v>
      </c>
      <c r="W72">
        <v>62</v>
      </c>
      <c r="X72">
        <v>2680</v>
      </c>
      <c r="Y72">
        <v>73</v>
      </c>
      <c r="Z72">
        <v>2680</v>
      </c>
      <c r="AA72">
        <v>70</v>
      </c>
      <c r="AB72">
        <v>2680</v>
      </c>
      <c r="AC72">
        <v>74</v>
      </c>
      <c r="AD72">
        <v>2680</v>
      </c>
      <c r="AE72">
        <v>51</v>
      </c>
      <c r="AF72">
        <v>2680</v>
      </c>
    </row>
    <row r="73" spans="1:32" x14ac:dyDescent="0.25">
      <c r="A73" t="s">
        <v>74</v>
      </c>
      <c r="B73" t="s">
        <v>44</v>
      </c>
      <c r="C73">
        <v>75</v>
      </c>
      <c r="D73">
        <v>1457</v>
      </c>
      <c r="E73">
        <v>87</v>
      </c>
      <c r="F73">
        <v>1457</v>
      </c>
      <c r="G73">
        <v>83</v>
      </c>
      <c r="H73">
        <v>1457</v>
      </c>
      <c r="I73">
        <v>85</v>
      </c>
      <c r="J73">
        <v>1457</v>
      </c>
      <c r="K73">
        <v>67</v>
      </c>
      <c r="L73">
        <v>1457</v>
      </c>
      <c r="M73">
        <v>55</v>
      </c>
      <c r="N73">
        <v>1181</v>
      </c>
      <c r="O73">
        <v>72</v>
      </c>
      <c r="P73">
        <v>1180</v>
      </c>
      <c r="Q73">
        <v>65</v>
      </c>
      <c r="R73">
        <v>1181</v>
      </c>
      <c r="S73">
        <v>68</v>
      </c>
      <c r="T73">
        <v>1181</v>
      </c>
      <c r="U73">
        <v>45</v>
      </c>
      <c r="V73">
        <v>1180</v>
      </c>
      <c r="W73">
        <v>66</v>
      </c>
      <c r="X73">
        <v>2638</v>
      </c>
      <c r="Y73">
        <v>80</v>
      </c>
      <c r="Z73">
        <v>2637</v>
      </c>
      <c r="AA73">
        <v>75</v>
      </c>
      <c r="AB73">
        <v>2638</v>
      </c>
      <c r="AC73">
        <v>77</v>
      </c>
      <c r="AD73">
        <v>2638</v>
      </c>
      <c r="AE73">
        <v>57</v>
      </c>
      <c r="AF73">
        <v>2637</v>
      </c>
    </row>
    <row r="74" spans="1:32" x14ac:dyDescent="0.25">
      <c r="A74" t="s">
        <v>79</v>
      </c>
      <c r="B74" t="s">
        <v>44</v>
      </c>
      <c r="C74">
        <v>76</v>
      </c>
      <c r="D74">
        <v>2332</v>
      </c>
      <c r="E74">
        <v>83</v>
      </c>
      <c r="F74">
        <v>2332</v>
      </c>
      <c r="G74">
        <v>79</v>
      </c>
      <c r="H74">
        <v>2332</v>
      </c>
      <c r="I74">
        <v>83</v>
      </c>
      <c r="J74">
        <v>2332</v>
      </c>
      <c r="K74">
        <v>65</v>
      </c>
      <c r="L74">
        <v>2332</v>
      </c>
      <c r="M74">
        <v>52</v>
      </c>
      <c r="N74">
        <v>833</v>
      </c>
      <c r="O74">
        <v>59</v>
      </c>
      <c r="P74">
        <v>833</v>
      </c>
      <c r="Q74">
        <v>59</v>
      </c>
      <c r="R74">
        <v>833</v>
      </c>
      <c r="S74">
        <v>61</v>
      </c>
      <c r="T74">
        <v>833</v>
      </c>
      <c r="U74">
        <v>37</v>
      </c>
      <c r="V74">
        <v>833</v>
      </c>
      <c r="W74">
        <v>69</v>
      </c>
      <c r="X74">
        <v>3165</v>
      </c>
      <c r="Y74">
        <v>76</v>
      </c>
      <c r="Z74">
        <v>3165</v>
      </c>
      <c r="AA74">
        <v>74</v>
      </c>
      <c r="AB74">
        <v>3165</v>
      </c>
      <c r="AC74">
        <v>77</v>
      </c>
      <c r="AD74">
        <v>3165</v>
      </c>
      <c r="AE74">
        <v>58</v>
      </c>
      <c r="AF74">
        <v>3165</v>
      </c>
    </row>
    <row r="75" spans="1:32" x14ac:dyDescent="0.25">
      <c r="A75" t="s">
        <v>81</v>
      </c>
      <c r="B75" t="s">
        <v>44</v>
      </c>
      <c r="C75">
        <v>73</v>
      </c>
      <c r="D75">
        <v>1637</v>
      </c>
      <c r="E75">
        <v>80</v>
      </c>
      <c r="F75">
        <v>1637</v>
      </c>
      <c r="G75">
        <v>76</v>
      </c>
      <c r="H75">
        <v>1637</v>
      </c>
      <c r="I75">
        <v>80</v>
      </c>
      <c r="J75">
        <v>1637</v>
      </c>
      <c r="K75">
        <v>62</v>
      </c>
      <c r="L75">
        <v>1637</v>
      </c>
      <c r="M75">
        <v>59</v>
      </c>
      <c r="N75">
        <v>965</v>
      </c>
      <c r="O75">
        <v>63</v>
      </c>
      <c r="P75">
        <v>964</v>
      </c>
      <c r="Q75">
        <v>59</v>
      </c>
      <c r="R75">
        <v>965</v>
      </c>
      <c r="S75">
        <v>64</v>
      </c>
      <c r="T75">
        <v>965</v>
      </c>
      <c r="U75">
        <v>42</v>
      </c>
      <c r="V75">
        <v>964</v>
      </c>
      <c r="W75">
        <v>68</v>
      </c>
      <c r="X75">
        <v>2602</v>
      </c>
      <c r="Y75">
        <v>73</v>
      </c>
      <c r="Z75">
        <v>2601</v>
      </c>
      <c r="AA75">
        <v>70</v>
      </c>
      <c r="AB75">
        <v>2602</v>
      </c>
      <c r="AC75">
        <v>74</v>
      </c>
      <c r="AD75">
        <v>2602</v>
      </c>
      <c r="AE75">
        <v>55</v>
      </c>
      <c r="AF75">
        <v>2601</v>
      </c>
    </row>
    <row r="76" spans="1:32" x14ac:dyDescent="0.25">
      <c r="A76" t="s">
        <v>83</v>
      </c>
      <c r="B76" t="s">
        <v>44</v>
      </c>
      <c r="C76">
        <v>82</v>
      </c>
      <c r="D76">
        <v>2071</v>
      </c>
      <c r="E76">
        <v>85</v>
      </c>
      <c r="F76">
        <v>2071</v>
      </c>
      <c r="G76">
        <v>86</v>
      </c>
      <c r="H76">
        <v>2071</v>
      </c>
      <c r="I76">
        <v>88</v>
      </c>
      <c r="J76">
        <v>2071</v>
      </c>
      <c r="K76">
        <v>73</v>
      </c>
      <c r="L76">
        <v>2071</v>
      </c>
      <c r="M76">
        <v>58</v>
      </c>
      <c r="N76">
        <v>630</v>
      </c>
      <c r="O76">
        <v>67</v>
      </c>
      <c r="P76">
        <v>630</v>
      </c>
      <c r="Q76">
        <v>65</v>
      </c>
      <c r="R76">
        <v>630</v>
      </c>
      <c r="S76">
        <v>69</v>
      </c>
      <c r="T76">
        <v>630</v>
      </c>
      <c r="U76">
        <v>44</v>
      </c>
      <c r="V76">
        <v>630</v>
      </c>
      <c r="W76">
        <v>77</v>
      </c>
      <c r="X76">
        <v>2701</v>
      </c>
      <c r="Y76">
        <v>81</v>
      </c>
      <c r="Z76">
        <v>2701</v>
      </c>
      <c r="AA76">
        <v>81</v>
      </c>
      <c r="AB76">
        <v>2701</v>
      </c>
      <c r="AC76">
        <v>84</v>
      </c>
      <c r="AD76">
        <v>2701</v>
      </c>
      <c r="AE76">
        <v>66</v>
      </c>
      <c r="AF76">
        <v>2701</v>
      </c>
    </row>
    <row r="77" spans="1:32" x14ac:dyDescent="0.25">
      <c r="A77" t="s">
        <v>87</v>
      </c>
      <c r="B77" t="s">
        <v>44</v>
      </c>
      <c r="C77">
        <v>76</v>
      </c>
      <c r="D77">
        <v>2390</v>
      </c>
      <c r="E77">
        <v>82</v>
      </c>
      <c r="F77">
        <v>2390</v>
      </c>
      <c r="G77">
        <v>80</v>
      </c>
      <c r="H77">
        <v>2390</v>
      </c>
      <c r="I77">
        <v>81</v>
      </c>
      <c r="J77">
        <v>2390</v>
      </c>
      <c r="K77">
        <v>65</v>
      </c>
      <c r="L77">
        <v>2390</v>
      </c>
      <c r="M77">
        <v>56</v>
      </c>
      <c r="N77">
        <v>1185</v>
      </c>
      <c r="O77">
        <v>67</v>
      </c>
      <c r="P77">
        <v>1185</v>
      </c>
      <c r="Q77">
        <v>62</v>
      </c>
      <c r="R77">
        <v>1185</v>
      </c>
      <c r="S77">
        <v>63</v>
      </c>
      <c r="T77">
        <v>1185</v>
      </c>
      <c r="U77">
        <v>42</v>
      </c>
      <c r="V77">
        <v>1185</v>
      </c>
      <c r="W77">
        <v>69</v>
      </c>
      <c r="X77">
        <v>3575</v>
      </c>
      <c r="Y77">
        <v>77</v>
      </c>
      <c r="Z77">
        <v>3575</v>
      </c>
      <c r="AA77">
        <v>74</v>
      </c>
      <c r="AB77">
        <v>3575</v>
      </c>
      <c r="AC77">
        <v>75</v>
      </c>
      <c r="AD77">
        <v>3575</v>
      </c>
      <c r="AE77">
        <v>57</v>
      </c>
      <c r="AF77">
        <v>3575</v>
      </c>
    </row>
    <row r="78" spans="1:32" x14ac:dyDescent="0.25">
      <c r="A78" t="s">
        <v>62</v>
      </c>
      <c r="B78" t="s">
        <v>44</v>
      </c>
      <c r="C78">
        <v>72</v>
      </c>
      <c r="D78">
        <v>934</v>
      </c>
      <c r="E78">
        <v>76</v>
      </c>
      <c r="F78">
        <v>934</v>
      </c>
      <c r="G78">
        <v>74</v>
      </c>
      <c r="H78">
        <v>934</v>
      </c>
      <c r="I78">
        <v>78</v>
      </c>
      <c r="J78">
        <v>934</v>
      </c>
      <c r="K78">
        <v>57</v>
      </c>
      <c r="L78">
        <v>934</v>
      </c>
      <c r="M78">
        <v>51</v>
      </c>
      <c r="N78">
        <v>847</v>
      </c>
      <c r="O78">
        <v>59</v>
      </c>
      <c r="P78">
        <v>847</v>
      </c>
      <c r="Q78">
        <v>59</v>
      </c>
      <c r="R78">
        <v>847</v>
      </c>
      <c r="S78">
        <v>61</v>
      </c>
      <c r="T78">
        <v>847</v>
      </c>
      <c r="U78">
        <v>39</v>
      </c>
      <c r="V78">
        <v>847</v>
      </c>
      <c r="W78">
        <v>62</v>
      </c>
      <c r="X78">
        <v>1781</v>
      </c>
      <c r="Y78">
        <v>68</v>
      </c>
      <c r="Z78">
        <v>1781</v>
      </c>
      <c r="AA78">
        <v>67</v>
      </c>
      <c r="AB78">
        <v>1781</v>
      </c>
      <c r="AC78">
        <v>70</v>
      </c>
      <c r="AD78">
        <v>1781</v>
      </c>
      <c r="AE78">
        <v>48</v>
      </c>
      <c r="AF78">
        <v>1781</v>
      </c>
    </row>
    <row r="79" spans="1:32" x14ac:dyDescent="0.25">
      <c r="A79" t="s">
        <v>66</v>
      </c>
      <c r="B79" t="s">
        <v>44</v>
      </c>
      <c r="C79">
        <v>70</v>
      </c>
      <c r="D79">
        <v>2508</v>
      </c>
      <c r="E79">
        <v>72</v>
      </c>
      <c r="F79">
        <v>2507</v>
      </c>
      <c r="G79">
        <v>75</v>
      </c>
      <c r="H79">
        <v>2508</v>
      </c>
      <c r="I79">
        <v>78</v>
      </c>
      <c r="J79">
        <v>2508</v>
      </c>
      <c r="K79">
        <v>56</v>
      </c>
      <c r="L79">
        <v>2507</v>
      </c>
      <c r="M79">
        <v>51</v>
      </c>
      <c r="N79">
        <v>2156</v>
      </c>
      <c r="O79">
        <v>53</v>
      </c>
      <c r="P79">
        <v>2153</v>
      </c>
      <c r="Q79">
        <v>55</v>
      </c>
      <c r="R79">
        <v>2156</v>
      </c>
      <c r="S79">
        <v>57</v>
      </c>
      <c r="T79">
        <v>2156</v>
      </c>
      <c r="U79">
        <v>33</v>
      </c>
      <c r="V79">
        <v>2153</v>
      </c>
      <c r="W79">
        <v>61</v>
      </c>
      <c r="X79">
        <v>4664</v>
      </c>
      <c r="Y79">
        <v>63</v>
      </c>
      <c r="Z79">
        <v>4660</v>
      </c>
      <c r="AA79">
        <v>65</v>
      </c>
      <c r="AB79">
        <v>4664</v>
      </c>
      <c r="AC79">
        <v>68</v>
      </c>
      <c r="AD79">
        <v>4664</v>
      </c>
      <c r="AE79">
        <v>46</v>
      </c>
      <c r="AF79">
        <v>4660</v>
      </c>
    </row>
    <row r="80" spans="1:32" x14ac:dyDescent="0.25">
      <c r="A80" t="s">
        <v>376</v>
      </c>
      <c r="B80" t="s">
        <v>44</v>
      </c>
      <c r="C80">
        <v>72</v>
      </c>
      <c r="D80">
        <v>1230</v>
      </c>
      <c r="E80">
        <v>79</v>
      </c>
      <c r="F80">
        <v>1230</v>
      </c>
      <c r="G80">
        <v>78</v>
      </c>
      <c r="H80">
        <v>1230</v>
      </c>
      <c r="I80">
        <v>82</v>
      </c>
      <c r="J80">
        <v>1230</v>
      </c>
      <c r="K80">
        <v>60</v>
      </c>
      <c r="L80">
        <v>1230</v>
      </c>
      <c r="M80">
        <v>52</v>
      </c>
      <c r="N80">
        <v>730</v>
      </c>
      <c r="O80">
        <v>63</v>
      </c>
      <c r="P80">
        <v>730</v>
      </c>
      <c r="Q80">
        <v>60</v>
      </c>
      <c r="R80">
        <v>730</v>
      </c>
      <c r="S80">
        <v>64</v>
      </c>
      <c r="T80">
        <v>730</v>
      </c>
      <c r="U80">
        <v>39</v>
      </c>
      <c r="V80">
        <v>730</v>
      </c>
      <c r="W80">
        <v>65</v>
      </c>
      <c r="X80">
        <v>1960</v>
      </c>
      <c r="Y80">
        <v>73</v>
      </c>
      <c r="Z80">
        <v>1960</v>
      </c>
      <c r="AA80">
        <v>71</v>
      </c>
      <c r="AB80">
        <v>1960</v>
      </c>
      <c r="AC80">
        <v>75</v>
      </c>
      <c r="AD80">
        <v>1960</v>
      </c>
      <c r="AE80">
        <v>53</v>
      </c>
      <c r="AF80">
        <v>1960</v>
      </c>
    </row>
    <row r="81" spans="1:32" x14ac:dyDescent="0.25">
      <c r="A81" t="s">
        <v>76</v>
      </c>
      <c r="B81" t="s">
        <v>44</v>
      </c>
      <c r="C81">
        <v>74</v>
      </c>
      <c r="D81">
        <v>1951</v>
      </c>
      <c r="E81">
        <v>80</v>
      </c>
      <c r="F81">
        <v>1951</v>
      </c>
      <c r="G81">
        <v>79</v>
      </c>
      <c r="H81">
        <v>1951</v>
      </c>
      <c r="I81">
        <v>83</v>
      </c>
      <c r="J81">
        <v>1951</v>
      </c>
      <c r="K81">
        <v>62</v>
      </c>
      <c r="L81">
        <v>1951</v>
      </c>
      <c r="M81">
        <v>59</v>
      </c>
      <c r="N81">
        <v>818</v>
      </c>
      <c r="O81">
        <v>63</v>
      </c>
      <c r="P81">
        <v>818</v>
      </c>
      <c r="Q81">
        <v>62</v>
      </c>
      <c r="R81">
        <v>818</v>
      </c>
      <c r="S81">
        <v>65</v>
      </c>
      <c r="T81">
        <v>818</v>
      </c>
      <c r="U81">
        <v>42</v>
      </c>
      <c r="V81">
        <v>818</v>
      </c>
      <c r="W81">
        <v>70</v>
      </c>
      <c r="X81">
        <v>2769</v>
      </c>
      <c r="Y81">
        <v>75</v>
      </c>
      <c r="Z81">
        <v>2769</v>
      </c>
      <c r="AA81">
        <v>74</v>
      </c>
      <c r="AB81">
        <v>2769</v>
      </c>
      <c r="AC81">
        <v>78</v>
      </c>
      <c r="AD81">
        <v>2769</v>
      </c>
      <c r="AE81">
        <v>56</v>
      </c>
      <c r="AF81">
        <v>2769</v>
      </c>
    </row>
    <row r="82" spans="1:32" x14ac:dyDescent="0.25">
      <c r="A82" t="s">
        <v>89</v>
      </c>
      <c r="B82" t="s">
        <v>44</v>
      </c>
      <c r="C82">
        <v>73</v>
      </c>
      <c r="D82">
        <v>2289</v>
      </c>
      <c r="E82">
        <v>78</v>
      </c>
      <c r="F82">
        <v>2289</v>
      </c>
      <c r="G82">
        <v>73</v>
      </c>
      <c r="H82">
        <v>2289</v>
      </c>
      <c r="I82">
        <v>78</v>
      </c>
      <c r="J82">
        <v>2289</v>
      </c>
      <c r="K82">
        <v>59</v>
      </c>
      <c r="L82">
        <v>2289</v>
      </c>
      <c r="M82">
        <v>49</v>
      </c>
      <c r="N82">
        <v>1310</v>
      </c>
      <c r="O82">
        <v>61</v>
      </c>
      <c r="P82">
        <v>1310</v>
      </c>
      <c r="Q82">
        <v>50</v>
      </c>
      <c r="R82">
        <v>1310</v>
      </c>
      <c r="S82">
        <v>56</v>
      </c>
      <c r="T82">
        <v>1310</v>
      </c>
      <c r="U82">
        <v>32</v>
      </c>
      <c r="V82">
        <v>1310</v>
      </c>
      <c r="W82">
        <v>64</v>
      </c>
      <c r="X82">
        <v>3599</v>
      </c>
      <c r="Y82">
        <v>72</v>
      </c>
      <c r="Z82">
        <v>3599</v>
      </c>
      <c r="AA82">
        <v>64</v>
      </c>
      <c r="AB82">
        <v>3599</v>
      </c>
      <c r="AC82">
        <v>70</v>
      </c>
      <c r="AD82">
        <v>3599</v>
      </c>
      <c r="AE82">
        <v>49</v>
      </c>
      <c r="AF82">
        <v>3599</v>
      </c>
    </row>
    <row r="83" spans="1:32" x14ac:dyDescent="0.25">
      <c r="A83" t="s">
        <v>92</v>
      </c>
      <c r="B83" t="s">
        <v>492</v>
      </c>
      <c r="C83">
        <v>68</v>
      </c>
      <c r="D83">
        <v>1606</v>
      </c>
      <c r="E83">
        <v>82</v>
      </c>
      <c r="F83">
        <v>1606</v>
      </c>
      <c r="G83">
        <v>79</v>
      </c>
      <c r="H83">
        <v>1606</v>
      </c>
      <c r="I83">
        <v>79</v>
      </c>
      <c r="J83">
        <v>1606</v>
      </c>
      <c r="K83">
        <v>60</v>
      </c>
      <c r="L83">
        <v>1606</v>
      </c>
      <c r="M83">
        <v>52</v>
      </c>
      <c r="N83">
        <v>975</v>
      </c>
      <c r="O83">
        <v>65</v>
      </c>
      <c r="P83">
        <v>975</v>
      </c>
      <c r="Q83">
        <v>59</v>
      </c>
      <c r="R83">
        <v>975</v>
      </c>
      <c r="S83">
        <v>61</v>
      </c>
      <c r="T83">
        <v>975</v>
      </c>
      <c r="U83">
        <v>41</v>
      </c>
      <c r="V83">
        <v>975</v>
      </c>
      <c r="W83">
        <v>62</v>
      </c>
      <c r="X83">
        <v>2581</v>
      </c>
      <c r="Y83">
        <v>76</v>
      </c>
      <c r="Z83">
        <v>2581</v>
      </c>
      <c r="AA83">
        <v>72</v>
      </c>
      <c r="AB83">
        <v>2581</v>
      </c>
      <c r="AC83">
        <v>72</v>
      </c>
      <c r="AD83">
        <v>2581</v>
      </c>
      <c r="AE83">
        <v>53</v>
      </c>
      <c r="AF83">
        <v>2581</v>
      </c>
    </row>
    <row r="84" spans="1:32" x14ac:dyDescent="0.25">
      <c r="A84" t="s">
        <v>98</v>
      </c>
      <c r="B84" t="s">
        <v>492</v>
      </c>
      <c r="C84">
        <v>65</v>
      </c>
      <c r="D84">
        <v>2010</v>
      </c>
      <c r="E84">
        <v>81</v>
      </c>
      <c r="F84">
        <v>2010</v>
      </c>
      <c r="G84">
        <v>73</v>
      </c>
      <c r="H84">
        <v>2010</v>
      </c>
      <c r="I84">
        <v>73</v>
      </c>
      <c r="J84">
        <v>2010</v>
      </c>
      <c r="K84">
        <v>56</v>
      </c>
      <c r="L84">
        <v>2010</v>
      </c>
      <c r="M84">
        <v>43</v>
      </c>
      <c r="N84">
        <v>1399</v>
      </c>
      <c r="O84">
        <v>62</v>
      </c>
      <c r="P84">
        <v>1399</v>
      </c>
      <c r="Q84">
        <v>51</v>
      </c>
      <c r="R84">
        <v>1399</v>
      </c>
      <c r="S84">
        <v>53</v>
      </c>
      <c r="T84">
        <v>1399</v>
      </c>
      <c r="U84">
        <v>33</v>
      </c>
      <c r="V84">
        <v>1399</v>
      </c>
      <c r="W84">
        <v>56</v>
      </c>
      <c r="X84">
        <v>3409</v>
      </c>
      <c r="Y84">
        <v>73</v>
      </c>
      <c r="Z84">
        <v>3409</v>
      </c>
      <c r="AA84">
        <v>64</v>
      </c>
      <c r="AB84">
        <v>3409</v>
      </c>
      <c r="AC84">
        <v>65</v>
      </c>
      <c r="AD84">
        <v>3409</v>
      </c>
      <c r="AE84">
        <v>46</v>
      </c>
      <c r="AF84">
        <v>3409</v>
      </c>
    </row>
    <row r="85" spans="1:32" x14ac:dyDescent="0.25">
      <c r="A85" t="s">
        <v>114</v>
      </c>
      <c r="B85" t="s">
        <v>492</v>
      </c>
      <c r="C85">
        <v>71</v>
      </c>
      <c r="D85">
        <v>1946</v>
      </c>
      <c r="E85">
        <v>83</v>
      </c>
      <c r="F85">
        <v>1946</v>
      </c>
      <c r="G85">
        <v>79</v>
      </c>
      <c r="H85">
        <v>1946</v>
      </c>
      <c r="I85">
        <v>79</v>
      </c>
      <c r="J85">
        <v>1946</v>
      </c>
      <c r="K85">
        <v>62</v>
      </c>
      <c r="L85">
        <v>1946</v>
      </c>
      <c r="M85">
        <v>51</v>
      </c>
      <c r="N85">
        <v>1113</v>
      </c>
      <c r="O85">
        <v>68</v>
      </c>
      <c r="P85">
        <v>1111</v>
      </c>
      <c r="Q85">
        <v>60</v>
      </c>
      <c r="R85">
        <v>1111</v>
      </c>
      <c r="S85">
        <v>58</v>
      </c>
      <c r="T85">
        <v>1111</v>
      </c>
      <c r="U85">
        <v>40</v>
      </c>
      <c r="V85">
        <v>1111</v>
      </c>
      <c r="W85">
        <v>64</v>
      </c>
      <c r="X85">
        <v>3059</v>
      </c>
      <c r="Y85">
        <v>78</v>
      </c>
      <c r="Z85">
        <v>3057</v>
      </c>
      <c r="AA85">
        <v>72</v>
      </c>
      <c r="AB85">
        <v>3057</v>
      </c>
      <c r="AC85">
        <v>71</v>
      </c>
      <c r="AD85">
        <v>3057</v>
      </c>
      <c r="AE85">
        <v>54</v>
      </c>
      <c r="AF85">
        <v>3057</v>
      </c>
    </row>
    <row r="86" spans="1:32" x14ac:dyDescent="0.25">
      <c r="A86" t="s">
        <v>116</v>
      </c>
      <c r="B86" t="s">
        <v>492</v>
      </c>
      <c r="C86">
        <v>70</v>
      </c>
      <c r="D86">
        <v>3712</v>
      </c>
      <c r="E86">
        <v>81</v>
      </c>
      <c r="F86">
        <v>3711</v>
      </c>
      <c r="G86">
        <v>77</v>
      </c>
      <c r="H86">
        <v>3711</v>
      </c>
      <c r="I86">
        <v>78</v>
      </c>
      <c r="J86">
        <v>3712</v>
      </c>
      <c r="K86">
        <v>61</v>
      </c>
      <c r="L86">
        <v>3710</v>
      </c>
      <c r="M86">
        <v>47</v>
      </c>
      <c r="N86">
        <v>2115</v>
      </c>
      <c r="O86">
        <v>61</v>
      </c>
      <c r="P86">
        <v>2114</v>
      </c>
      <c r="Q86">
        <v>55</v>
      </c>
      <c r="R86">
        <v>2115</v>
      </c>
      <c r="S86">
        <v>57</v>
      </c>
      <c r="T86">
        <v>2115</v>
      </c>
      <c r="U86">
        <v>37</v>
      </c>
      <c r="V86">
        <v>2114</v>
      </c>
      <c r="W86">
        <v>62</v>
      </c>
      <c r="X86">
        <v>5827</v>
      </c>
      <c r="Y86">
        <v>74</v>
      </c>
      <c r="Z86">
        <v>5825</v>
      </c>
      <c r="AA86">
        <v>69</v>
      </c>
      <c r="AB86">
        <v>5826</v>
      </c>
      <c r="AC86">
        <v>70</v>
      </c>
      <c r="AD86">
        <v>5827</v>
      </c>
      <c r="AE86">
        <v>52</v>
      </c>
      <c r="AF86">
        <v>5824</v>
      </c>
    </row>
    <row r="87" spans="1:32" x14ac:dyDescent="0.25">
      <c r="A87" t="s">
        <v>25</v>
      </c>
      <c r="B87" t="s">
        <v>20</v>
      </c>
      <c r="C87">
        <v>78</v>
      </c>
      <c r="D87">
        <v>1264</v>
      </c>
      <c r="E87">
        <v>87</v>
      </c>
      <c r="F87">
        <v>1264</v>
      </c>
      <c r="G87">
        <v>81</v>
      </c>
      <c r="H87">
        <v>1264</v>
      </c>
      <c r="I87">
        <v>84</v>
      </c>
      <c r="J87">
        <v>1264</v>
      </c>
      <c r="K87">
        <v>69</v>
      </c>
      <c r="L87">
        <v>1264</v>
      </c>
      <c r="M87">
        <v>60</v>
      </c>
      <c r="N87">
        <v>712</v>
      </c>
      <c r="O87">
        <v>73</v>
      </c>
      <c r="P87">
        <v>712</v>
      </c>
      <c r="Q87">
        <v>67</v>
      </c>
      <c r="R87">
        <v>712</v>
      </c>
      <c r="S87">
        <v>67</v>
      </c>
      <c r="T87">
        <v>712</v>
      </c>
      <c r="U87">
        <v>49</v>
      </c>
      <c r="V87">
        <v>712</v>
      </c>
      <c r="W87">
        <v>72</v>
      </c>
      <c r="X87">
        <v>1976</v>
      </c>
      <c r="Y87">
        <v>82</v>
      </c>
      <c r="Z87">
        <v>1976</v>
      </c>
      <c r="AA87">
        <v>76</v>
      </c>
      <c r="AB87">
        <v>1976</v>
      </c>
      <c r="AC87">
        <v>78</v>
      </c>
      <c r="AD87">
        <v>1976</v>
      </c>
      <c r="AE87">
        <v>61</v>
      </c>
      <c r="AF87">
        <v>1976</v>
      </c>
    </row>
    <row r="88" spans="1:32" x14ac:dyDescent="0.25">
      <c r="A88" t="s">
        <v>31</v>
      </c>
      <c r="B88" t="s">
        <v>20</v>
      </c>
      <c r="C88">
        <v>77</v>
      </c>
      <c r="D88">
        <v>1447</v>
      </c>
      <c r="E88">
        <v>85</v>
      </c>
      <c r="F88">
        <v>1445</v>
      </c>
      <c r="G88">
        <v>81</v>
      </c>
      <c r="H88">
        <v>1447</v>
      </c>
      <c r="I88">
        <v>81</v>
      </c>
      <c r="J88">
        <v>1447</v>
      </c>
      <c r="K88">
        <v>67</v>
      </c>
      <c r="L88">
        <v>1445</v>
      </c>
      <c r="M88">
        <v>56</v>
      </c>
      <c r="N88">
        <v>1142</v>
      </c>
      <c r="O88">
        <v>70</v>
      </c>
      <c r="P88">
        <v>1142</v>
      </c>
      <c r="Q88">
        <v>61</v>
      </c>
      <c r="R88">
        <v>1142</v>
      </c>
      <c r="S88">
        <v>62</v>
      </c>
      <c r="T88">
        <v>1142</v>
      </c>
      <c r="U88">
        <v>43</v>
      </c>
      <c r="V88">
        <v>1142</v>
      </c>
      <c r="W88">
        <v>68</v>
      </c>
      <c r="X88">
        <v>2589</v>
      </c>
      <c r="Y88">
        <v>78</v>
      </c>
      <c r="Z88">
        <v>2587</v>
      </c>
      <c r="AA88">
        <v>72</v>
      </c>
      <c r="AB88">
        <v>2589</v>
      </c>
      <c r="AC88">
        <v>73</v>
      </c>
      <c r="AD88">
        <v>2589</v>
      </c>
      <c r="AE88">
        <v>57</v>
      </c>
      <c r="AF88">
        <v>2587</v>
      </c>
    </row>
    <row r="89" spans="1:32" x14ac:dyDescent="0.25">
      <c r="A89" t="s">
        <v>33</v>
      </c>
      <c r="B89" t="s">
        <v>20</v>
      </c>
      <c r="C89">
        <v>76</v>
      </c>
      <c r="D89">
        <v>1510</v>
      </c>
      <c r="E89">
        <v>82</v>
      </c>
      <c r="F89">
        <v>1510</v>
      </c>
      <c r="G89">
        <v>79</v>
      </c>
      <c r="H89">
        <v>1510</v>
      </c>
      <c r="I89">
        <v>79</v>
      </c>
      <c r="J89">
        <v>1510</v>
      </c>
      <c r="K89">
        <v>63</v>
      </c>
      <c r="L89">
        <v>1510</v>
      </c>
      <c r="M89">
        <v>58</v>
      </c>
      <c r="N89">
        <v>731</v>
      </c>
      <c r="O89">
        <v>65</v>
      </c>
      <c r="P89">
        <v>731</v>
      </c>
      <c r="Q89">
        <v>60</v>
      </c>
      <c r="R89">
        <v>731</v>
      </c>
      <c r="S89">
        <v>62</v>
      </c>
      <c r="T89">
        <v>731</v>
      </c>
      <c r="U89">
        <v>42</v>
      </c>
      <c r="V89">
        <v>731</v>
      </c>
      <c r="W89">
        <v>70</v>
      </c>
      <c r="X89">
        <v>2241</v>
      </c>
      <c r="Y89">
        <v>76</v>
      </c>
      <c r="Z89">
        <v>2241</v>
      </c>
      <c r="AA89">
        <v>73</v>
      </c>
      <c r="AB89">
        <v>2241</v>
      </c>
      <c r="AC89">
        <v>74</v>
      </c>
      <c r="AD89">
        <v>2241</v>
      </c>
      <c r="AE89">
        <v>56</v>
      </c>
      <c r="AF89">
        <v>2241</v>
      </c>
    </row>
    <row r="90" spans="1:32" x14ac:dyDescent="0.25">
      <c r="A90" t="s">
        <v>38</v>
      </c>
      <c r="B90" t="s">
        <v>20</v>
      </c>
      <c r="C90">
        <v>76</v>
      </c>
      <c r="D90">
        <v>857</v>
      </c>
      <c r="E90">
        <v>87</v>
      </c>
      <c r="F90">
        <v>857</v>
      </c>
      <c r="G90">
        <v>81</v>
      </c>
      <c r="H90">
        <v>857</v>
      </c>
      <c r="I90">
        <v>82</v>
      </c>
      <c r="J90">
        <v>857</v>
      </c>
      <c r="K90">
        <v>67</v>
      </c>
      <c r="L90">
        <v>857</v>
      </c>
      <c r="M90">
        <v>57</v>
      </c>
      <c r="N90">
        <v>677</v>
      </c>
      <c r="O90">
        <v>75</v>
      </c>
      <c r="P90">
        <v>677</v>
      </c>
      <c r="Q90">
        <v>67</v>
      </c>
      <c r="R90">
        <v>677</v>
      </c>
      <c r="S90">
        <v>64</v>
      </c>
      <c r="T90">
        <v>677</v>
      </c>
      <c r="U90">
        <v>46</v>
      </c>
      <c r="V90">
        <v>677</v>
      </c>
      <c r="W90">
        <v>68</v>
      </c>
      <c r="X90">
        <v>1534</v>
      </c>
      <c r="Y90">
        <v>81</v>
      </c>
      <c r="Z90">
        <v>1534</v>
      </c>
      <c r="AA90">
        <v>75</v>
      </c>
      <c r="AB90">
        <v>1534</v>
      </c>
      <c r="AC90">
        <v>75</v>
      </c>
      <c r="AD90">
        <v>1534</v>
      </c>
      <c r="AE90">
        <v>57</v>
      </c>
      <c r="AF90">
        <v>1534</v>
      </c>
    </row>
    <row r="91" spans="1:32" x14ac:dyDescent="0.25">
      <c r="A91" t="s">
        <v>42</v>
      </c>
      <c r="B91" t="s">
        <v>20</v>
      </c>
      <c r="C91">
        <v>77</v>
      </c>
      <c r="D91">
        <v>1812</v>
      </c>
      <c r="E91">
        <v>86</v>
      </c>
      <c r="F91">
        <v>1812</v>
      </c>
      <c r="G91">
        <v>82</v>
      </c>
      <c r="H91">
        <v>1812</v>
      </c>
      <c r="I91">
        <v>82</v>
      </c>
      <c r="J91">
        <v>1812</v>
      </c>
      <c r="K91">
        <v>69</v>
      </c>
      <c r="L91">
        <v>1812</v>
      </c>
      <c r="M91">
        <v>60</v>
      </c>
      <c r="N91">
        <v>1165</v>
      </c>
      <c r="O91">
        <v>72</v>
      </c>
      <c r="P91">
        <v>1165</v>
      </c>
      <c r="Q91">
        <v>64</v>
      </c>
      <c r="R91">
        <v>1165</v>
      </c>
      <c r="S91">
        <v>63</v>
      </c>
      <c r="T91">
        <v>1165</v>
      </c>
      <c r="U91">
        <v>47</v>
      </c>
      <c r="V91">
        <v>1165</v>
      </c>
      <c r="W91">
        <v>71</v>
      </c>
      <c r="X91">
        <v>2977</v>
      </c>
      <c r="Y91">
        <v>80</v>
      </c>
      <c r="Z91">
        <v>2977</v>
      </c>
      <c r="AA91">
        <v>75</v>
      </c>
      <c r="AB91">
        <v>2977</v>
      </c>
      <c r="AC91">
        <v>75</v>
      </c>
      <c r="AD91">
        <v>2977</v>
      </c>
      <c r="AE91">
        <v>61</v>
      </c>
      <c r="AF91">
        <v>2977</v>
      </c>
    </row>
    <row r="92" spans="1:32" x14ac:dyDescent="0.25">
      <c r="A92" t="s">
        <v>142</v>
      </c>
      <c r="B92" t="s">
        <v>339</v>
      </c>
      <c r="C92">
        <v>67</v>
      </c>
      <c r="D92">
        <v>7387</v>
      </c>
      <c r="E92">
        <v>76</v>
      </c>
      <c r="F92">
        <v>7387</v>
      </c>
      <c r="G92">
        <v>74</v>
      </c>
      <c r="H92">
        <v>7387</v>
      </c>
      <c r="I92">
        <v>79</v>
      </c>
      <c r="J92">
        <v>7387</v>
      </c>
      <c r="K92">
        <v>56</v>
      </c>
      <c r="L92">
        <v>7387</v>
      </c>
      <c r="M92">
        <v>51</v>
      </c>
      <c r="N92">
        <v>7194</v>
      </c>
      <c r="O92">
        <v>63</v>
      </c>
      <c r="P92">
        <v>7194</v>
      </c>
      <c r="Q92">
        <v>58</v>
      </c>
      <c r="R92">
        <v>7194</v>
      </c>
      <c r="S92">
        <v>64</v>
      </c>
      <c r="T92">
        <v>7194</v>
      </c>
      <c r="U92">
        <v>38</v>
      </c>
      <c r="V92">
        <v>7194</v>
      </c>
      <c r="W92">
        <v>59</v>
      </c>
      <c r="X92">
        <v>14581</v>
      </c>
      <c r="Y92">
        <v>69</v>
      </c>
      <c r="Z92">
        <v>14581</v>
      </c>
      <c r="AA92">
        <v>66</v>
      </c>
      <c r="AB92">
        <v>14581</v>
      </c>
      <c r="AC92">
        <v>71</v>
      </c>
      <c r="AD92">
        <v>14581</v>
      </c>
      <c r="AE92">
        <v>47</v>
      </c>
      <c r="AF92">
        <v>14581</v>
      </c>
    </row>
    <row r="93" spans="1:32" x14ac:dyDescent="0.25">
      <c r="A93" t="s">
        <v>144</v>
      </c>
      <c r="B93" t="s">
        <v>339</v>
      </c>
      <c r="C93">
        <v>68</v>
      </c>
      <c r="D93">
        <v>2310</v>
      </c>
      <c r="E93">
        <v>77</v>
      </c>
      <c r="F93">
        <v>2310</v>
      </c>
      <c r="G93">
        <v>74</v>
      </c>
      <c r="H93">
        <v>2310</v>
      </c>
      <c r="I93">
        <v>80</v>
      </c>
      <c r="J93">
        <v>2310</v>
      </c>
      <c r="K93">
        <v>56</v>
      </c>
      <c r="L93">
        <v>2310</v>
      </c>
      <c r="M93">
        <v>51</v>
      </c>
      <c r="N93">
        <v>1483</v>
      </c>
      <c r="O93">
        <v>62</v>
      </c>
      <c r="P93">
        <v>1483</v>
      </c>
      <c r="Q93">
        <v>56</v>
      </c>
      <c r="R93">
        <v>1481</v>
      </c>
      <c r="S93">
        <v>64</v>
      </c>
      <c r="T93">
        <v>1483</v>
      </c>
      <c r="U93">
        <v>38</v>
      </c>
      <c r="V93">
        <v>1481</v>
      </c>
      <c r="W93">
        <v>61</v>
      </c>
      <c r="X93">
        <v>3793</v>
      </c>
      <c r="Y93">
        <v>72</v>
      </c>
      <c r="Z93">
        <v>3793</v>
      </c>
      <c r="AA93">
        <v>67</v>
      </c>
      <c r="AB93">
        <v>3791</v>
      </c>
      <c r="AC93">
        <v>74</v>
      </c>
      <c r="AD93">
        <v>3793</v>
      </c>
      <c r="AE93">
        <v>49</v>
      </c>
      <c r="AF93">
        <v>3791</v>
      </c>
    </row>
    <row r="94" spans="1:32" x14ac:dyDescent="0.25">
      <c r="A94" t="s">
        <v>146</v>
      </c>
      <c r="B94" t="s">
        <v>339</v>
      </c>
      <c r="C94">
        <v>69</v>
      </c>
      <c r="D94">
        <v>2505</v>
      </c>
      <c r="E94">
        <v>78</v>
      </c>
      <c r="F94">
        <v>2505</v>
      </c>
      <c r="G94">
        <v>73</v>
      </c>
      <c r="H94">
        <v>2505</v>
      </c>
      <c r="I94">
        <v>76</v>
      </c>
      <c r="J94">
        <v>2505</v>
      </c>
      <c r="K94">
        <v>56</v>
      </c>
      <c r="L94">
        <v>2505</v>
      </c>
      <c r="M94">
        <v>47</v>
      </c>
      <c r="N94">
        <v>1173</v>
      </c>
      <c r="O94">
        <v>62</v>
      </c>
      <c r="P94">
        <v>1173</v>
      </c>
      <c r="Q94">
        <v>50</v>
      </c>
      <c r="R94">
        <v>1173</v>
      </c>
      <c r="S94">
        <v>55</v>
      </c>
      <c r="T94">
        <v>1173</v>
      </c>
      <c r="U94">
        <v>32</v>
      </c>
      <c r="V94">
        <v>1173</v>
      </c>
      <c r="W94">
        <v>62</v>
      </c>
      <c r="X94">
        <v>3678</v>
      </c>
      <c r="Y94">
        <v>73</v>
      </c>
      <c r="Z94">
        <v>3678</v>
      </c>
      <c r="AA94">
        <v>66</v>
      </c>
      <c r="AB94">
        <v>3678</v>
      </c>
      <c r="AC94">
        <v>69</v>
      </c>
      <c r="AD94">
        <v>3678</v>
      </c>
      <c r="AE94">
        <v>49</v>
      </c>
      <c r="AF94">
        <v>3678</v>
      </c>
    </row>
    <row r="95" spans="1:32" x14ac:dyDescent="0.25">
      <c r="A95" t="s">
        <v>150</v>
      </c>
      <c r="B95" t="s">
        <v>339</v>
      </c>
      <c r="C95">
        <v>69</v>
      </c>
      <c r="D95">
        <v>2299</v>
      </c>
      <c r="E95">
        <v>80</v>
      </c>
      <c r="F95">
        <v>2298</v>
      </c>
      <c r="G95">
        <v>78</v>
      </c>
      <c r="H95">
        <v>2298</v>
      </c>
      <c r="I95">
        <v>80</v>
      </c>
      <c r="J95">
        <v>2298</v>
      </c>
      <c r="K95">
        <v>60</v>
      </c>
      <c r="L95">
        <v>2298</v>
      </c>
      <c r="M95">
        <v>50</v>
      </c>
      <c r="N95">
        <v>1780</v>
      </c>
      <c r="O95">
        <v>65</v>
      </c>
      <c r="P95">
        <v>1780</v>
      </c>
      <c r="Q95">
        <v>60</v>
      </c>
      <c r="R95">
        <v>1780</v>
      </c>
      <c r="S95">
        <v>64</v>
      </c>
      <c r="T95">
        <v>1780</v>
      </c>
      <c r="U95">
        <v>39</v>
      </c>
      <c r="V95">
        <v>1780</v>
      </c>
      <c r="W95">
        <v>61</v>
      </c>
      <c r="X95">
        <v>4079</v>
      </c>
      <c r="Y95">
        <v>73</v>
      </c>
      <c r="Z95">
        <v>4078</v>
      </c>
      <c r="AA95">
        <v>70</v>
      </c>
      <c r="AB95">
        <v>4078</v>
      </c>
      <c r="AC95">
        <v>73</v>
      </c>
      <c r="AD95">
        <v>4078</v>
      </c>
      <c r="AE95">
        <v>51</v>
      </c>
      <c r="AF95">
        <v>4078</v>
      </c>
    </row>
    <row r="96" spans="1:32" x14ac:dyDescent="0.25">
      <c r="A96" t="s">
        <v>154</v>
      </c>
      <c r="B96" t="s">
        <v>339</v>
      </c>
      <c r="C96">
        <v>76</v>
      </c>
      <c r="D96">
        <v>1882</v>
      </c>
      <c r="E96">
        <v>83</v>
      </c>
      <c r="F96">
        <v>1882</v>
      </c>
      <c r="G96">
        <v>77</v>
      </c>
      <c r="H96">
        <v>1882</v>
      </c>
      <c r="I96">
        <v>82</v>
      </c>
      <c r="J96">
        <v>1882</v>
      </c>
      <c r="K96">
        <v>65</v>
      </c>
      <c r="L96">
        <v>1882</v>
      </c>
      <c r="M96">
        <v>53</v>
      </c>
      <c r="N96">
        <v>665</v>
      </c>
      <c r="O96">
        <v>68</v>
      </c>
      <c r="P96">
        <v>665</v>
      </c>
      <c r="Q96">
        <v>58</v>
      </c>
      <c r="R96">
        <v>665</v>
      </c>
      <c r="S96">
        <v>64</v>
      </c>
      <c r="T96">
        <v>665</v>
      </c>
      <c r="U96">
        <v>40</v>
      </c>
      <c r="V96">
        <v>665</v>
      </c>
      <c r="W96">
        <v>70</v>
      </c>
      <c r="X96">
        <v>2547</v>
      </c>
      <c r="Y96">
        <v>79</v>
      </c>
      <c r="Z96">
        <v>2547</v>
      </c>
      <c r="AA96">
        <v>72</v>
      </c>
      <c r="AB96">
        <v>2547</v>
      </c>
      <c r="AC96">
        <v>77</v>
      </c>
      <c r="AD96">
        <v>2547</v>
      </c>
      <c r="AE96">
        <v>58</v>
      </c>
      <c r="AF96">
        <v>2547</v>
      </c>
    </row>
    <row r="97" spans="1:32" x14ac:dyDescent="0.25">
      <c r="A97" t="s">
        <v>162</v>
      </c>
      <c r="B97" t="s">
        <v>339</v>
      </c>
      <c r="C97">
        <v>69</v>
      </c>
      <c r="D97">
        <v>1979</v>
      </c>
      <c r="E97">
        <v>83</v>
      </c>
      <c r="F97">
        <v>1978</v>
      </c>
      <c r="G97">
        <v>76</v>
      </c>
      <c r="H97">
        <v>1979</v>
      </c>
      <c r="I97">
        <v>79</v>
      </c>
      <c r="J97">
        <v>1979</v>
      </c>
      <c r="K97">
        <v>59</v>
      </c>
      <c r="L97">
        <v>1978</v>
      </c>
      <c r="M97">
        <v>49</v>
      </c>
      <c r="N97">
        <v>1434</v>
      </c>
      <c r="O97">
        <v>69</v>
      </c>
      <c r="P97">
        <v>1434</v>
      </c>
      <c r="Q97">
        <v>56</v>
      </c>
      <c r="R97">
        <v>1434</v>
      </c>
      <c r="S97">
        <v>58</v>
      </c>
      <c r="T97">
        <v>1434</v>
      </c>
      <c r="U97">
        <v>37</v>
      </c>
      <c r="V97">
        <v>1434</v>
      </c>
      <c r="W97">
        <v>61</v>
      </c>
      <c r="X97">
        <v>3413</v>
      </c>
      <c r="Y97">
        <v>77</v>
      </c>
      <c r="Z97">
        <v>3412</v>
      </c>
      <c r="AA97">
        <v>67</v>
      </c>
      <c r="AB97">
        <v>3413</v>
      </c>
      <c r="AC97">
        <v>70</v>
      </c>
      <c r="AD97">
        <v>3413</v>
      </c>
      <c r="AE97">
        <v>50</v>
      </c>
      <c r="AF97">
        <v>3412</v>
      </c>
    </row>
    <row r="98" spans="1:32" x14ac:dyDescent="0.25">
      <c r="A98" t="s">
        <v>166</v>
      </c>
      <c r="B98" t="s">
        <v>339</v>
      </c>
      <c r="C98">
        <v>72</v>
      </c>
      <c r="D98">
        <v>1571</v>
      </c>
      <c r="E98">
        <v>80</v>
      </c>
      <c r="F98">
        <v>1571</v>
      </c>
      <c r="G98">
        <v>77</v>
      </c>
      <c r="H98">
        <v>1571</v>
      </c>
      <c r="I98">
        <v>80</v>
      </c>
      <c r="J98">
        <v>1571</v>
      </c>
      <c r="K98">
        <v>62</v>
      </c>
      <c r="L98">
        <v>1571</v>
      </c>
      <c r="M98">
        <v>56</v>
      </c>
      <c r="N98">
        <v>1312</v>
      </c>
      <c r="O98">
        <v>68</v>
      </c>
      <c r="P98">
        <v>1312</v>
      </c>
      <c r="Q98">
        <v>61</v>
      </c>
      <c r="R98">
        <v>1312</v>
      </c>
      <c r="S98">
        <v>66</v>
      </c>
      <c r="T98">
        <v>1312</v>
      </c>
      <c r="U98">
        <v>42</v>
      </c>
      <c r="V98">
        <v>1312</v>
      </c>
      <c r="W98">
        <v>65</v>
      </c>
      <c r="X98">
        <v>2883</v>
      </c>
      <c r="Y98">
        <v>75</v>
      </c>
      <c r="Z98">
        <v>2883</v>
      </c>
      <c r="AA98">
        <v>70</v>
      </c>
      <c r="AB98">
        <v>2883</v>
      </c>
      <c r="AC98">
        <v>74</v>
      </c>
      <c r="AD98">
        <v>2883</v>
      </c>
      <c r="AE98">
        <v>53</v>
      </c>
      <c r="AF98">
        <v>2883</v>
      </c>
    </row>
    <row r="99" spans="1:32" x14ac:dyDescent="0.25">
      <c r="A99" t="s">
        <v>94</v>
      </c>
      <c r="B99" t="s">
        <v>492</v>
      </c>
      <c r="C99">
        <v>64</v>
      </c>
      <c r="D99">
        <v>4439</v>
      </c>
      <c r="E99">
        <v>80</v>
      </c>
      <c r="F99">
        <v>4439</v>
      </c>
      <c r="G99">
        <v>73</v>
      </c>
      <c r="H99">
        <v>4439</v>
      </c>
      <c r="I99">
        <v>76</v>
      </c>
      <c r="J99">
        <v>4439</v>
      </c>
      <c r="K99">
        <v>55</v>
      </c>
      <c r="L99">
        <v>4439</v>
      </c>
      <c r="M99">
        <v>46</v>
      </c>
      <c r="N99">
        <v>2841</v>
      </c>
      <c r="O99">
        <v>65</v>
      </c>
      <c r="P99">
        <v>2841</v>
      </c>
      <c r="Q99">
        <v>55</v>
      </c>
      <c r="R99">
        <v>2841</v>
      </c>
      <c r="S99">
        <v>59</v>
      </c>
      <c r="T99">
        <v>2840</v>
      </c>
      <c r="U99">
        <v>34</v>
      </c>
      <c r="V99">
        <v>2841</v>
      </c>
      <c r="W99">
        <v>57</v>
      </c>
      <c r="X99">
        <v>7280</v>
      </c>
      <c r="Y99">
        <v>74</v>
      </c>
      <c r="Z99">
        <v>7280</v>
      </c>
      <c r="AA99">
        <v>66</v>
      </c>
      <c r="AB99">
        <v>7280</v>
      </c>
      <c r="AC99">
        <v>69</v>
      </c>
      <c r="AD99">
        <v>7279</v>
      </c>
      <c r="AE99">
        <v>47</v>
      </c>
      <c r="AF99">
        <v>7280</v>
      </c>
    </row>
    <row r="100" spans="1:32" x14ac:dyDescent="0.25">
      <c r="A100" t="s">
        <v>96</v>
      </c>
      <c r="B100" t="s">
        <v>492</v>
      </c>
      <c r="C100">
        <v>73</v>
      </c>
      <c r="D100">
        <v>1783</v>
      </c>
      <c r="E100">
        <v>67</v>
      </c>
      <c r="F100">
        <v>1783</v>
      </c>
      <c r="G100">
        <v>74</v>
      </c>
      <c r="H100">
        <v>1783</v>
      </c>
      <c r="I100">
        <v>75</v>
      </c>
      <c r="J100">
        <v>1783</v>
      </c>
      <c r="K100">
        <v>56</v>
      </c>
      <c r="L100">
        <v>1783</v>
      </c>
      <c r="M100">
        <v>50</v>
      </c>
      <c r="N100">
        <v>859</v>
      </c>
      <c r="O100">
        <v>44</v>
      </c>
      <c r="P100">
        <v>859</v>
      </c>
      <c r="Q100">
        <v>52</v>
      </c>
      <c r="R100">
        <v>859</v>
      </c>
      <c r="S100">
        <v>57</v>
      </c>
      <c r="T100">
        <v>859</v>
      </c>
      <c r="U100">
        <v>29</v>
      </c>
      <c r="V100">
        <v>859</v>
      </c>
      <c r="W100">
        <v>65</v>
      </c>
      <c r="X100">
        <v>2642</v>
      </c>
      <c r="Y100">
        <v>59</v>
      </c>
      <c r="Z100">
        <v>2642</v>
      </c>
      <c r="AA100">
        <v>67</v>
      </c>
      <c r="AB100">
        <v>2642</v>
      </c>
      <c r="AC100">
        <v>69</v>
      </c>
      <c r="AD100">
        <v>2642</v>
      </c>
      <c r="AE100">
        <v>47</v>
      </c>
      <c r="AF100">
        <v>2642</v>
      </c>
    </row>
    <row r="101" spans="1:32" x14ac:dyDescent="0.25">
      <c r="A101" t="s">
        <v>104</v>
      </c>
      <c r="B101" t="s">
        <v>492</v>
      </c>
      <c r="C101">
        <v>68</v>
      </c>
      <c r="D101">
        <v>3495</v>
      </c>
      <c r="E101">
        <v>75</v>
      </c>
      <c r="F101">
        <v>3494</v>
      </c>
      <c r="G101">
        <v>74</v>
      </c>
      <c r="H101">
        <v>3495</v>
      </c>
      <c r="I101">
        <v>75</v>
      </c>
      <c r="J101">
        <v>3495</v>
      </c>
      <c r="K101">
        <v>55</v>
      </c>
      <c r="L101">
        <v>3494</v>
      </c>
      <c r="M101">
        <v>48</v>
      </c>
      <c r="N101">
        <v>1606</v>
      </c>
      <c r="O101">
        <v>58</v>
      </c>
      <c r="P101">
        <v>1606</v>
      </c>
      <c r="Q101">
        <v>54</v>
      </c>
      <c r="R101">
        <v>1606</v>
      </c>
      <c r="S101">
        <v>56</v>
      </c>
      <c r="T101">
        <v>1606</v>
      </c>
      <c r="U101">
        <v>35</v>
      </c>
      <c r="V101">
        <v>1606</v>
      </c>
      <c r="W101">
        <v>62</v>
      </c>
      <c r="X101">
        <v>5101</v>
      </c>
      <c r="Y101">
        <v>70</v>
      </c>
      <c r="Z101">
        <v>5100</v>
      </c>
      <c r="AA101">
        <v>67</v>
      </c>
      <c r="AB101">
        <v>5101</v>
      </c>
      <c r="AC101">
        <v>69</v>
      </c>
      <c r="AD101">
        <v>5101</v>
      </c>
      <c r="AE101">
        <v>49</v>
      </c>
      <c r="AF101">
        <v>5100</v>
      </c>
    </row>
    <row r="102" spans="1:32" x14ac:dyDescent="0.25">
      <c r="A102" t="s">
        <v>106</v>
      </c>
      <c r="B102" t="s">
        <v>492</v>
      </c>
      <c r="C102">
        <v>70</v>
      </c>
      <c r="D102">
        <v>5177</v>
      </c>
      <c r="E102">
        <v>75</v>
      </c>
      <c r="F102">
        <v>5177</v>
      </c>
      <c r="G102">
        <v>75</v>
      </c>
      <c r="H102">
        <v>5177</v>
      </c>
      <c r="I102">
        <v>79</v>
      </c>
      <c r="J102">
        <v>5177</v>
      </c>
      <c r="K102">
        <v>58</v>
      </c>
      <c r="L102">
        <v>5177</v>
      </c>
      <c r="M102">
        <v>45</v>
      </c>
      <c r="N102">
        <v>3128</v>
      </c>
      <c r="O102">
        <v>54</v>
      </c>
      <c r="P102">
        <v>3127</v>
      </c>
      <c r="Q102">
        <v>51</v>
      </c>
      <c r="R102">
        <v>3128</v>
      </c>
      <c r="S102">
        <v>55</v>
      </c>
      <c r="T102">
        <v>3128</v>
      </c>
      <c r="U102">
        <v>31</v>
      </c>
      <c r="V102">
        <v>3127</v>
      </c>
      <c r="W102">
        <v>61</v>
      </c>
      <c r="X102">
        <v>8305</v>
      </c>
      <c r="Y102">
        <v>67</v>
      </c>
      <c r="Z102">
        <v>8304</v>
      </c>
      <c r="AA102">
        <v>66</v>
      </c>
      <c r="AB102">
        <v>8305</v>
      </c>
      <c r="AC102">
        <v>70</v>
      </c>
      <c r="AD102">
        <v>8305</v>
      </c>
      <c r="AE102">
        <v>48</v>
      </c>
      <c r="AF102">
        <v>8304</v>
      </c>
    </row>
    <row r="103" spans="1:32" x14ac:dyDescent="0.25">
      <c r="A103" t="s">
        <v>118</v>
      </c>
      <c r="B103" t="s">
        <v>492</v>
      </c>
      <c r="C103">
        <v>69</v>
      </c>
      <c r="D103">
        <v>2418</v>
      </c>
      <c r="E103">
        <v>81</v>
      </c>
      <c r="F103">
        <v>2418</v>
      </c>
      <c r="G103">
        <v>75</v>
      </c>
      <c r="H103">
        <v>2418</v>
      </c>
      <c r="I103">
        <v>76</v>
      </c>
      <c r="J103">
        <v>2418</v>
      </c>
      <c r="K103">
        <v>59</v>
      </c>
      <c r="L103">
        <v>2418</v>
      </c>
      <c r="M103">
        <v>44</v>
      </c>
      <c r="N103">
        <v>1186</v>
      </c>
      <c r="O103">
        <v>59</v>
      </c>
      <c r="P103">
        <v>1185</v>
      </c>
      <c r="Q103">
        <v>49</v>
      </c>
      <c r="R103">
        <v>1186</v>
      </c>
      <c r="S103">
        <v>54</v>
      </c>
      <c r="T103">
        <v>1186</v>
      </c>
      <c r="U103">
        <v>33</v>
      </c>
      <c r="V103">
        <v>1185</v>
      </c>
      <c r="W103">
        <v>61</v>
      </c>
      <c r="X103">
        <v>3604</v>
      </c>
      <c r="Y103">
        <v>74</v>
      </c>
      <c r="Z103">
        <v>3603</v>
      </c>
      <c r="AA103">
        <v>67</v>
      </c>
      <c r="AB103">
        <v>3604</v>
      </c>
      <c r="AC103">
        <v>69</v>
      </c>
      <c r="AD103">
        <v>3604</v>
      </c>
      <c r="AE103">
        <v>50</v>
      </c>
      <c r="AF103">
        <v>3603</v>
      </c>
    </row>
    <row r="104" spans="1:32" x14ac:dyDescent="0.25">
      <c r="A104" t="s">
        <v>435</v>
      </c>
      <c r="B104" t="s">
        <v>193</v>
      </c>
      <c r="C104" t="s">
        <v>543</v>
      </c>
      <c r="D104">
        <v>16</v>
      </c>
      <c r="E104">
        <v>100</v>
      </c>
      <c r="F104">
        <v>16</v>
      </c>
      <c r="G104">
        <v>100</v>
      </c>
      <c r="H104">
        <v>16</v>
      </c>
      <c r="I104" t="s">
        <v>543</v>
      </c>
      <c r="J104">
        <v>16</v>
      </c>
      <c r="K104" t="s">
        <v>543</v>
      </c>
      <c r="L104">
        <v>16</v>
      </c>
      <c r="M104" t="s">
        <v>543</v>
      </c>
      <c r="N104">
        <v>12</v>
      </c>
      <c r="O104" t="s">
        <v>543</v>
      </c>
      <c r="P104">
        <v>12</v>
      </c>
      <c r="Q104">
        <v>100</v>
      </c>
      <c r="R104">
        <v>12</v>
      </c>
      <c r="S104">
        <v>100</v>
      </c>
      <c r="T104">
        <v>12</v>
      </c>
      <c r="U104" t="s">
        <v>543</v>
      </c>
      <c r="V104">
        <v>12</v>
      </c>
      <c r="W104" t="s">
        <v>543</v>
      </c>
      <c r="X104">
        <v>28</v>
      </c>
      <c r="Y104" t="s">
        <v>543</v>
      </c>
      <c r="Z104">
        <v>28</v>
      </c>
      <c r="AA104">
        <v>100</v>
      </c>
      <c r="AB104">
        <v>28</v>
      </c>
      <c r="AC104" t="s">
        <v>543</v>
      </c>
      <c r="AD104">
        <v>28</v>
      </c>
      <c r="AE104">
        <v>89</v>
      </c>
      <c r="AF104">
        <v>28</v>
      </c>
    </row>
    <row r="105" spans="1:32" x14ac:dyDescent="0.25">
      <c r="A105" t="s">
        <v>224</v>
      </c>
      <c r="B105" t="s">
        <v>222</v>
      </c>
      <c r="C105">
        <v>69</v>
      </c>
      <c r="D105">
        <v>1689</v>
      </c>
      <c r="E105">
        <v>84</v>
      </c>
      <c r="F105">
        <v>1689</v>
      </c>
      <c r="G105">
        <v>84</v>
      </c>
      <c r="H105">
        <v>1689</v>
      </c>
      <c r="I105">
        <v>84</v>
      </c>
      <c r="J105">
        <v>1689</v>
      </c>
      <c r="K105">
        <v>64</v>
      </c>
      <c r="L105">
        <v>1689</v>
      </c>
      <c r="M105">
        <v>60</v>
      </c>
      <c r="N105">
        <v>1357</v>
      </c>
      <c r="O105">
        <v>74</v>
      </c>
      <c r="P105">
        <v>1357</v>
      </c>
      <c r="Q105">
        <v>68</v>
      </c>
      <c r="R105">
        <v>1357</v>
      </c>
      <c r="S105">
        <v>71</v>
      </c>
      <c r="T105">
        <v>1357</v>
      </c>
      <c r="U105">
        <v>50</v>
      </c>
      <c r="V105">
        <v>1357</v>
      </c>
      <c r="W105">
        <v>65</v>
      </c>
      <c r="X105">
        <v>3046</v>
      </c>
      <c r="Y105">
        <v>80</v>
      </c>
      <c r="Z105">
        <v>3046</v>
      </c>
      <c r="AA105">
        <v>77</v>
      </c>
      <c r="AB105">
        <v>3046</v>
      </c>
      <c r="AC105">
        <v>78</v>
      </c>
      <c r="AD105">
        <v>3046</v>
      </c>
      <c r="AE105">
        <v>58</v>
      </c>
      <c r="AF105">
        <v>3046</v>
      </c>
    </row>
    <row r="106" spans="1:32" x14ac:dyDescent="0.25">
      <c r="A106" t="s">
        <v>226</v>
      </c>
      <c r="B106" t="s">
        <v>222</v>
      </c>
      <c r="C106">
        <v>79</v>
      </c>
      <c r="D106">
        <v>2427</v>
      </c>
      <c r="E106">
        <v>77</v>
      </c>
      <c r="F106">
        <v>2427</v>
      </c>
      <c r="G106">
        <v>83</v>
      </c>
      <c r="H106">
        <v>2428</v>
      </c>
      <c r="I106">
        <v>85</v>
      </c>
      <c r="J106">
        <v>2428</v>
      </c>
      <c r="K106">
        <v>66</v>
      </c>
      <c r="L106">
        <v>2426</v>
      </c>
      <c r="M106">
        <v>61</v>
      </c>
      <c r="N106">
        <v>1303</v>
      </c>
      <c r="O106">
        <v>66</v>
      </c>
      <c r="P106">
        <v>1304</v>
      </c>
      <c r="Q106">
        <v>67</v>
      </c>
      <c r="R106">
        <v>1304</v>
      </c>
      <c r="S106">
        <v>72</v>
      </c>
      <c r="T106">
        <v>1304</v>
      </c>
      <c r="U106">
        <v>46</v>
      </c>
      <c r="V106">
        <v>1303</v>
      </c>
      <c r="W106">
        <v>73</v>
      </c>
      <c r="X106">
        <v>3730</v>
      </c>
      <c r="Y106">
        <v>73</v>
      </c>
      <c r="Z106">
        <v>3731</v>
      </c>
      <c r="AA106">
        <v>77</v>
      </c>
      <c r="AB106">
        <v>3732</v>
      </c>
      <c r="AC106">
        <v>80</v>
      </c>
      <c r="AD106">
        <v>3732</v>
      </c>
      <c r="AE106">
        <v>59</v>
      </c>
      <c r="AF106">
        <v>3729</v>
      </c>
    </row>
    <row r="107" spans="1:32" x14ac:dyDescent="0.25">
      <c r="A107" t="s">
        <v>228</v>
      </c>
      <c r="B107" t="s">
        <v>222</v>
      </c>
      <c r="C107">
        <v>75</v>
      </c>
      <c r="D107">
        <v>2205</v>
      </c>
      <c r="E107">
        <v>83</v>
      </c>
      <c r="F107">
        <v>2205</v>
      </c>
      <c r="G107">
        <v>80</v>
      </c>
      <c r="H107">
        <v>2205</v>
      </c>
      <c r="I107">
        <v>82</v>
      </c>
      <c r="J107">
        <v>2205</v>
      </c>
      <c r="K107">
        <v>65</v>
      </c>
      <c r="L107">
        <v>2205</v>
      </c>
      <c r="M107">
        <v>56</v>
      </c>
      <c r="N107">
        <v>767</v>
      </c>
      <c r="O107">
        <v>69</v>
      </c>
      <c r="P107">
        <v>767</v>
      </c>
      <c r="Q107">
        <v>61</v>
      </c>
      <c r="R107">
        <v>767</v>
      </c>
      <c r="S107">
        <v>64</v>
      </c>
      <c r="T107">
        <v>767</v>
      </c>
      <c r="U107">
        <v>42</v>
      </c>
      <c r="V107">
        <v>767</v>
      </c>
      <c r="W107">
        <v>70</v>
      </c>
      <c r="X107">
        <v>2972</v>
      </c>
      <c r="Y107">
        <v>80</v>
      </c>
      <c r="Z107">
        <v>2972</v>
      </c>
      <c r="AA107">
        <v>75</v>
      </c>
      <c r="AB107">
        <v>2972</v>
      </c>
      <c r="AC107">
        <v>78</v>
      </c>
      <c r="AD107">
        <v>2972</v>
      </c>
      <c r="AE107">
        <v>59</v>
      </c>
      <c r="AF107">
        <v>2972</v>
      </c>
    </row>
    <row r="108" spans="1:32" x14ac:dyDescent="0.25">
      <c r="A108" t="s">
        <v>230</v>
      </c>
      <c r="B108" t="s">
        <v>222</v>
      </c>
      <c r="C108">
        <v>67</v>
      </c>
      <c r="D108">
        <v>2117</v>
      </c>
      <c r="E108">
        <v>77</v>
      </c>
      <c r="F108">
        <v>2116</v>
      </c>
      <c r="G108">
        <v>80</v>
      </c>
      <c r="H108">
        <v>2117</v>
      </c>
      <c r="I108">
        <v>80</v>
      </c>
      <c r="J108">
        <v>2117</v>
      </c>
      <c r="K108">
        <v>59</v>
      </c>
      <c r="L108">
        <v>2116</v>
      </c>
      <c r="M108">
        <v>60</v>
      </c>
      <c r="N108">
        <v>1317</v>
      </c>
      <c r="O108">
        <v>69</v>
      </c>
      <c r="P108">
        <v>1317</v>
      </c>
      <c r="Q108">
        <v>68</v>
      </c>
      <c r="R108">
        <v>1316</v>
      </c>
      <c r="S108">
        <v>71</v>
      </c>
      <c r="T108">
        <v>1317</v>
      </c>
      <c r="U108">
        <v>48</v>
      </c>
      <c r="V108">
        <v>1316</v>
      </c>
      <c r="W108">
        <v>64</v>
      </c>
      <c r="X108">
        <v>3434</v>
      </c>
      <c r="Y108">
        <v>74</v>
      </c>
      <c r="Z108">
        <v>3433</v>
      </c>
      <c r="AA108">
        <v>75</v>
      </c>
      <c r="AB108">
        <v>3433</v>
      </c>
      <c r="AC108">
        <v>77</v>
      </c>
      <c r="AD108">
        <v>3434</v>
      </c>
      <c r="AE108">
        <v>55</v>
      </c>
      <c r="AF108">
        <v>3432</v>
      </c>
    </row>
    <row r="109" spans="1:32" x14ac:dyDescent="0.25">
      <c r="A109" t="s">
        <v>232</v>
      </c>
      <c r="B109" t="s">
        <v>222</v>
      </c>
      <c r="C109">
        <v>83</v>
      </c>
      <c r="D109">
        <v>2549</v>
      </c>
      <c r="E109">
        <v>84</v>
      </c>
      <c r="F109">
        <v>2549</v>
      </c>
      <c r="G109">
        <v>86</v>
      </c>
      <c r="H109">
        <v>2549</v>
      </c>
      <c r="I109">
        <v>86</v>
      </c>
      <c r="J109">
        <v>2549</v>
      </c>
      <c r="K109">
        <v>73</v>
      </c>
      <c r="L109">
        <v>2549</v>
      </c>
      <c r="M109">
        <v>66</v>
      </c>
      <c r="N109">
        <v>853</v>
      </c>
      <c r="O109">
        <v>70</v>
      </c>
      <c r="P109">
        <v>853</v>
      </c>
      <c r="Q109">
        <v>67</v>
      </c>
      <c r="R109">
        <v>853</v>
      </c>
      <c r="S109">
        <v>68</v>
      </c>
      <c r="T109">
        <v>853</v>
      </c>
      <c r="U109">
        <v>49</v>
      </c>
      <c r="V109">
        <v>853</v>
      </c>
      <c r="W109">
        <v>79</v>
      </c>
      <c r="X109">
        <v>3402</v>
      </c>
      <c r="Y109">
        <v>81</v>
      </c>
      <c r="Z109">
        <v>3402</v>
      </c>
      <c r="AA109">
        <v>81</v>
      </c>
      <c r="AB109">
        <v>3402</v>
      </c>
      <c r="AC109">
        <v>81</v>
      </c>
      <c r="AD109">
        <v>3402</v>
      </c>
      <c r="AE109">
        <v>67</v>
      </c>
      <c r="AF109">
        <v>3402</v>
      </c>
    </row>
    <row r="110" spans="1:32" x14ac:dyDescent="0.25">
      <c r="A110" t="s">
        <v>195</v>
      </c>
      <c r="B110" t="s">
        <v>193</v>
      </c>
      <c r="C110">
        <v>81</v>
      </c>
      <c r="D110">
        <v>648</v>
      </c>
      <c r="E110">
        <v>81</v>
      </c>
      <c r="F110">
        <v>648</v>
      </c>
      <c r="G110">
        <v>85</v>
      </c>
      <c r="H110">
        <v>648</v>
      </c>
      <c r="I110">
        <v>86</v>
      </c>
      <c r="J110">
        <v>648</v>
      </c>
      <c r="K110">
        <v>72</v>
      </c>
      <c r="L110">
        <v>648</v>
      </c>
      <c r="M110">
        <v>65</v>
      </c>
      <c r="N110">
        <v>861</v>
      </c>
      <c r="O110">
        <v>71</v>
      </c>
      <c r="P110">
        <v>861</v>
      </c>
      <c r="Q110">
        <v>74</v>
      </c>
      <c r="R110">
        <v>861</v>
      </c>
      <c r="S110">
        <v>74</v>
      </c>
      <c r="T110">
        <v>861</v>
      </c>
      <c r="U110">
        <v>53</v>
      </c>
      <c r="V110">
        <v>861</v>
      </c>
      <c r="W110">
        <v>72</v>
      </c>
      <c r="X110">
        <v>1509</v>
      </c>
      <c r="Y110">
        <v>76</v>
      </c>
      <c r="Z110">
        <v>1509</v>
      </c>
      <c r="AA110">
        <v>79</v>
      </c>
      <c r="AB110">
        <v>1509</v>
      </c>
      <c r="AC110">
        <v>79</v>
      </c>
      <c r="AD110">
        <v>1509</v>
      </c>
      <c r="AE110">
        <v>61</v>
      </c>
      <c r="AF110">
        <v>1509</v>
      </c>
    </row>
    <row r="111" spans="1:32" x14ac:dyDescent="0.25">
      <c r="A111" t="s">
        <v>234</v>
      </c>
      <c r="B111" t="s">
        <v>222</v>
      </c>
      <c r="C111">
        <v>73</v>
      </c>
      <c r="D111">
        <v>2560</v>
      </c>
      <c r="E111">
        <v>83</v>
      </c>
      <c r="F111">
        <v>2560</v>
      </c>
      <c r="G111">
        <v>78</v>
      </c>
      <c r="H111">
        <v>2560</v>
      </c>
      <c r="I111">
        <v>82</v>
      </c>
      <c r="J111">
        <v>2560</v>
      </c>
      <c r="K111">
        <v>64</v>
      </c>
      <c r="L111">
        <v>2560</v>
      </c>
      <c r="M111">
        <v>55</v>
      </c>
      <c r="N111">
        <v>1601</v>
      </c>
      <c r="O111">
        <v>69</v>
      </c>
      <c r="P111">
        <v>1600</v>
      </c>
      <c r="Q111">
        <v>58</v>
      </c>
      <c r="R111">
        <v>1601</v>
      </c>
      <c r="S111">
        <v>63</v>
      </c>
      <c r="T111">
        <v>1601</v>
      </c>
      <c r="U111">
        <v>41</v>
      </c>
      <c r="V111">
        <v>1600</v>
      </c>
      <c r="W111">
        <v>66</v>
      </c>
      <c r="X111">
        <v>4161</v>
      </c>
      <c r="Y111">
        <v>78</v>
      </c>
      <c r="Z111">
        <v>4160</v>
      </c>
      <c r="AA111">
        <v>70</v>
      </c>
      <c r="AB111">
        <v>4161</v>
      </c>
      <c r="AC111">
        <v>75</v>
      </c>
      <c r="AD111">
        <v>4161</v>
      </c>
      <c r="AE111">
        <v>55</v>
      </c>
      <c r="AF111">
        <v>4160</v>
      </c>
    </row>
    <row r="112" spans="1:32" x14ac:dyDescent="0.25">
      <c r="A112" t="s">
        <v>236</v>
      </c>
      <c r="B112" t="s">
        <v>222</v>
      </c>
      <c r="C112">
        <v>70</v>
      </c>
      <c r="D112">
        <v>2456</v>
      </c>
      <c r="E112">
        <v>78</v>
      </c>
      <c r="F112">
        <v>2456</v>
      </c>
      <c r="G112">
        <v>80</v>
      </c>
      <c r="H112">
        <v>2456</v>
      </c>
      <c r="I112">
        <v>81</v>
      </c>
      <c r="J112">
        <v>2456</v>
      </c>
      <c r="K112">
        <v>60</v>
      </c>
      <c r="L112">
        <v>2456</v>
      </c>
      <c r="M112">
        <v>57</v>
      </c>
      <c r="N112">
        <v>1393</v>
      </c>
      <c r="O112">
        <v>67</v>
      </c>
      <c r="P112">
        <v>1393</v>
      </c>
      <c r="Q112">
        <v>66</v>
      </c>
      <c r="R112">
        <v>1393</v>
      </c>
      <c r="S112">
        <v>72</v>
      </c>
      <c r="T112">
        <v>1393</v>
      </c>
      <c r="U112">
        <v>44</v>
      </c>
      <c r="V112">
        <v>1393</v>
      </c>
      <c r="W112">
        <v>65</v>
      </c>
      <c r="X112">
        <v>3849</v>
      </c>
      <c r="Y112">
        <v>74</v>
      </c>
      <c r="Z112">
        <v>3849</v>
      </c>
      <c r="AA112">
        <v>75</v>
      </c>
      <c r="AB112">
        <v>3849</v>
      </c>
      <c r="AC112">
        <v>78</v>
      </c>
      <c r="AD112">
        <v>3849</v>
      </c>
      <c r="AE112">
        <v>54</v>
      </c>
      <c r="AF112">
        <v>3849</v>
      </c>
    </row>
    <row r="113" spans="1:32" x14ac:dyDescent="0.25">
      <c r="A113" t="s">
        <v>238</v>
      </c>
      <c r="B113" t="s">
        <v>222</v>
      </c>
      <c r="C113">
        <v>70</v>
      </c>
      <c r="D113">
        <v>2279</v>
      </c>
      <c r="E113">
        <v>82</v>
      </c>
      <c r="F113">
        <v>2278</v>
      </c>
      <c r="G113">
        <v>79</v>
      </c>
      <c r="H113">
        <v>2279</v>
      </c>
      <c r="I113">
        <v>81</v>
      </c>
      <c r="J113">
        <v>2279</v>
      </c>
      <c r="K113">
        <v>62</v>
      </c>
      <c r="L113">
        <v>2278</v>
      </c>
      <c r="M113">
        <v>50</v>
      </c>
      <c r="N113">
        <v>1813</v>
      </c>
      <c r="O113">
        <v>70</v>
      </c>
      <c r="P113">
        <v>1813</v>
      </c>
      <c r="Q113">
        <v>63</v>
      </c>
      <c r="R113">
        <v>1813</v>
      </c>
      <c r="S113">
        <v>68</v>
      </c>
      <c r="T113">
        <v>1813</v>
      </c>
      <c r="U113">
        <v>40</v>
      </c>
      <c r="V113">
        <v>1813</v>
      </c>
      <c r="W113">
        <v>61</v>
      </c>
      <c r="X113">
        <v>4092</v>
      </c>
      <c r="Y113">
        <v>77</v>
      </c>
      <c r="Z113">
        <v>4091</v>
      </c>
      <c r="AA113">
        <v>72</v>
      </c>
      <c r="AB113">
        <v>4092</v>
      </c>
      <c r="AC113">
        <v>75</v>
      </c>
      <c r="AD113">
        <v>4092</v>
      </c>
      <c r="AE113">
        <v>52</v>
      </c>
      <c r="AF113">
        <v>4091</v>
      </c>
    </row>
    <row r="114" spans="1:32" x14ac:dyDescent="0.25">
      <c r="A114" t="s">
        <v>240</v>
      </c>
      <c r="B114" t="s">
        <v>222</v>
      </c>
      <c r="C114">
        <v>80</v>
      </c>
      <c r="D114">
        <v>1617</v>
      </c>
      <c r="E114">
        <v>89</v>
      </c>
      <c r="F114">
        <v>1617</v>
      </c>
      <c r="G114">
        <v>85</v>
      </c>
      <c r="H114">
        <v>1617</v>
      </c>
      <c r="I114">
        <v>85</v>
      </c>
      <c r="J114">
        <v>1617</v>
      </c>
      <c r="K114">
        <v>72</v>
      </c>
      <c r="L114">
        <v>1617</v>
      </c>
      <c r="M114">
        <v>65</v>
      </c>
      <c r="N114">
        <v>1314</v>
      </c>
      <c r="O114">
        <v>77</v>
      </c>
      <c r="P114">
        <v>1313</v>
      </c>
      <c r="Q114">
        <v>68</v>
      </c>
      <c r="R114">
        <v>1314</v>
      </c>
      <c r="S114">
        <v>69</v>
      </c>
      <c r="T114">
        <v>1314</v>
      </c>
      <c r="U114">
        <v>52</v>
      </c>
      <c r="V114">
        <v>1313</v>
      </c>
      <c r="W114">
        <v>73</v>
      </c>
      <c r="X114">
        <v>2931</v>
      </c>
      <c r="Y114">
        <v>83</v>
      </c>
      <c r="Z114">
        <v>2930</v>
      </c>
      <c r="AA114">
        <v>78</v>
      </c>
      <c r="AB114">
        <v>2931</v>
      </c>
      <c r="AC114">
        <v>78</v>
      </c>
      <c r="AD114">
        <v>2931</v>
      </c>
      <c r="AE114">
        <v>64</v>
      </c>
      <c r="AF114">
        <v>2930</v>
      </c>
    </row>
    <row r="115" spans="1:32" x14ac:dyDescent="0.25">
      <c r="A115" t="s">
        <v>198</v>
      </c>
      <c r="B115" t="s">
        <v>193</v>
      </c>
      <c r="C115">
        <v>81</v>
      </c>
      <c r="D115">
        <v>1096</v>
      </c>
      <c r="E115">
        <v>91</v>
      </c>
      <c r="F115">
        <v>1096</v>
      </c>
      <c r="G115">
        <v>85</v>
      </c>
      <c r="H115">
        <v>1096</v>
      </c>
      <c r="I115">
        <v>85</v>
      </c>
      <c r="J115">
        <v>1096</v>
      </c>
      <c r="K115">
        <v>74</v>
      </c>
      <c r="L115">
        <v>1096</v>
      </c>
      <c r="M115">
        <v>64</v>
      </c>
      <c r="N115">
        <v>1333</v>
      </c>
      <c r="O115">
        <v>81</v>
      </c>
      <c r="P115">
        <v>1333</v>
      </c>
      <c r="Q115">
        <v>72</v>
      </c>
      <c r="R115">
        <v>1333</v>
      </c>
      <c r="S115">
        <v>72</v>
      </c>
      <c r="T115">
        <v>1333</v>
      </c>
      <c r="U115">
        <v>55</v>
      </c>
      <c r="V115">
        <v>1333</v>
      </c>
      <c r="W115">
        <v>71</v>
      </c>
      <c r="X115">
        <v>2429</v>
      </c>
      <c r="Y115">
        <v>85</v>
      </c>
      <c r="Z115">
        <v>2429</v>
      </c>
      <c r="AA115">
        <v>78</v>
      </c>
      <c r="AB115">
        <v>2429</v>
      </c>
      <c r="AC115">
        <v>77</v>
      </c>
      <c r="AD115">
        <v>2429</v>
      </c>
      <c r="AE115">
        <v>64</v>
      </c>
      <c r="AF115">
        <v>2429</v>
      </c>
    </row>
    <row r="116" spans="1:32" x14ac:dyDescent="0.25">
      <c r="A116" t="s">
        <v>200</v>
      </c>
      <c r="B116" t="s">
        <v>193</v>
      </c>
      <c r="C116">
        <v>82</v>
      </c>
      <c r="D116">
        <v>585</v>
      </c>
      <c r="E116">
        <v>84</v>
      </c>
      <c r="F116">
        <v>585</v>
      </c>
      <c r="G116">
        <v>86</v>
      </c>
      <c r="H116">
        <v>585</v>
      </c>
      <c r="I116">
        <v>88</v>
      </c>
      <c r="J116">
        <v>585</v>
      </c>
      <c r="K116">
        <v>71</v>
      </c>
      <c r="L116">
        <v>585</v>
      </c>
      <c r="M116">
        <v>66</v>
      </c>
      <c r="N116">
        <v>685</v>
      </c>
      <c r="O116">
        <v>72</v>
      </c>
      <c r="P116">
        <v>685</v>
      </c>
      <c r="Q116">
        <v>73</v>
      </c>
      <c r="R116">
        <v>685</v>
      </c>
      <c r="S116">
        <v>77</v>
      </c>
      <c r="T116">
        <v>685</v>
      </c>
      <c r="U116">
        <v>52</v>
      </c>
      <c r="V116">
        <v>685</v>
      </c>
      <c r="W116">
        <v>74</v>
      </c>
      <c r="X116">
        <v>1270</v>
      </c>
      <c r="Y116">
        <v>78</v>
      </c>
      <c r="Z116">
        <v>1270</v>
      </c>
      <c r="AA116">
        <v>79</v>
      </c>
      <c r="AB116">
        <v>1270</v>
      </c>
      <c r="AC116">
        <v>82</v>
      </c>
      <c r="AD116">
        <v>1270</v>
      </c>
      <c r="AE116">
        <v>61</v>
      </c>
      <c r="AF116">
        <v>1270</v>
      </c>
    </row>
    <row r="117" spans="1:32" x14ac:dyDescent="0.25">
      <c r="A117" t="s">
        <v>202</v>
      </c>
      <c r="B117" t="s">
        <v>193</v>
      </c>
      <c r="C117">
        <v>74</v>
      </c>
      <c r="D117">
        <v>1573</v>
      </c>
      <c r="E117">
        <v>86</v>
      </c>
      <c r="F117">
        <v>1573</v>
      </c>
      <c r="G117">
        <v>81</v>
      </c>
      <c r="H117">
        <v>1573</v>
      </c>
      <c r="I117">
        <v>82</v>
      </c>
      <c r="J117">
        <v>1573</v>
      </c>
      <c r="K117">
        <v>66</v>
      </c>
      <c r="L117">
        <v>1573</v>
      </c>
      <c r="M117">
        <v>52</v>
      </c>
      <c r="N117">
        <v>1279</v>
      </c>
      <c r="O117">
        <v>77</v>
      </c>
      <c r="P117">
        <v>1279</v>
      </c>
      <c r="Q117">
        <v>65</v>
      </c>
      <c r="R117">
        <v>1279</v>
      </c>
      <c r="S117">
        <v>68</v>
      </c>
      <c r="T117">
        <v>1279</v>
      </c>
      <c r="U117">
        <v>43</v>
      </c>
      <c r="V117">
        <v>1279</v>
      </c>
      <c r="W117">
        <v>64</v>
      </c>
      <c r="X117">
        <v>2852</v>
      </c>
      <c r="Y117">
        <v>82</v>
      </c>
      <c r="Z117">
        <v>2852</v>
      </c>
      <c r="AA117">
        <v>74</v>
      </c>
      <c r="AB117">
        <v>2852</v>
      </c>
      <c r="AC117">
        <v>76</v>
      </c>
      <c r="AD117">
        <v>2852</v>
      </c>
      <c r="AE117">
        <v>56</v>
      </c>
      <c r="AF117">
        <v>2852</v>
      </c>
    </row>
    <row r="118" spans="1:32" x14ac:dyDescent="0.25">
      <c r="A118" t="s">
        <v>242</v>
      </c>
      <c r="B118" t="s">
        <v>222</v>
      </c>
      <c r="C118">
        <v>76</v>
      </c>
      <c r="D118">
        <v>1970</v>
      </c>
      <c r="E118">
        <v>80</v>
      </c>
      <c r="F118">
        <v>1970</v>
      </c>
      <c r="G118">
        <v>83</v>
      </c>
      <c r="H118">
        <v>1970</v>
      </c>
      <c r="I118">
        <v>85</v>
      </c>
      <c r="J118">
        <v>1970</v>
      </c>
      <c r="K118">
        <v>67</v>
      </c>
      <c r="L118">
        <v>1970</v>
      </c>
      <c r="M118">
        <v>61</v>
      </c>
      <c r="N118">
        <v>698</v>
      </c>
      <c r="O118">
        <v>67</v>
      </c>
      <c r="P118">
        <v>698</v>
      </c>
      <c r="Q118">
        <v>69</v>
      </c>
      <c r="R118">
        <v>698</v>
      </c>
      <c r="S118">
        <v>75</v>
      </c>
      <c r="T118">
        <v>698</v>
      </c>
      <c r="U118">
        <v>47</v>
      </c>
      <c r="V118">
        <v>698</v>
      </c>
      <c r="W118">
        <v>72</v>
      </c>
      <c r="X118">
        <v>2668</v>
      </c>
      <c r="Y118">
        <v>77</v>
      </c>
      <c r="Z118">
        <v>2668</v>
      </c>
      <c r="AA118">
        <v>79</v>
      </c>
      <c r="AB118">
        <v>2668</v>
      </c>
      <c r="AC118">
        <v>82</v>
      </c>
      <c r="AD118">
        <v>2668</v>
      </c>
      <c r="AE118">
        <v>62</v>
      </c>
      <c r="AF118">
        <v>2668</v>
      </c>
    </row>
    <row r="119" spans="1:32" x14ac:dyDescent="0.25">
      <c r="A119" t="s">
        <v>244</v>
      </c>
      <c r="B119" t="s">
        <v>222</v>
      </c>
      <c r="C119">
        <v>76</v>
      </c>
      <c r="D119">
        <v>2016</v>
      </c>
      <c r="E119">
        <v>87</v>
      </c>
      <c r="F119">
        <v>2016</v>
      </c>
      <c r="G119">
        <v>80</v>
      </c>
      <c r="H119">
        <v>2016</v>
      </c>
      <c r="I119">
        <v>83</v>
      </c>
      <c r="J119">
        <v>2015</v>
      </c>
      <c r="K119">
        <v>67</v>
      </c>
      <c r="L119">
        <v>2016</v>
      </c>
      <c r="M119">
        <v>65</v>
      </c>
      <c r="N119">
        <v>840</v>
      </c>
      <c r="O119">
        <v>76</v>
      </c>
      <c r="P119">
        <v>841</v>
      </c>
      <c r="Q119">
        <v>68</v>
      </c>
      <c r="R119">
        <v>841</v>
      </c>
      <c r="S119">
        <v>72</v>
      </c>
      <c r="T119">
        <v>841</v>
      </c>
      <c r="U119">
        <v>52</v>
      </c>
      <c r="V119">
        <v>840</v>
      </c>
      <c r="W119">
        <v>73</v>
      </c>
      <c r="X119">
        <v>2856</v>
      </c>
      <c r="Y119">
        <v>84</v>
      </c>
      <c r="Z119">
        <v>2857</v>
      </c>
      <c r="AA119">
        <v>77</v>
      </c>
      <c r="AB119">
        <v>2857</v>
      </c>
      <c r="AC119">
        <v>80</v>
      </c>
      <c r="AD119">
        <v>2856</v>
      </c>
      <c r="AE119">
        <v>63</v>
      </c>
      <c r="AF119">
        <v>2856</v>
      </c>
    </row>
    <row r="120" spans="1:32" x14ac:dyDescent="0.25">
      <c r="A120" t="s">
        <v>246</v>
      </c>
      <c r="B120" t="s">
        <v>222</v>
      </c>
      <c r="C120">
        <v>74</v>
      </c>
      <c r="D120">
        <v>2428</v>
      </c>
      <c r="E120">
        <v>78</v>
      </c>
      <c r="F120">
        <v>2428</v>
      </c>
      <c r="G120">
        <v>81</v>
      </c>
      <c r="H120">
        <v>2428</v>
      </c>
      <c r="I120">
        <v>83</v>
      </c>
      <c r="J120">
        <v>2428</v>
      </c>
      <c r="K120">
        <v>63</v>
      </c>
      <c r="L120">
        <v>2428</v>
      </c>
      <c r="M120">
        <v>60</v>
      </c>
      <c r="N120">
        <v>1044</v>
      </c>
      <c r="O120">
        <v>68</v>
      </c>
      <c r="P120">
        <v>1043</v>
      </c>
      <c r="Q120">
        <v>66</v>
      </c>
      <c r="R120">
        <v>1044</v>
      </c>
      <c r="S120">
        <v>72</v>
      </c>
      <c r="T120">
        <v>1044</v>
      </c>
      <c r="U120">
        <v>45</v>
      </c>
      <c r="V120">
        <v>1043</v>
      </c>
      <c r="W120">
        <v>70</v>
      </c>
      <c r="X120">
        <v>3472</v>
      </c>
      <c r="Y120">
        <v>75</v>
      </c>
      <c r="Z120">
        <v>3471</v>
      </c>
      <c r="AA120">
        <v>76</v>
      </c>
      <c r="AB120">
        <v>3472</v>
      </c>
      <c r="AC120">
        <v>80</v>
      </c>
      <c r="AD120">
        <v>3472</v>
      </c>
      <c r="AE120">
        <v>57</v>
      </c>
      <c r="AF120">
        <v>3471</v>
      </c>
    </row>
    <row r="121" spans="1:32" x14ac:dyDescent="0.25">
      <c r="A121" t="s">
        <v>248</v>
      </c>
      <c r="B121" t="s">
        <v>222</v>
      </c>
      <c r="C121">
        <v>72</v>
      </c>
      <c r="D121">
        <v>1743</v>
      </c>
      <c r="E121">
        <v>84</v>
      </c>
      <c r="F121">
        <v>1743</v>
      </c>
      <c r="G121">
        <v>82</v>
      </c>
      <c r="H121">
        <v>1743</v>
      </c>
      <c r="I121">
        <v>84</v>
      </c>
      <c r="J121">
        <v>1743</v>
      </c>
      <c r="K121">
        <v>66</v>
      </c>
      <c r="L121">
        <v>1743</v>
      </c>
      <c r="M121">
        <v>59</v>
      </c>
      <c r="N121">
        <v>934</v>
      </c>
      <c r="O121">
        <v>74</v>
      </c>
      <c r="P121">
        <v>934</v>
      </c>
      <c r="Q121">
        <v>66</v>
      </c>
      <c r="R121">
        <v>934</v>
      </c>
      <c r="S121">
        <v>72</v>
      </c>
      <c r="T121">
        <v>934</v>
      </c>
      <c r="U121">
        <v>47</v>
      </c>
      <c r="V121">
        <v>934</v>
      </c>
      <c r="W121">
        <v>67</v>
      </c>
      <c r="X121">
        <v>2677</v>
      </c>
      <c r="Y121">
        <v>80</v>
      </c>
      <c r="Z121">
        <v>2677</v>
      </c>
      <c r="AA121">
        <v>77</v>
      </c>
      <c r="AB121">
        <v>2677</v>
      </c>
      <c r="AC121">
        <v>80</v>
      </c>
      <c r="AD121">
        <v>2677</v>
      </c>
      <c r="AE121">
        <v>59</v>
      </c>
      <c r="AF121">
        <v>2677</v>
      </c>
    </row>
    <row r="122" spans="1:32" x14ac:dyDescent="0.25">
      <c r="A122" t="s">
        <v>204</v>
      </c>
      <c r="B122" t="s">
        <v>193</v>
      </c>
      <c r="C122">
        <v>79</v>
      </c>
      <c r="D122">
        <v>597</v>
      </c>
      <c r="E122">
        <v>89</v>
      </c>
      <c r="F122">
        <v>597</v>
      </c>
      <c r="G122">
        <v>84</v>
      </c>
      <c r="H122">
        <v>597</v>
      </c>
      <c r="I122">
        <v>84</v>
      </c>
      <c r="J122">
        <v>597</v>
      </c>
      <c r="K122">
        <v>71</v>
      </c>
      <c r="L122">
        <v>597</v>
      </c>
      <c r="M122">
        <v>62</v>
      </c>
      <c r="N122">
        <v>1164</v>
      </c>
      <c r="O122">
        <v>76</v>
      </c>
      <c r="P122">
        <v>1164</v>
      </c>
      <c r="Q122">
        <v>70</v>
      </c>
      <c r="R122">
        <v>1164</v>
      </c>
      <c r="S122">
        <v>74</v>
      </c>
      <c r="T122">
        <v>1164</v>
      </c>
      <c r="U122">
        <v>50</v>
      </c>
      <c r="V122">
        <v>1164</v>
      </c>
      <c r="W122">
        <v>68</v>
      </c>
      <c r="X122">
        <v>1761</v>
      </c>
      <c r="Y122">
        <v>80</v>
      </c>
      <c r="Z122">
        <v>1761</v>
      </c>
      <c r="AA122">
        <v>75</v>
      </c>
      <c r="AB122">
        <v>1761</v>
      </c>
      <c r="AC122">
        <v>77</v>
      </c>
      <c r="AD122">
        <v>1761</v>
      </c>
      <c r="AE122">
        <v>57</v>
      </c>
      <c r="AF122">
        <v>1761</v>
      </c>
    </row>
    <row r="123" spans="1:32" x14ac:dyDescent="0.25">
      <c r="A123" t="s">
        <v>206</v>
      </c>
      <c r="B123" t="s">
        <v>193</v>
      </c>
      <c r="C123">
        <v>86</v>
      </c>
      <c r="D123">
        <v>465</v>
      </c>
      <c r="E123">
        <v>90</v>
      </c>
      <c r="F123">
        <v>465</v>
      </c>
      <c r="G123">
        <v>89</v>
      </c>
      <c r="H123">
        <v>465</v>
      </c>
      <c r="I123">
        <v>92</v>
      </c>
      <c r="J123">
        <v>465</v>
      </c>
      <c r="K123">
        <v>79</v>
      </c>
      <c r="L123">
        <v>465</v>
      </c>
      <c r="M123">
        <v>72</v>
      </c>
      <c r="N123">
        <v>448</v>
      </c>
      <c r="O123">
        <v>77</v>
      </c>
      <c r="P123">
        <v>448</v>
      </c>
      <c r="Q123">
        <v>80</v>
      </c>
      <c r="R123">
        <v>448</v>
      </c>
      <c r="S123">
        <v>83</v>
      </c>
      <c r="T123">
        <v>448</v>
      </c>
      <c r="U123">
        <v>60</v>
      </c>
      <c r="V123">
        <v>448</v>
      </c>
      <c r="W123">
        <v>79</v>
      </c>
      <c r="X123">
        <v>913</v>
      </c>
      <c r="Y123">
        <v>84</v>
      </c>
      <c r="Z123">
        <v>913</v>
      </c>
      <c r="AA123">
        <v>85</v>
      </c>
      <c r="AB123">
        <v>913</v>
      </c>
      <c r="AC123">
        <v>87</v>
      </c>
      <c r="AD123">
        <v>913</v>
      </c>
      <c r="AE123">
        <v>70</v>
      </c>
      <c r="AF123">
        <v>913</v>
      </c>
    </row>
    <row r="124" spans="1:32" x14ac:dyDescent="0.25">
      <c r="A124" t="s">
        <v>250</v>
      </c>
      <c r="B124" t="s">
        <v>222</v>
      </c>
      <c r="C124">
        <v>79</v>
      </c>
      <c r="D124">
        <v>1367</v>
      </c>
      <c r="E124">
        <v>77</v>
      </c>
      <c r="F124">
        <v>1367</v>
      </c>
      <c r="G124">
        <v>84</v>
      </c>
      <c r="H124">
        <v>1367</v>
      </c>
      <c r="I124">
        <v>84</v>
      </c>
      <c r="J124">
        <v>1367</v>
      </c>
      <c r="K124">
        <v>65</v>
      </c>
      <c r="L124">
        <v>1367</v>
      </c>
      <c r="M124">
        <v>58</v>
      </c>
      <c r="N124">
        <v>341</v>
      </c>
      <c r="O124">
        <v>52</v>
      </c>
      <c r="P124">
        <v>341</v>
      </c>
      <c r="Q124">
        <v>57</v>
      </c>
      <c r="R124">
        <v>341</v>
      </c>
      <c r="S124">
        <v>65</v>
      </c>
      <c r="T124">
        <v>341</v>
      </c>
      <c r="U124">
        <v>38</v>
      </c>
      <c r="V124">
        <v>341</v>
      </c>
      <c r="W124">
        <v>75</v>
      </c>
      <c r="X124">
        <v>1708</v>
      </c>
      <c r="Y124">
        <v>72</v>
      </c>
      <c r="Z124">
        <v>1708</v>
      </c>
      <c r="AA124">
        <v>79</v>
      </c>
      <c r="AB124">
        <v>1708</v>
      </c>
      <c r="AC124">
        <v>80</v>
      </c>
      <c r="AD124">
        <v>1708</v>
      </c>
      <c r="AE124">
        <v>60</v>
      </c>
      <c r="AF124">
        <v>1708</v>
      </c>
    </row>
    <row r="125" spans="1:32" x14ac:dyDescent="0.25">
      <c r="A125" t="s">
        <v>208</v>
      </c>
      <c r="B125" t="s">
        <v>193</v>
      </c>
      <c r="C125">
        <v>79</v>
      </c>
      <c r="D125">
        <v>1339</v>
      </c>
      <c r="E125">
        <v>84</v>
      </c>
      <c r="F125">
        <v>1339</v>
      </c>
      <c r="G125">
        <v>85</v>
      </c>
      <c r="H125">
        <v>1339</v>
      </c>
      <c r="I125">
        <v>84</v>
      </c>
      <c r="J125">
        <v>1339</v>
      </c>
      <c r="K125">
        <v>70</v>
      </c>
      <c r="L125">
        <v>1339</v>
      </c>
      <c r="M125">
        <v>66</v>
      </c>
      <c r="N125">
        <v>1432</v>
      </c>
      <c r="O125">
        <v>78</v>
      </c>
      <c r="P125">
        <v>1432</v>
      </c>
      <c r="Q125">
        <v>74</v>
      </c>
      <c r="R125">
        <v>1432</v>
      </c>
      <c r="S125">
        <v>75</v>
      </c>
      <c r="T125">
        <v>1432</v>
      </c>
      <c r="U125">
        <v>54</v>
      </c>
      <c r="V125">
        <v>1432</v>
      </c>
      <c r="W125">
        <v>73</v>
      </c>
      <c r="X125">
        <v>2771</v>
      </c>
      <c r="Y125">
        <v>81</v>
      </c>
      <c r="Z125">
        <v>2771</v>
      </c>
      <c r="AA125">
        <v>80</v>
      </c>
      <c r="AB125">
        <v>2771</v>
      </c>
      <c r="AC125">
        <v>79</v>
      </c>
      <c r="AD125">
        <v>2771</v>
      </c>
      <c r="AE125">
        <v>62</v>
      </c>
      <c r="AF125">
        <v>2771</v>
      </c>
    </row>
    <row r="126" spans="1:32" x14ac:dyDescent="0.25">
      <c r="A126" t="s">
        <v>210</v>
      </c>
      <c r="B126" t="s">
        <v>193</v>
      </c>
      <c r="C126">
        <v>76</v>
      </c>
      <c r="D126">
        <v>1700</v>
      </c>
      <c r="E126">
        <v>85</v>
      </c>
      <c r="F126">
        <v>1700</v>
      </c>
      <c r="G126">
        <v>81</v>
      </c>
      <c r="H126">
        <v>1700</v>
      </c>
      <c r="I126">
        <v>83</v>
      </c>
      <c r="J126">
        <v>1700</v>
      </c>
      <c r="K126">
        <v>66</v>
      </c>
      <c r="L126">
        <v>1700</v>
      </c>
      <c r="M126">
        <v>57</v>
      </c>
      <c r="N126">
        <v>1485</v>
      </c>
      <c r="O126">
        <v>68</v>
      </c>
      <c r="P126">
        <v>1485</v>
      </c>
      <c r="Q126">
        <v>64</v>
      </c>
      <c r="R126">
        <v>1485</v>
      </c>
      <c r="S126">
        <v>65</v>
      </c>
      <c r="T126">
        <v>1485</v>
      </c>
      <c r="U126">
        <v>44</v>
      </c>
      <c r="V126">
        <v>1485</v>
      </c>
      <c r="W126">
        <v>67</v>
      </c>
      <c r="X126">
        <v>3185</v>
      </c>
      <c r="Y126">
        <v>77</v>
      </c>
      <c r="Z126">
        <v>3185</v>
      </c>
      <c r="AA126">
        <v>73</v>
      </c>
      <c r="AB126">
        <v>3185</v>
      </c>
      <c r="AC126">
        <v>75</v>
      </c>
      <c r="AD126">
        <v>3185</v>
      </c>
      <c r="AE126">
        <v>56</v>
      </c>
      <c r="AF126">
        <v>3185</v>
      </c>
    </row>
    <row r="127" spans="1:32" x14ac:dyDescent="0.25">
      <c r="A127" t="s">
        <v>252</v>
      </c>
      <c r="B127" t="s">
        <v>222</v>
      </c>
      <c r="C127">
        <v>73</v>
      </c>
      <c r="D127">
        <v>1485</v>
      </c>
      <c r="E127">
        <v>76</v>
      </c>
      <c r="F127">
        <v>1485</v>
      </c>
      <c r="G127">
        <v>82</v>
      </c>
      <c r="H127">
        <v>1485</v>
      </c>
      <c r="I127">
        <v>82</v>
      </c>
      <c r="J127">
        <v>1485</v>
      </c>
      <c r="K127">
        <v>61</v>
      </c>
      <c r="L127">
        <v>1485</v>
      </c>
      <c r="M127">
        <v>59</v>
      </c>
      <c r="N127">
        <v>528</v>
      </c>
      <c r="O127">
        <v>63</v>
      </c>
      <c r="P127">
        <v>528</v>
      </c>
      <c r="Q127">
        <v>59</v>
      </c>
      <c r="R127">
        <v>528</v>
      </c>
      <c r="S127">
        <v>65</v>
      </c>
      <c r="T127">
        <v>528</v>
      </c>
      <c r="U127">
        <v>45</v>
      </c>
      <c r="V127">
        <v>528</v>
      </c>
      <c r="W127">
        <v>70</v>
      </c>
      <c r="X127">
        <v>2013</v>
      </c>
      <c r="Y127">
        <v>73</v>
      </c>
      <c r="Z127">
        <v>2013</v>
      </c>
      <c r="AA127">
        <v>76</v>
      </c>
      <c r="AB127">
        <v>2013</v>
      </c>
      <c r="AC127">
        <v>78</v>
      </c>
      <c r="AD127">
        <v>2013</v>
      </c>
      <c r="AE127">
        <v>57</v>
      </c>
      <c r="AF127">
        <v>2013</v>
      </c>
    </row>
    <row r="128" spans="1:32" x14ac:dyDescent="0.25">
      <c r="A128" t="s">
        <v>212</v>
      </c>
      <c r="B128" t="s">
        <v>193</v>
      </c>
      <c r="C128">
        <v>73</v>
      </c>
      <c r="D128">
        <v>2154</v>
      </c>
      <c r="E128">
        <v>87</v>
      </c>
      <c r="F128">
        <v>2154</v>
      </c>
      <c r="G128">
        <v>85</v>
      </c>
      <c r="H128">
        <v>2154</v>
      </c>
      <c r="I128">
        <v>84</v>
      </c>
      <c r="J128">
        <v>2154</v>
      </c>
      <c r="K128">
        <v>67</v>
      </c>
      <c r="L128">
        <v>2154</v>
      </c>
      <c r="M128">
        <v>65</v>
      </c>
      <c r="N128">
        <v>2242</v>
      </c>
      <c r="O128">
        <v>82</v>
      </c>
      <c r="P128">
        <v>2242</v>
      </c>
      <c r="Q128">
        <v>76</v>
      </c>
      <c r="R128">
        <v>2242</v>
      </c>
      <c r="S128">
        <v>79</v>
      </c>
      <c r="T128">
        <v>2242</v>
      </c>
      <c r="U128">
        <v>57</v>
      </c>
      <c r="V128">
        <v>2242</v>
      </c>
      <c r="W128">
        <v>69</v>
      </c>
      <c r="X128">
        <v>4396</v>
      </c>
      <c r="Y128">
        <v>84</v>
      </c>
      <c r="Z128">
        <v>4396</v>
      </c>
      <c r="AA128">
        <v>80</v>
      </c>
      <c r="AB128">
        <v>4396</v>
      </c>
      <c r="AC128">
        <v>82</v>
      </c>
      <c r="AD128">
        <v>4396</v>
      </c>
      <c r="AE128">
        <v>62</v>
      </c>
      <c r="AF128">
        <v>4396</v>
      </c>
    </row>
    <row r="129" spans="1:32" x14ac:dyDescent="0.25">
      <c r="A129" t="s">
        <v>254</v>
      </c>
      <c r="B129" t="s">
        <v>222</v>
      </c>
      <c r="C129">
        <v>71</v>
      </c>
      <c r="D129">
        <v>2564</v>
      </c>
      <c r="E129">
        <v>82</v>
      </c>
      <c r="F129">
        <v>2564</v>
      </c>
      <c r="G129">
        <v>81</v>
      </c>
      <c r="H129">
        <v>2564</v>
      </c>
      <c r="I129">
        <v>82</v>
      </c>
      <c r="J129">
        <v>2564</v>
      </c>
      <c r="K129">
        <v>63</v>
      </c>
      <c r="L129">
        <v>2564</v>
      </c>
      <c r="M129">
        <v>59</v>
      </c>
      <c r="N129">
        <v>1105</v>
      </c>
      <c r="O129">
        <v>69</v>
      </c>
      <c r="P129">
        <v>1105</v>
      </c>
      <c r="Q129">
        <v>65</v>
      </c>
      <c r="R129">
        <v>1105</v>
      </c>
      <c r="S129">
        <v>68</v>
      </c>
      <c r="T129">
        <v>1105</v>
      </c>
      <c r="U129">
        <v>47</v>
      </c>
      <c r="V129">
        <v>1105</v>
      </c>
      <c r="W129">
        <v>68</v>
      </c>
      <c r="X129">
        <v>3669</v>
      </c>
      <c r="Y129">
        <v>78</v>
      </c>
      <c r="Z129">
        <v>3669</v>
      </c>
      <c r="AA129">
        <v>76</v>
      </c>
      <c r="AB129">
        <v>3669</v>
      </c>
      <c r="AC129">
        <v>78</v>
      </c>
      <c r="AD129">
        <v>3669</v>
      </c>
      <c r="AE129">
        <v>58</v>
      </c>
      <c r="AF129">
        <v>3669</v>
      </c>
    </row>
    <row r="130" spans="1:32" x14ac:dyDescent="0.25">
      <c r="A130" t="s">
        <v>256</v>
      </c>
      <c r="B130" t="s">
        <v>222</v>
      </c>
      <c r="C130">
        <v>86</v>
      </c>
      <c r="D130">
        <v>1634</v>
      </c>
      <c r="E130">
        <v>83</v>
      </c>
      <c r="F130">
        <v>1633</v>
      </c>
      <c r="G130">
        <v>86</v>
      </c>
      <c r="H130">
        <v>1634</v>
      </c>
      <c r="I130">
        <v>89</v>
      </c>
      <c r="J130">
        <v>1634</v>
      </c>
      <c r="K130">
        <v>73</v>
      </c>
      <c r="L130">
        <v>1633</v>
      </c>
      <c r="M130">
        <v>61</v>
      </c>
      <c r="N130">
        <v>355</v>
      </c>
      <c r="O130">
        <v>54</v>
      </c>
      <c r="P130">
        <v>355</v>
      </c>
      <c r="Q130">
        <v>61</v>
      </c>
      <c r="R130">
        <v>355</v>
      </c>
      <c r="S130">
        <v>68</v>
      </c>
      <c r="T130">
        <v>355</v>
      </c>
      <c r="U130">
        <v>38</v>
      </c>
      <c r="V130">
        <v>355</v>
      </c>
      <c r="W130">
        <v>81</v>
      </c>
      <c r="X130">
        <v>1989</v>
      </c>
      <c r="Y130">
        <v>77</v>
      </c>
      <c r="Z130">
        <v>1988</v>
      </c>
      <c r="AA130">
        <v>82</v>
      </c>
      <c r="AB130">
        <v>1989</v>
      </c>
      <c r="AC130">
        <v>85</v>
      </c>
      <c r="AD130">
        <v>1989</v>
      </c>
      <c r="AE130">
        <v>67</v>
      </c>
      <c r="AF130">
        <v>1988</v>
      </c>
    </row>
    <row r="131" spans="1:32" x14ac:dyDescent="0.25">
      <c r="A131" t="s">
        <v>214</v>
      </c>
      <c r="B131" t="s">
        <v>193</v>
      </c>
      <c r="C131">
        <v>73</v>
      </c>
      <c r="D131">
        <v>1494</v>
      </c>
      <c r="E131">
        <v>84</v>
      </c>
      <c r="F131">
        <v>1493</v>
      </c>
      <c r="G131">
        <v>80</v>
      </c>
      <c r="H131">
        <v>1491</v>
      </c>
      <c r="I131">
        <v>81</v>
      </c>
      <c r="J131">
        <v>1494</v>
      </c>
      <c r="K131">
        <v>65</v>
      </c>
      <c r="L131">
        <v>1490</v>
      </c>
      <c r="M131">
        <v>62</v>
      </c>
      <c r="N131">
        <v>1570</v>
      </c>
      <c r="O131">
        <v>75</v>
      </c>
      <c r="P131">
        <v>1570</v>
      </c>
      <c r="Q131">
        <v>68</v>
      </c>
      <c r="R131">
        <v>1569</v>
      </c>
      <c r="S131">
        <v>72</v>
      </c>
      <c r="T131">
        <v>1570</v>
      </c>
      <c r="U131">
        <v>50</v>
      </c>
      <c r="V131">
        <v>1569</v>
      </c>
      <c r="W131">
        <v>67</v>
      </c>
      <c r="X131">
        <v>3064</v>
      </c>
      <c r="Y131">
        <v>80</v>
      </c>
      <c r="Z131">
        <v>3063</v>
      </c>
      <c r="AA131">
        <v>74</v>
      </c>
      <c r="AB131">
        <v>3060</v>
      </c>
      <c r="AC131">
        <v>76</v>
      </c>
      <c r="AD131">
        <v>3064</v>
      </c>
      <c r="AE131">
        <v>58</v>
      </c>
      <c r="AF131">
        <v>3059</v>
      </c>
    </row>
    <row r="132" spans="1:32" x14ac:dyDescent="0.25">
      <c r="A132" t="s">
        <v>258</v>
      </c>
      <c r="B132" t="s">
        <v>222</v>
      </c>
      <c r="C132">
        <v>79</v>
      </c>
      <c r="D132">
        <v>1504</v>
      </c>
      <c r="E132">
        <v>86</v>
      </c>
      <c r="F132">
        <v>1504</v>
      </c>
      <c r="G132">
        <v>84</v>
      </c>
      <c r="H132">
        <v>1504</v>
      </c>
      <c r="I132">
        <v>84</v>
      </c>
      <c r="J132">
        <v>1504</v>
      </c>
      <c r="K132">
        <v>70</v>
      </c>
      <c r="L132">
        <v>1504</v>
      </c>
      <c r="M132">
        <v>58</v>
      </c>
      <c r="N132">
        <v>501</v>
      </c>
      <c r="O132">
        <v>74</v>
      </c>
      <c r="P132">
        <v>501</v>
      </c>
      <c r="Q132">
        <v>69</v>
      </c>
      <c r="R132">
        <v>501</v>
      </c>
      <c r="S132">
        <v>68</v>
      </c>
      <c r="T132">
        <v>501</v>
      </c>
      <c r="U132">
        <v>48</v>
      </c>
      <c r="V132">
        <v>501</v>
      </c>
      <c r="W132">
        <v>74</v>
      </c>
      <c r="X132">
        <v>2005</v>
      </c>
      <c r="Y132">
        <v>83</v>
      </c>
      <c r="Z132">
        <v>2005</v>
      </c>
      <c r="AA132">
        <v>80</v>
      </c>
      <c r="AB132">
        <v>2005</v>
      </c>
      <c r="AC132">
        <v>80</v>
      </c>
      <c r="AD132">
        <v>2005</v>
      </c>
      <c r="AE132">
        <v>65</v>
      </c>
      <c r="AF132">
        <v>2005</v>
      </c>
    </row>
    <row r="133" spans="1:32" x14ac:dyDescent="0.25">
      <c r="A133" t="s">
        <v>216</v>
      </c>
      <c r="B133" t="s">
        <v>193</v>
      </c>
      <c r="C133">
        <v>78</v>
      </c>
      <c r="D133">
        <v>1111</v>
      </c>
      <c r="E133">
        <v>87</v>
      </c>
      <c r="F133">
        <v>1111</v>
      </c>
      <c r="G133">
        <v>86</v>
      </c>
      <c r="H133">
        <v>1111</v>
      </c>
      <c r="I133">
        <v>88</v>
      </c>
      <c r="J133">
        <v>1111</v>
      </c>
      <c r="K133">
        <v>71</v>
      </c>
      <c r="L133">
        <v>1111</v>
      </c>
      <c r="M133">
        <v>68</v>
      </c>
      <c r="N133">
        <v>1898</v>
      </c>
      <c r="O133">
        <v>80</v>
      </c>
      <c r="P133">
        <v>1897</v>
      </c>
      <c r="Q133">
        <v>75</v>
      </c>
      <c r="R133">
        <v>1898</v>
      </c>
      <c r="S133">
        <v>78</v>
      </c>
      <c r="T133">
        <v>1898</v>
      </c>
      <c r="U133">
        <v>57</v>
      </c>
      <c r="V133">
        <v>1897</v>
      </c>
      <c r="W133">
        <v>72</v>
      </c>
      <c r="X133">
        <v>3009</v>
      </c>
      <c r="Y133">
        <v>83</v>
      </c>
      <c r="Z133">
        <v>3008</v>
      </c>
      <c r="AA133">
        <v>79</v>
      </c>
      <c r="AB133">
        <v>3009</v>
      </c>
      <c r="AC133">
        <v>82</v>
      </c>
      <c r="AD133">
        <v>3009</v>
      </c>
      <c r="AE133">
        <v>62</v>
      </c>
      <c r="AF133">
        <v>3008</v>
      </c>
    </row>
    <row r="134" spans="1:32" x14ac:dyDescent="0.25">
      <c r="A134" t="s">
        <v>260</v>
      </c>
      <c r="B134" t="s">
        <v>222</v>
      </c>
      <c r="C134">
        <v>70</v>
      </c>
      <c r="D134">
        <v>1739</v>
      </c>
      <c r="E134">
        <v>84</v>
      </c>
      <c r="F134">
        <v>1739</v>
      </c>
      <c r="G134">
        <v>81</v>
      </c>
      <c r="H134">
        <v>1739</v>
      </c>
      <c r="I134">
        <v>79</v>
      </c>
      <c r="J134">
        <v>1739</v>
      </c>
      <c r="K134">
        <v>62</v>
      </c>
      <c r="L134">
        <v>1739</v>
      </c>
      <c r="M134">
        <v>58</v>
      </c>
      <c r="N134">
        <v>1250</v>
      </c>
      <c r="O134">
        <v>78</v>
      </c>
      <c r="P134">
        <v>1250</v>
      </c>
      <c r="Q134">
        <v>70</v>
      </c>
      <c r="R134">
        <v>1250</v>
      </c>
      <c r="S134">
        <v>71</v>
      </c>
      <c r="T134">
        <v>1250</v>
      </c>
      <c r="U134">
        <v>49</v>
      </c>
      <c r="V134">
        <v>1250</v>
      </c>
      <c r="W134">
        <v>65</v>
      </c>
      <c r="X134">
        <v>2989</v>
      </c>
      <c r="Y134">
        <v>81</v>
      </c>
      <c r="Z134">
        <v>2989</v>
      </c>
      <c r="AA134">
        <v>76</v>
      </c>
      <c r="AB134">
        <v>2989</v>
      </c>
      <c r="AC134">
        <v>75</v>
      </c>
      <c r="AD134">
        <v>2989</v>
      </c>
      <c r="AE134">
        <v>57</v>
      </c>
      <c r="AF134">
        <v>2989</v>
      </c>
    </row>
    <row r="135" spans="1:32" x14ac:dyDescent="0.25">
      <c r="A135" t="s">
        <v>218</v>
      </c>
      <c r="B135" t="s">
        <v>193</v>
      </c>
      <c r="C135">
        <v>79</v>
      </c>
      <c r="D135">
        <v>1282</v>
      </c>
      <c r="E135">
        <v>85</v>
      </c>
      <c r="F135">
        <v>1282</v>
      </c>
      <c r="G135">
        <v>83</v>
      </c>
      <c r="H135">
        <v>1282</v>
      </c>
      <c r="I135">
        <v>85</v>
      </c>
      <c r="J135">
        <v>1282</v>
      </c>
      <c r="K135">
        <v>71</v>
      </c>
      <c r="L135">
        <v>1282</v>
      </c>
      <c r="M135">
        <v>59</v>
      </c>
      <c r="N135">
        <v>916</v>
      </c>
      <c r="O135">
        <v>72</v>
      </c>
      <c r="P135">
        <v>916</v>
      </c>
      <c r="Q135">
        <v>64</v>
      </c>
      <c r="R135">
        <v>916</v>
      </c>
      <c r="S135">
        <v>68</v>
      </c>
      <c r="T135">
        <v>916</v>
      </c>
      <c r="U135">
        <v>47</v>
      </c>
      <c r="V135">
        <v>916</v>
      </c>
      <c r="W135">
        <v>70</v>
      </c>
      <c r="X135">
        <v>2198</v>
      </c>
      <c r="Y135">
        <v>79</v>
      </c>
      <c r="Z135">
        <v>2198</v>
      </c>
      <c r="AA135">
        <v>75</v>
      </c>
      <c r="AB135">
        <v>2198</v>
      </c>
      <c r="AC135">
        <v>78</v>
      </c>
      <c r="AD135">
        <v>2198</v>
      </c>
      <c r="AE135">
        <v>61</v>
      </c>
      <c r="AF135">
        <v>2198</v>
      </c>
    </row>
    <row r="136" spans="1:32" x14ac:dyDescent="0.25">
      <c r="A136" t="s">
        <v>220</v>
      </c>
      <c r="B136" t="s">
        <v>193</v>
      </c>
      <c r="C136">
        <v>74</v>
      </c>
      <c r="D136">
        <v>621</v>
      </c>
      <c r="E136">
        <v>84</v>
      </c>
      <c r="F136">
        <v>621</v>
      </c>
      <c r="G136">
        <v>82</v>
      </c>
      <c r="H136">
        <v>621</v>
      </c>
      <c r="I136">
        <v>84</v>
      </c>
      <c r="J136">
        <v>621</v>
      </c>
      <c r="K136">
        <v>66</v>
      </c>
      <c r="L136">
        <v>621</v>
      </c>
      <c r="M136">
        <v>60</v>
      </c>
      <c r="N136">
        <v>799</v>
      </c>
      <c r="O136">
        <v>75</v>
      </c>
      <c r="P136">
        <v>799</v>
      </c>
      <c r="Q136">
        <v>70</v>
      </c>
      <c r="R136">
        <v>799</v>
      </c>
      <c r="S136">
        <v>77</v>
      </c>
      <c r="T136">
        <v>799</v>
      </c>
      <c r="U136">
        <v>51</v>
      </c>
      <c r="V136">
        <v>799</v>
      </c>
      <c r="W136">
        <v>66</v>
      </c>
      <c r="X136">
        <v>1420</v>
      </c>
      <c r="Y136">
        <v>79</v>
      </c>
      <c r="Z136">
        <v>1420</v>
      </c>
      <c r="AA136">
        <v>76</v>
      </c>
      <c r="AB136">
        <v>1420</v>
      </c>
      <c r="AC136">
        <v>80</v>
      </c>
      <c r="AD136">
        <v>1420</v>
      </c>
      <c r="AE136">
        <v>58</v>
      </c>
      <c r="AF136">
        <v>1420</v>
      </c>
    </row>
    <row r="137" spans="1:32" x14ac:dyDescent="0.25">
      <c r="A137" t="s">
        <v>268</v>
      </c>
      <c r="B137" t="s">
        <v>262</v>
      </c>
      <c r="C137">
        <v>76</v>
      </c>
      <c r="D137">
        <v>4791</v>
      </c>
      <c r="E137">
        <v>74</v>
      </c>
      <c r="F137">
        <v>4790</v>
      </c>
      <c r="G137">
        <v>76</v>
      </c>
      <c r="H137">
        <v>4791</v>
      </c>
      <c r="I137">
        <v>80</v>
      </c>
      <c r="J137">
        <v>4791</v>
      </c>
      <c r="K137">
        <v>60</v>
      </c>
      <c r="L137">
        <v>4790</v>
      </c>
      <c r="M137">
        <v>55</v>
      </c>
      <c r="N137">
        <v>911</v>
      </c>
      <c r="O137">
        <v>55</v>
      </c>
      <c r="P137">
        <v>911</v>
      </c>
      <c r="Q137">
        <v>53</v>
      </c>
      <c r="R137">
        <v>911</v>
      </c>
      <c r="S137">
        <v>60</v>
      </c>
      <c r="T137">
        <v>911</v>
      </c>
      <c r="U137">
        <v>37</v>
      </c>
      <c r="V137">
        <v>911</v>
      </c>
      <c r="W137">
        <v>73</v>
      </c>
      <c r="X137">
        <v>5702</v>
      </c>
      <c r="Y137">
        <v>71</v>
      </c>
      <c r="Z137">
        <v>5701</v>
      </c>
      <c r="AA137">
        <v>72</v>
      </c>
      <c r="AB137">
        <v>5702</v>
      </c>
      <c r="AC137">
        <v>77</v>
      </c>
      <c r="AD137">
        <v>5702</v>
      </c>
      <c r="AE137">
        <v>57</v>
      </c>
      <c r="AF137">
        <v>5701</v>
      </c>
    </row>
    <row r="138" spans="1:32" x14ac:dyDescent="0.25">
      <c r="A138" t="s">
        <v>172</v>
      </c>
      <c r="B138" t="s">
        <v>542</v>
      </c>
      <c r="C138">
        <v>72</v>
      </c>
      <c r="D138">
        <v>4953</v>
      </c>
      <c r="E138">
        <v>77</v>
      </c>
      <c r="F138">
        <v>4952</v>
      </c>
      <c r="G138">
        <v>73</v>
      </c>
      <c r="H138">
        <v>4953</v>
      </c>
      <c r="I138">
        <v>76</v>
      </c>
      <c r="J138">
        <v>4953</v>
      </c>
      <c r="K138">
        <v>59</v>
      </c>
      <c r="L138">
        <v>4952</v>
      </c>
      <c r="M138">
        <v>46</v>
      </c>
      <c r="N138">
        <v>1389</v>
      </c>
      <c r="O138">
        <v>52</v>
      </c>
      <c r="P138">
        <v>1388</v>
      </c>
      <c r="Q138">
        <v>46</v>
      </c>
      <c r="R138">
        <v>1389</v>
      </c>
      <c r="S138">
        <v>50</v>
      </c>
      <c r="T138">
        <v>1389</v>
      </c>
      <c r="U138">
        <v>30</v>
      </c>
      <c r="V138">
        <v>1388</v>
      </c>
      <c r="W138">
        <v>66</v>
      </c>
      <c r="X138">
        <v>6342</v>
      </c>
      <c r="Y138">
        <v>72</v>
      </c>
      <c r="Z138">
        <v>6340</v>
      </c>
      <c r="AA138">
        <v>67</v>
      </c>
      <c r="AB138">
        <v>6342</v>
      </c>
      <c r="AC138">
        <v>70</v>
      </c>
      <c r="AD138">
        <v>6342</v>
      </c>
      <c r="AE138">
        <v>53</v>
      </c>
      <c r="AF138">
        <v>6340</v>
      </c>
    </row>
    <row r="139" spans="1:32" x14ac:dyDescent="0.25">
      <c r="A139" t="s">
        <v>58</v>
      </c>
      <c r="B139" t="s">
        <v>44</v>
      </c>
      <c r="C139">
        <v>73</v>
      </c>
      <c r="D139">
        <v>3758</v>
      </c>
      <c r="E139">
        <v>74</v>
      </c>
      <c r="F139">
        <v>3758</v>
      </c>
      <c r="G139">
        <v>72</v>
      </c>
      <c r="H139">
        <v>3758</v>
      </c>
      <c r="I139">
        <v>74</v>
      </c>
      <c r="J139">
        <v>3758</v>
      </c>
      <c r="K139">
        <v>56</v>
      </c>
      <c r="L139">
        <v>3758</v>
      </c>
      <c r="M139">
        <v>53</v>
      </c>
      <c r="N139">
        <v>1201</v>
      </c>
      <c r="O139">
        <v>56</v>
      </c>
      <c r="P139">
        <v>1200</v>
      </c>
      <c r="Q139">
        <v>52</v>
      </c>
      <c r="R139">
        <v>1201</v>
      </c>
      <c r="S139">
        <v>57</v>
      </c>
      <c r="T139">
        <v>1201</v>
      </c>
      <c r="U139">
        <v>35</v>
      </c>
      <c r="V139">
        <v>1200</v>
      </c>
      <c r="W139">
        <v>68</v>
      </c>
      <c r="X139">
        <v>4959</v>
      </c>
      <c r="Y139">
        <v>70</v>
      </c>
      <c r="Z139">
        <v>4958</v>
      </c>
      <c r="AA139">
        <v>67</v>
      </c>
      <c r="AB139">
        <v>4959</v>
      </c>
      <c r="AC139">
        <v>70</v>
      </c>
      <c r="AD139">
        <v>4959</v>
      </c>
      <c r="AE139">
        <v>51</v>
      </c>
      <c r="AF139">
        <v>4958</v>
      </c>
    </row>
    <row r="140" spans="1:32" x14ac:dyDescent="0.25">
      <c r="A140" t="s">
        <v>126</v>
      </c>
      <c r="B140" t="s">
        <v>122</v>
      </c>
      <c r="C140">
        <v>71</v>
      </c>
      <c r="D140">
        <v>5811</v>
      </c>
      <c r="E140">
        <v>80</v>
      </c>
      <c r="F140">
        <v>5811</v>
      </c>
      <c r="G140">
        <v>75</v>
      </c>
      <c r="H140">
        <v>5811</v>
      </c>
      <c r="I140">
        <v>77</v>
      </c>
      <c r="J140">
        <v>5811</v>
      </c>
      <c r="K140">
        <v>60</v>
      </c>
      <c r="L140">
        <v>5811</v>
      </c>
      <c r="M140">
        <v>52</v>
      </c>
      <c r="N140">
        <v>2263</v>
      </c>
      <c r="O140">
        <v>61</v>
      </c>
      <c r="P140">
        <v>2261</v>
      </c>
      <c r="Q140">
        <v>55</v>
      </c>
      <c r="R140">
        <v>2263</v>
      </c>
      <c r="S140">
        <v>59</v>
      </c>
      <c r="T140">
        <v>2263</v>
      </c>
      <c r="U140">
        <v>38</v>
      </c>
      <c r="V140">
        <v>2261</v>
      </c>
      <c r="W140">
        <v>66</v>
      </c>
      <c r="X140">
        <v>8074</v>
      </c>
      <c r="Y140">
        <v>75</v>
      </c>
      <c r="Z140">
        <v>8072</v>
      </c>
      <c r="AA140">
        <v>70</v>
      </c>
      <c r="AB140">
        <v>8074</v>
      </c>
      <c r="AC140">
        <v>72</v>
      </c>
      <c r="AD140">
        <v>8074</v>
      </c>
      <c r="AE140">
        <v>53</v>
      </c>
      <c r="AF140">
        <v>8072</v>
      </c>
    </row>
    <row r="141" spans="1:32" x14ac:dyDescent="0.25">
      <c r="A141" t="s">
        <v>311</v>
      </c>
      <c r="B141" t="s">
        <v>301</v>
      </c>
      <c r="C141">
        <v>76</v>
      </c>
      <c r="D141">
        <v>5658</v>
      </c>
      <c r="E141">
        <v>75</v>
      </c>
      <c r="F141">
        <v>5657</v>
      </c>
      <c r="G141">
        <v>75</v>
      </c>
      <c r="H141">
        <v>5658</v>
      </c>
      <c r="I141">
        <v>76</v>
      </c>
      <c r="J141">
        <v>5658</v>
      </c>
      <c r="K141">
        <v>60</v>
      </c>
      <c r="L141">
        <v>5657</v>
      </c>
      <c r="M141">
        <v>55</v>
      </c>
      <c r="N141">
        <v>1814</v>
      </c>
      <c r="O141">
        <v>56</v>
      </c>
      <c r="P141">
        <v>1814</v>
      </c>
      <c r="Q141">
        <v>51</v>
      </c>
      <c r="R141">
        <v>1814</v>
      </c>
      <c r="S141">
        <v>57</v>
      </c>
      <c r="T141">
        <v>1814</v>
      </c>
      <c r="U141">
        <v>34</v>
      </c>
      <c r="V141">
        <v>1814</v>
      </c>
      <c r="W141">
        <v>71</v>
      </c>
      <c r="X141">
        <v>7472</v>
      </c>
      <c r="Y141">
        <v>70</v>
      </c>
      <c r="Z141">
        <v>7471</v>
      </c>
      <c r="AA141">
        <v>69</v>
      </c>
      <c r="AB141">
        <v>7472</v>
      </c>
      <c r="AC141">
        <v>71</v>
      </c>
      <c r="AD141">
        <v>7472</v>
      </c>
      <c r="AE141">
        <v>54</v>
      </c>
      <c r="AF141">
        <v>7471</v>
      </c>
    </row>
    <row r="142" spans="1:32" x14ac:dyDescent="0.25">
      <c r="A142" t="s">
        <v>313</v>
      </c>
      <c r="B142" t="s">
        <v>301</v>
      </c>
      <c r="C142">
        <v>72</v>
      </c>
      <c r="D142">
        <v>3132</v>
      </c>
      <c r="E142">
        <v>65</v>
      </c>
      <c r="F142">
        <v>3131</v>
      </c>
      <c r="G142">
        <v>68</v>
      </c>
      <c r="H142">
        <v>3131</v>
      </c>
      <c r="I142">
        <v>72</v>
      </c>
      <c r="J142">
        <v>3132</v>
      </c>
      <c r="K142">
        <v>50</v>
      </c>
      <c r="L142">
        <v>3130</v>
      </c>
      <c r="M142">
        <v>52</v>
      </c>
      <c r="N142">
        <v>921</v>
      </c>
      <c r="O142">
        <v>42</v>
      </c>
      <c r="P142">
        <v>918</v>
      </c>
      <c r="Q142">
        <v>47</v>
      </c>
      <c r="R142">
        <v>921</v>
      </c>
      <c r="S142">
        <v>50</v>
      </c>
      <c r="T142">
        <v>921</v>
      </c>
      <c r="U142">
        <v>28</v>
      </c>
      <c r="V142">
        <v>918</v>
      </c>
      <c r="W142">
        <v>67</v>
      </c>
      <c r="X142">
        <v>4053</v>
      </c>
      <c r="Y142">
        <v>60</v>
      </c>
      <c r="Z142">
        <v>4049</v>
      </c>
      <c r="AA142">
        <v>63</v>
      </c>
      <c r="AB142">
        <v>4052</v>
      </c>
      <c r="AC142">
        <v>67</v>
      </c>
      <c r="AD142">
        <v>4053</v>
      </c>
      <c r="AE142">
        <v>45</v>
      </c>
      <c r="AF142">
        <v>4048</v>
      </c>
    </row>
    <row r="143" spans="1:32" x14ac:dyDescent="0.25">
      <c r="A143" t="s">
        <v>270</v>
      </c>
      <c r="B143" t="s">
        <v>262</v>
      </c>
      <c r="C143">
        <v>72</v>
      </c>
      <c r="D143">
        <v>3553</v>
      </c>
      <c r="E143">
        <v>79</v>
      </c>
      <c r="F143">
        <v>3553</v>
      </c>
      <c r="G143">
        <v>72</v>
      </c>
      <c r="H143">
        <v>3553</v>
      </c>
      <c r="I143">
        <v>74</v>
      </c>
      <c r="J143">
        <v>3553</v>
      </c>
      <c r="K143">
        <v>58</v>
      </c>
      <c r="L143">
        <v>3553</v>
      </c>
      <c r="M143">
        <v>51</v>
      </c>
      <c r="N143">
        <v>1481</v>
      </c>
      <c r="O143">
        <v>60</v>
      </c>
      <c r="P143">
        <v>1481</v>
      </c>
      <c r="Q143">
        <v>50</v>
      </c>
      <c r="R143">
        <v>1481</v>
      </c>
      <c r="S143">
        <v>52</v>
      </c>
      <c r="T143">
        <v>1481</v>
      </c>
      <c r="U143">
        <v>35</v>
      </c>
      <c r="V143">
        <v>1481</v>
      </c>
      <c r="W143">
        <v>66</v>
      </c>
      <c r="X143">
        <v>5034</v>
      </c>
      <c r="Y143">
        <v>74</v>
      </c>
      <c r="Z143">
        <v>5034</v>
      </c>
      <c r="AA143">
        <v>66</v>
      </c>
      <c r="AB143">
        <v>5034</v>
      </c>
      <c r="AC143">
        <v>67</v>
      </c>
      <c r="AD143">
        <v>5034</v>
      </c>
      <c r="AE143">
        <v>52</v>
      </c>
      <c r="AF143">
        <v>5034</v>
      </c>
    </row>
    <row r="144" spans="1:32" x14ac:dyDescent="0.25">
      <c r="A144" t="s">
        <v>176</v>
      </c>
      <c r="B144" t="s">
        <v>542</v>
      </c>
      <c r="C144">
        <v>72</v>
      </c>
      <c r="D144">
        <v>11310</v>
      </c>
      <c r="E144">
        <v>81</v>
      </c>
      <c r="F144">
        <v>11309</v>
      </c>
      <c r="G144">
        <v>76</v>
      </c>
      <c r="H144">
        <v>11310</v>
      </c>
      <c r="I144">
        <v>79</v>
      </c>
      <c r="J144">
        <v>11310</v>
      </c>
      <c r="K144">
        <v>62</v>
      </c>
      <c r="L144">
        <v>11309</v>
      </c>
      <c r="M144">
        <v>52</v>
      </c>
      <c r="N144">
        <v>3908</v>
      </c>
      <c r="O144">
        <v>63</v>
      </c>
      <c r="P144">
        <v>3903</v>
      </c>
      <c r="Q144">
        <v>57</v>
      </c>
      <c r="R144">
        <v>3906</v>
      </c>
      <c r="S144">
        <v>60</v>
      </c>
      <c r="T144">
        <v>3907</v>
      </c>
      <c r="U144">
        <v>38</v>
      </c>
      <c r="V144">
        <v>3903</v>
      </c>
      <c r="W144">
        <v>67</v>
      </c>
      <c r="X144">
        <v>15218</v>
      </c>
      <c r="Y144">
        <v>76</v>
      </c>
      <c r="Z144">
        <v>15212</v>
      </c>
      <c r="AA144">
        <v>71</v>
      </c>
      <c r="AB144">
        <v>15216</v>
      </c>
      <c r="AC144">
        <v>74</v>
      </c>
      <c r="AD144">
        <v>15217</v>
      </c>
      <c r="AE144">
        <v>56</v>
      </c>
      <c r="AF144">
        <v>15212</v>
      </c>
    </row>
    <row r="145" spans="1:32" x14ac:dyDescent="0.25">
      <c r="A145" t="s">
        <v>315</v>
      </c>
      <c r="B145" t="s">
        <v>301</v>
      </c>
      <c r="C145">
        <v>75</v>
      </c>
      <c r="D145">
        <v>4631</v>
      </c>
      <c r="E145">
        <v>74</v>
      </c>
      <c r="F145">
        <v>4629</v>
      </c>
      <c r="G145">
        <v>75</v>
      </c>
      <c r="H145">
        <v>4631</v>
      </c>
      <c r="I145">
        <v>78</v>
      </c>
      <c r="J145">
        <v>4631</v>
      </c>
      <c r="K145">
        <v>59</v>
      </c>
      <c r="L145">
        <v>4629</v>
      </c>
      <c r="M145">
        <v>55</v>
      </c>
      <c r="N145">
        <v>1476</v>
      </c>
      <c r="O145">
        <v>57</v>
      </c>
      <c r="P145">
        <v>1476</v>
      </c>
      <c r="Q145">
        <v>53</v>
      </c>
      <c r="R145">
        <v>1476</v>
      </c>
      <c r="S145">
        <v>58</v>
      </c>
      <c r="T145">
        <v>1476</v>
      </c>
      <c r="U145">
        <v>37</v>
      </c>
      <c r="V145">
        <v>1476</v>
      </c>
      <c r="W145">
        <v>70</v>
      </c>
      <c r="X145">
        <v>6107</v>
      </c>
      <c r="Y145">
        <v>70</v>
      </c>
      <c r="Z145">
        <v>6105</v>
      </c>
      <c r="AA145">
        <v>70</v>
      </c>
      <c r="AB145">
        <v>6107</v>
      </c>
      <c r="AC145">
        <v>73</v>
      </c>
      <c r="AD145">
        <v>6107</v>
      </c>
      <c r="AE145">
        <v>54</v>
      </c>
      <c r="AF145">
        <v>6105</v>
      </c>
    </row>
    <row r="146" spans="1:32" x14ac:dyDescent="0.25">
      <c r="A146" t="s">
        <v>272</v>
      </c>
      <c r="B146" t="s">
        <v>262</v>
      </c>
      <c r="C146">
        <v>76</v>
      </c>
      <c r="D146">
        <v>10874</v>
      </c>
      <c r="E146">
        <v>84</v>
      </c>
      <c r="F146">
        <v>10873</v>
      </c>
      <c r="G146">
        <v>77</v>
      </c>
      <c r="H146">
        <v>10874</v>
      </c>
      <c r="I146">
        <v>79</v>
      </c>
      <c r="J146">
        <v>10874</v>
      </c>
      <c r="K146">
        <v>65</v>
      </c>
      <c r="L146">
        <v>10873</v>
      </c>
      <c r="M146">
        <v>54</v>
      </c>
      <c r="N146">
        <v>3171</v>
      </c>
      <c r="O146">
        <v>66</v>
      </c>
      <c r="P146">
        <v>3171</v>
      </c>
      <c r="Q146">
        <v>54</v>
      </c>
      <c r="R146">
        <v>3170</v>
      </c>
      <c r="S146">
        <v>58</v>
      </c>
      <c r="T146">
        <v>3171</v>
      </c>
      <c r="U146">
        <v>39</v>
      </c>
      <c r="V146">
        <v>3170</v>
      </c>
      <c r="W146">
        <v>71</v>
      </c>
      <c r="X146">
        <v>14045</v>
      </c>
      <c r="Y146">
        <v>80</v>
      </c>
      <c r="Z146">
        <v>14044</v>
      </c>
      <c r="AA146">
        <v>72</v>
      </c>
      <c r="AB146">
        <v>14044</v>
      </c>
      <c r="AC146">
        <v>74</v>
      </c>
      <c r="AD146">
        <v>14045</v>
      </c>
      <c r="AE146">
        <v>59</v>
      </c>
      <c r="AF146">
        <v>14043</v>
      </c>
    </row>
    <row r="147" spans="1:32" x14ac:dyDescent="0.25">
      <c r="A147" t="s">
        <v>178</v>
      </c>
      <c r="B147" t="s">
        <v>542</v>
      </c>
      <c r="C147">
        <v>77</v>
      </c>
      <c r="D147">
        <v>9790</v>
      </c>
      <c r="E147">
        <v>83</v>
      </c>
      <c r="F147">
        <v>9790</v>
      </c>
      <c r="G147">
        <v>78</v>
      </c>
      <c r="H147">
        <v>9790</v>
      </c>
      <c r="I147">
        <v>81</v>
      </c>
      <c r="J147">
        <v>9790</v>
      </c>
      <c r="K147">
        <v>65</v>
      </c>
      <c r="L147">
        <v>9790</v>
      </c>
      <c r="M147">
        <v>57</v>
      </c>
      <c r="N147">
        <v>2916</v>
      </c>
      <c r="O147">
        <v>66</v>
      </c>
      <c r="P147">
        <v>2916</v>
      </c>
      <c r="Q147">
        <v>56</v>
      </c>
      <c r="R147">
        <v>2916</v>
      </c>
      <c r="S147">
        <v>62</v>
      </c>
      <c r="T147">
        <v>2916</v>
      </c>
      <c r="U147">
        <v>39</v>
      </c>
      <c r="V147">
        <v>2916</v>
      </c>
      <c r="W147">
        <v>72</v>
      </c>
      <c r="X147">
        <v>12706</v>
      </c>
      <c r="Y147">
        <v>79</v>
      </c>
      <c r="Z147">
        <v>12706</v>
      </c>
      <c r="AA147">
        <v>73</v>
      </c>
      <c r="AB147">
        <v>12706</v>
      </c>
      <c r="AC147">
        <v>77</v>
      </c>
      <c r="AD147">
        <v>12706</v>
      </c>
      <c r="AE147">
        <v>59</v>
      </c>
      <c r="AF147">
        <v>12706</v>
      </c>
    </row>
    <row r="148" spans="1:32" x14ac:dyDescent="0.25">
      <c r="A148" t="s">
        <v>276</v>
      </c>
      <c r="B148" t="s">
        <v>262</v>
      </c>
      <c r="C148">
        <v>76</v>
      </c>
      <c r="D148">
        <v>11555</v>
      </c>
      <c r="E148">
        <v>85</v>
      </c>
      <c r="F148">
        <v>11555</v>
      </c>
      <c r="G148">
        <v>77</v>
      </c>
      <c r="H148">
        <v>11555</v>
      </c>
      <c r="I148">
        <v>79</v>
      </c>
      <c r="J148">
        <v>11555</v>
      </c>
      <c r="K148">
        <v>65</v>
      </c>
      <c r="L148">
        <v>11555</v>
      </c>
      <c r="M148">
        <v>55</v>
      </c>
      <c r="N148">
        <v>4522</v>
      </c>
      <c r="O148">
        <v>67</v>
      </c>
      <c r="P148">
        <v>4521</v>
      </c>
      <c r="Q148">
        <v>57</v>
      </c>
      <c r="R148">
        <v>4522</v>
      </c>
      <c r="S148">
        <v>57</v>
      </c>
      <c r="T148">
        <v>4522</v>
      </c>
      <c r="U148">
        <v>41</v>
      </c>
      <c r="V148">
        <v>4521</v>
      </c>
      <c r="W148">
        <v>70</v>
      </c>
      <c r="X148">
        <v>16077</v>
      </c>
      <c r="Y148">
        <v>80</v>
      </c>
      <c r="Z148">
        <v>16076</v>
      </c>
      <c r="AA148">
        <v>72</v>
      </c>
      <c r="AB148">
        <v>16077</v>
      </c>
      <c r="AC148">
        <v>73</v>
      </c>
      <c r="AD148">
        <v>16077</v>
      </c>
      <c r="AE148">
        <v>59</v>
      </c>
      <c r="AF148">
        <v>16076</v>
      </c>
    </row>
    <row r="149" spans="1:32" x14ac:dyDescent="0.25">
      <c r="A149" t="s">
        <v>64</v>
      </c>
      <c r="B149" t="s">
        <v>44</v>
      </c>
      <c r="C149">
        <v>71</v>
      </c>
      <c r="D149">
        <v>9364</v>
      </c>
      <c r="E149">
        <v>83</v>
      </c>
      <c r="F149">
        <v>9363</v>
      </c>
      <c r="G149">
        <v>76</v>
      </c>
      <c r="H149">
        <v>9364</v>
      </c>
      <c r="I149">
        <v>79</v>
      </c>
      <c r="J149">
        <v>9364</v>
      </c>
      <c r="K149">
        <v>61</v>
      </c>
      <c r="L149">
        <v>9363</v>
      </c>
      <c r="M149">
        <v>51</v>
      </c>
      <c r="N149">
        <v>3868</v>
      </c>
      <c r="O149">
        <v>64</v>
      </c>
      <c r="P149">
        <v>3866</v>
      </c>
      <c r="Q149">
        <v>55</v>
      </c>
      <c r="R149">
        <v>3867</v>
      </c>
      <c r="S149">
        <v>59</v>
      </c>
      <c r="T149">
        <v>3867</v>
      </c>
      <c r="U149">
        <v>38</v>
      </c>
      <c r="V149">
        <v>3866</v>
      </c>
      <c r="W149">
        <v>65</v>
      </c>
      <c r="X149">
        <v>13232</v>
      </c>
      <c r="Y149">
        <v>77</v>
      </c>
      <c r="Z149">
        <v>13229</v>
      </c>
      <c r="AA149">
        <v>70</v>
      </c>
      <c r="AB149">
        <v>13231</v>
      </c>
      <c r="AC149">
        <v>73</v>
      </c>
      <c r="AD149">
        <v>13231</v>
      </c>
      <c r="AE149">
        <v>54</v>
      </c>
      <c r="AF149">
        <v>13229</v>
      </c>
    </row>
    <row r="150" spans="1:32" x14ac:dyDescent="0.25">
      <c r="A150" t="s">
        <v>130</v>
      </c>
      <c r="B150" t="s">
        <v>122</v>
      </c>
      <c r="C150">
        <v>70</v>
      </c>
      <c r="D150">
        <v>5630</v>
      </c>
      <c r="E150">
        <v>78</v>
      </c>
      <c r="F150">
        <v>5630</v>
      </c>
      <c r="G150">
        <v>73</v>
      </c>
      <c r="H150">
        <v>5630</v>
      </c>
      <c r="I150">
        <v>76</v>
      </c>
      <c r="J150">
        <v>5630</v>
      </c>
      <c r="K150">
        <v>58</v>
      </c>
      <c r="L150">
        <v>5630</v>
      </c>
      <c r="M150">
        <v>49</v>
      </c>
      <c r="N150">
        <v>1528</v>
      </c>
      <c r="O150">
        <v>60</v>
      </c>
      <c r="P150">
        <v>1528</v>
      </c>
      <c r="Q150">
        <v>52</v>
      </c>
      <c r="R150">
        <v>1528</v>
      </c>
      <c r="S150">
        <v>56</v>
      </c>
      <c r="T150">
        <v>1528</v>
      </c>
      <c r="U150">
        <v>35</v>
      </c>
      <c r="V150">
        <v>1528</v>
      </c>
      <c r="W150">
        <v>65</v>
      </c>
      <c r="X150">
        <v>7158</v>
      </c>
      <c r="Y150">
        <v>74</v>
      </c>
      <c r="Z150">
        <v>7158</v>
      </c>
      <c r="AA150">
        <v>68</v>
      </c>
      <c r="AB150">
        <v>7158</v>
      </c>
      <c r="AC150">
        <v>72</v>
      </c>
      <c r="AD150">
        <v>7158</v>
      </c>
      <c r="AE150">
        <v>53</v>
      </c>
      <c r="AF150">
        <v>7158</v>
      </c>
    </row>
    <row r="151" spans="1:32" x14ac:dyDescent="0.25">
      <c r="A151" t="s">
        <v>132</v>
      </c>
      <c r="B151" t="s">
        <v>122</v>
      </c>
      <c r="C151">
        <v>70</v>
      </c>
      <c r="D151">
        <v>5344</v>
      </c>
      <c r="E151">
        <v>78</v>
      </c>
      <c r="F151">
        <v>5344</v>
      </c>
      <c r="G151">
        <v>72</v>
      </c>
      <c r="H151">
        <v>5344</v>
      </c>
      <c r="I151">
        <v>76</v>
      </c>
      <c r="J151">
        <v>5344</v>
      </c>
      <c r="K151">
        <v>57</v>
      </c>
      <c r="L151">
        <v>5344</v>
      </c>
      <c r="M151">
        <v>50</v>
      </c>
      <c r="N151">
        <v>2005</v>
      </c>
      <c r="O151">
        <v>60</v>
      </c>
      <c r="P151">
        <v>2004</v>
      </c>
      <c r="Q151">
        <v>52</v>
      </c>
      <c r="R151">
        <v>2005</v>
      </c>
      <c r="S151">
        <v>57</v>
      </c>
      <c r="T151">
        <v>2005</v>
      </c>
      <c r="U151">
        <v>35</v>
      </c>
      <c r="V151">
        <v>2004</v>
      </c>
      <c r="W151">
        <v>64</v>
      </c>
      <c r="X151">
        <v>7349</v>
      </c>
      <c r="Y151">
        <v>73</v>
      </c>
      <c r="Z151">
        <v>7348</v>
      </c>
      <c r="AA151">
        <v>67</v>
      </c>
      <c r="AB151">
        <v>7349</v>
      </c>
      <c r="AC151">
        <v>71</v>
      </c>
      <c r="AD151">
        <v>7349</v>
      </c>
      <c r="AE151">
        <v>51</v>
      </c>
      <c r="AF151">
        <v>7348</v>
      </c>
    </row>
    <row r="152" spans="1:32" x14ac:dyDescent="0.25">
      <c r="A152" t="s">
        <v>182</v>
      </c>
      <c r="B152" t="s">
        <v>542</v>
      </c>
      <c r="C152">
        <v>69</v>
      </c>
      <c r="D152">
        <v>5902</v>
      </c>
      <c r="E152">
        <v>82</v>
      </c>
      <c r="F152">
        <v>5902</v>
      </c>
      <c r="G152">
        <v>68</v>
      </c>
      <c r="H152">
        <v>5902</v>
      </c>
      <c r="I152">
        <v>72</v>
      </c>
      <c r="J152">
        <v>5901</v>
      </c>
      <c r="K152">
        <v>56</v>
      </c>
      <c r="L152">
        <v>5902</v>
      </c>
      <c r="M152">
        <v>51</v>
      </c>
      <c r="N152">
        <v>2397</v>
      </c>
      <c r="O152">
        <v>65</v>
      </c>
      <c r="P152">
        <v>2396</v>
      </c>
      <c r="Q152">
        <v>47</v>
      </c>
      <c r="R152">
        <v>2396</v>
      </c>
      <c r="S152">
        <v>53</v>
      </c>
      <c r="T152">
        <v>2397</v>
      </c>
      <c r="U152">
        <v>35</v>
      </c>
      <c r="V152">
        <v>2395</v>
      </c>
      <c r="W152">
        <v>64</v>
      </c>
      <c r="X152">
        <v>8299</v>
      </c>
      <c r="Y152">
        <v>77</v>
      </c>
      <c r="Z152">
        <v>8298</v>
      </c>
      <c r="AA152">
        <v>62</v>
      </c>
      <c r="AB152">
        <v>8298</v>
      </c>
      <c r="AC152">
        <v>66</v>
      </c>
      <c r="AD152">
        <v>8298</v>
      </c>
      <c r="AE152">
        <v>50</v>
      </c>
      <c r="AF152">
        <v>8297</v>
      </c>
    </row>
    <row r="153" spans="1:32" x14ac:dyDescent="0.25">
      <c r="A153" t="s">
        <v>134</v>
      </c>
      <c r="B153" t="s">
        <v>122</v>
      </c>
      <c r="C153">
        <v>69</v>
      </c>
      <c r="D153">
        <v>6180</v>
      </c>
      <c r="E153">
        <v>77</v>
      </c>
      <c r="F153">
        <v>6178</v>
      </c>
      <c r="G153">
        <v>72</v>
      </c>
      <c r="H153">
        <v>6179</v>
      </c>
      <c r="I153">
        <v>76</v>
      </c>
      <c r="J153">
        <v>6180</v>
      </c>
      <c r="K153">
        <v>56</v>
      </c>
      <c r="L153">
        <v>6177</v>
      </c>
      <c r="M153">
        <v>47</v>
      </c>
      <c r="N153">
        <v>2243</v>
      </c>
      <c r="O153">
        <v>59</v>
      </c>
      <c r="P153">
        <v>2242</v>
      </c>
      <c r="Q153">
        <v>50</v>
      </c>
      <c r="R153">
        <v>2243</v>
      </c>
      <c r="S153">
        <v>55</v>
      </c>
      <c r="T153">
        <v>2243</v>
      </c>
      <c r="U153">
        <v>32</v>
      </c>
      <c r="V153">
        <v>2242</v>
      </c>
      <c r="W153">
        <v>63</v>
      </c>
      <c r="X153">
        <v>8423</v>
      </c>
      <c r="Y153">
        <v>72</v>
      </c>
      <c r="Z153">
        <v>8420</v>
      </c>
      <c r="AA153">
        <v>66</v>
      </c>
      <c r="AB153">
        <v>8422</v>
      </c>
      <c r="AC153">
        <v>70</v>
      </c>
      <c r="AD153">
        <v>8423</v>
      </c>
      <c r="AE153">
        <v>49</v>
      </c>
      <c r="AF153">
        <v>8419</v>
      </c>
    </row>
    <row r="154" spans="1:32" x14ac:dyDescent="0.25">
      <c r="A154" t="s">
        <v>112</v>
      </c>
      <c r="B154" t="s">
        <v>492</v>
      </c>
      <c r="C154">
        <v>70</v>
      </c>
      <c r="D154">
        <v>4697</v>
      </c>
      <c r="E154">
        <v>77</v>
      </c>
      <c r="F154">
        <v>4697</v>
      </c>
      <c r="G154">
        <v>71</v>
      </c>
      <c r="H154">
        <v>4697</v>
      </c>
      <c r="I154">
        <v>73</v>
      </c>
      <c r="J154">
        <v>4697</v>
      </c>
      <c r="K154">
        <v>56</v>
      </c>
      <c r="L154">
        <v>4697</v>
      </c>
      <c r="M154">
        <v>46</v>
      </c>
      <c r="N154">
        <v>1181</v>
      </c>
      <c r="O154">
        <v>55</v>
      </c>
      <c r="P154">
        <v>1181</v>
      </c>
      <c r="Q154">
        <v>47</v>
      </c>
      <c r="R154">
        <v>1181</v>
      </c>
      <c r="S154">
        <v>50</v>
      </c>
      <c r="T154">
        <v>1181</v>
      </c>
      <c r="U154">
        <v>32</v>
      </c>
      <c r="V154">
        <v>1181</v>
      </c>
      <c r="W154">
        <v>65</v>
      </c>
      <c r="X154">
        <v>5878</v>
      </c>
      <c r="Y154">
        <v>73</v>
      </c>
      <c r="Z154">
        <v>5878</v>
      </c>
      <c r="AA154">
        <v>66</v>
      </c>
      <c r="AB154">
        <v>5878</v>
      </c>
      <c r="AC154">
        <v>68</v>
      </c>
      <c r="AD154">
        <v>5878</v>
      </c>
      <c r="AE154">
        <v>51</v>
      </c>
      <c r="AF154">
        <v>5878</v>
      </c>
    </row>
    <row r="155" spans="1:32" x14ac:dyDescent="0.25">
      <c r="A155" t="s">
        <v>138</v>
      </c>
      <c r="B155" t="s">
        <v>122</v>
      </c>
      <c r="C155">
        <v>71</v>
      </c>
      <c r="D155">
        <v>6096</v>
      </c>
      <c r="E155">
        <v>81</v>
      </c>
      <c r="F155">
        <v>6095</v>
      </c>
      <c r="G155">
        <v>76</v>
      </c>
      <c r="H155">
        <v>6096</v>
      </c>
      <c r="I155">
        <v>79</v>
      </c>
      <c r="J155">
        <v>6094</v>
      </c>
      <c r="K155">
        <v>61</v>
      </c>
      <c r="L155">
        <v>6095</v>
      </c>
      <c r="M155">
        <v>48</v>
      </c>
      <c r="N155">
        <v>2316</v>
      </c>
      <c r="O155">
        <v>60</v>
      </c>
      <c r="P155">
        <v>2315</v>
      </c>
      <c r="Q155">
        <v>55</v>
      </c>
      <c r="R155">
        <v>2316</v>
      </c>
      <c r="S155">
        <v>56</v>
      </c>
      <c r="T155">
        <v>2316</v>
      </c>
      <c r="U155">
        <v>36</v>
      </c>
      <c r="V155">
        <v>2315</v>
      </c>
      <c r="W155">
        <v>65</v>
      </c>
      <c r="X155">
        <v>8412</v>
      </c>
      <c r="Y155">
        <v>75</v>
      </c>
      <c r="Z155">
        <v>8410</v>
      </c>
      <c r="AA155">
        <v>70</v>
      </c>
      <c r="AB155">
        <v>8412</v>
      </c>
      <c r="AC155">
        <v>73</v>
      </c>
      <c r="AD155">
        <v>8410</v>
      </c>
      <c r="AE155">
        <v>54</v>
      </c>
      <c r="AF155">
        <v>8410</v>
      </c>
    </row>
    <row r="156" spans="1:32" x14ac:dyDescent="0.25">
      <c r="A156" t="s">
        <v>282</v>
      </c>
      <c r="B156" t="s">
        <v>262</v>
      </c>
      <c r="C156">
        <v>74</v>
      </c>
      <c r="D156">
        <v>5254</v>
      </c>
      <c r="E156">
        <v>74</v>
      </c>
      <c r="F156">
        <v>5253</v>
      </c>
      <c r="G156">
        <v>74</v>
      </c>
      <c r="H156">
        <v>5253</v>
      </c>
      <c r="I156">
        <v>78</v>
      </c>
      <c r="J156">
        <v>5253</v>
      </c>
      <c r="K156">
        <v>58</v>
      </c>
      <c r="L156">
        <v>5253</v>
      </c>
      <c r="M156">
        <v>47</v>
      </c>
      <c r="N156">
        <v>1440</v>
      </c>
      <c r="O156">
        <v>49</v>
      </c>
      <c r="P156">
        <v>1439</v>
      </c>
      <c r="Q156">
        <v>50</v>
      </c>
      <c r="R156">
        <v>1439</v>
      </c>
      <c r="S156">
        <v>51</v>
      </c>
      <c r="T156">
        <v>1440</v>
      </c>
      <c r="U156">
        <v>29</v>
      </c>
      <c r="V156">
        <v>1438</v>
      </c>
      <c r="W156">
        <v>68</v>
      </c>
      <c r="X156">
        <v>6694</v>
      </c>
      <c r="Y156">
        <v>69</v>
      </c>
      <c r="Z156">
        <v>6692</v>
      </c>
      <c r="AA156">
        <v>69</v>
      </c>
      <c r="AB156">
        <v>6692</v>
      </c>
      <c r="AC156">
        <v>72</v>
      </c>
      <c r="AD156">
        <v>6693</v>
      </c>
      <c r="AE156">
        <v>52</v>
      </c>
      <c r="AF156">
        <v>6691</v>
      </c>
    </row>
    <row r="157" spans="1:32" x14ac:dyDescent="0.25">
      <c r="A157" t="s">
        <v>324</v>
      </c>
      <c r="B157" t="s">
        <v>301</v>
      </c>
      <c r="C157">
        <v>72</v>
      </c>
      <c r="D157">
        <v>4129</v>
      </c>
      <c r="E157">
        <v>78</v>
      </c>
      <c r="F157">
        <v>4129</v>
      </c>
      <c r="G157">
        <v>73</v>
      </c>
      <c r="H157">
        <v>4129</v>
      </c>
      <c r="I157">
        <v>75</v>
      </c>
      <c r="J157">
        <v>4129</v>
      </c>
      <c r="K157">
        <v>58</v>
      </c>
      <c r="L157">
        <v>4129</v>
      </c>
      <c r="M157">
        <v>52</v>
      </c>
      <c r="N157">
        <v>1352</v>
      </c>
      <c r="O157">
        <v>62</v>
      </c>
      <c r="P157">
        <v>1352</v>
      </c>
      <c r="Q157">
        <v>54</v>
      </c>
      <c r="R157">
        <v>1352</v>
      </c>
      <c r="S157">
        <v>58</v>
      </c>
      <c r="T157">
        <v>1352</v>
      </c>
      <c r="U157">
        <v>36</v>
      </c>
      <c r="V157">
        <v>1352</v>
      </c>
      <c r="W157">
        <v>67</v>
      </c>
      <c r="X157">
        <v>5481</v>
      </c>
      <c r="Y157">
        <v>74</v>
      </c>
      <c r="Z157">
        <v>5481</v>
      </c>
      <c r="AA157">
        <v>68</v>
      </c>
      <c r="AB157">
        <v>5481</v>
      </c>
      <c r="AC157">
        <v>71</v>
      </c>
      <c r="AD157">
        <v>5481</v>
      </c>
      <c r="AE157">
        <v>52</v>
      </c>
      <c r="AF157">
        <v>5481</v>
      </c>
    </row>
    <row r="158" spans="1:32" x14ac:dyDescent="0.25">
      <c r="A158" t="s">
        <v>156</v>
      </c>
      <c r="B158" t="s">
        <v>339</v>
      </c>
      <c r="C158">
        <v>73</v>
      </c>
      <c r="D158">
        <v>6750</v>
      </c>
      <c r="E158">
        <v>79</v>
      </c>
      <c r="F158">
        <v>6750</v>
      </c>
      <c r="G158">
        <v>74</v>
      </c>
      <c r="H158">
        <v>6750</v>
      </c>
      <c r="I158">
        <v>78</v>
      </c>
      <c r="J158">
        <v>6750</v>
      </c>
      <c r="K158">
        <v>60</v>
      </c>
      <c r="L158">
        <v>6750</v>
      </c>
      <c r="M158">
        <v>49</v>
      </c>
      <c r="N158">
        <v>2278</v>
      </c>
      <c r="O158">
        <v>57</v>
      </c>
      <c r="P158">
        <v>2278</v>
      </c>
      <c r="Q158">
        <v>52</v>
      </c>
      <c r="R158">
        <v>2278</v>
      </c>
      <c r="S158">
        <v>55</v>
      </c>
      <c r="T158">
        <v>2278</v>
      </c>
      <c r="U158">
        <v>34</v>
      </c>
      <c r="V158">
        <v>2278</v>
      </c>
      <c r="W158">
        <v>67</v>
      </c>
      <c r="X158">
        <v>9028</v>
      </c>
      <c r="Y158">
        <v>74</v>
      </c>
      <c r="Z158">
        <v>9028</v>
      </c>
      <c r="AA158">
        <v>69</v>
      </c>
      <c r="AB158">
        <v>9028</v>
      </c>
      <c r="AC158">
        <v>72</v>
      </c>
      <c r="AD158">
        <v>9028</v>
      </c>
      <c r="AE158">
        <v>53</v>
      </c>
      <c r="AF158">
        <v>9028</v>
      </c>
    </row>
    <row r="159" spans="1:32" x14ac:dyDescent="0.25">
      <c r="A159" t="s">
        <v>187</v>
      </c>
      <c r="B159" t="s">
        <v>542</v>
      </c>
      <c r="C159">
        <v>68</v>
      </c>
      <c r="D159">
        <v>5483</v>
      </c>
      <c r="E159">
        <v>76</v>
      </c>
      <c r="F159">
        <v>5482</v>
      </c>
      <c r="G159">
        <v>70</v>
      </c>
      <c r="H159">
        <v>5483</v>
      </c>
      <c r="I159">
        <v>73</v>
      </c>
      <c r="J159">
        <v>5483</v>
      </c>
      <c r="K159">
        <v>55</v>
      </c>
      <c r="L159">
        <v>5482</v>
      </c>
      <c r="M159">
        <v>49</v>
      </c>
      <c r="N159">
        <v>2000</v>
      </c>
      <c r="O159">
        <v>56</v>
      </c>
      <c r="P159">
        <v>2000</v>
      </c>
      <c r="Q159">
        <v>48</v>
      </c>
      <c r="R159">
        <v>2000</v>
      </c>
      <c r="S159">
        <v>53</v>
      </c>
      <c r="T159">
        <v>2000</v>
      </c>
      <c r="U159">
        <v>33</v>
      </c>
      <c r="V159">
        <v>2000</v>
      </c>
      <c r="W159">
        <v>63</v>
      </c>
      <c r="X159">
        <v>7483</v>
      </c>
      <c r="Y159">
        <v>71</v>
      </c>
      <c r="Z159">
        <v>7482</v>
      </c>
      <c r="AA159">
        <v>64</v>
      </c>
      <c r="AB159">
        <v>7483</v>
      </c>
      <c r="AC159">
        <v>68</v>
      </c>
      <c r="AD159">
        <v>7483</v>
      </c>
      <c r="AE159">
        <v>49</v>
      </c>
      <c r="AF159">
        <v>7482</v>
      </c>
    </row>
    <row r="160" spans="1:32" x14ac:dyDescent="0.25">
      <c r="A160" t="s">
        <v>291</v>
      </c>
      <c r="B160" t="s">
        <v>262</v>
      </c>
      <c r="C160">
        <v>78</v>
      </c>
      <c r="D160">
        <v>9068</v>
      </c>
      <c r="E160">
        <v>81</v>
      </c>
      <c r="F160">
        <v>9067</v>
      </c>
      <c r="G160">
        <v>79</v>
      </c>
      <c r="H160">
        <v>9068</v>
      </c>
      <c r="I160">
        <v>82</v>
      </c>
      <c r="J160">
        <v>9068</v>
      </c>
      <c r="K160">
        <v>65</v>
      </c>
      <c r="L160">
        <v>9067</v>
      </c>
      <c r="M160">
        <v>54</v>
      </c>
      <c r="N160">
        <v>2055</v>
      </c>
      <c r="O160">
        <v>58</v>
      </c>
      <c r="P160">
        <v>2055</v>
      </c>
      <c r="Q160">
        <v>54</v>
      </c>
      <c r="R160">
        <v>2055</v>
      </c>
      <c r="S160">
        <v>56</v>
      </c>
      <c r="T160">
        <v>2055</v>
      </c>
      <c r="U160">
        <v>37</v>
      </c>
      <c r="V160">
        <v>2055</v>
      </c>
      <c r="W160">
        <v>73</v>
      </c>
      <c r="X160">
        <v>11123</v>
      </c>
      <c r="Y160">
        <v>76</v>
      </c>
      <c r="Z160">
        <v>11122</v>
      </c>
      <c r="AA160">
        <v>74</v>
      </c>
      <c r="AB160">
        <v>11123</v>
      </c>
      <c r="AC160">
        <v>77</v>
      </c>
      <c r="AD160">
        <v>11123</v>
      </c>
      <c r="AE160">
        <v>60</v>
      </c>
      <c r="AF160">
        <v>11122</v>
      </c>
    </row>
    <row r="161" spans="1:32" x14ac:dyDescent="0.25">
      <c r="A161" t="s">
        <v>164</v>
      </c>
      <c r="B161" t="s">
        <v>339</v>
      </c>
      <c r="C161">
        <v>74</v>
      </c>
      <c r="D161">
        <v>4450</v>
      </c>
      <c r="E161">
        <v>82</v>
      </c>
      <c r="F161">
        <v>4450</v>
      </c>
      <c r="G161">
        <v>77</v>
      </c>
      <c r="H161">
        <v>4450</v>
      </c>
      <c r="I161">
        <v>80</v>
      </c>
      <c r="J161">
        <v>4450</v>
      </c>
      <c r="K161">
        <v>63</v>
      </c>
      <c r="L161">
        <v>4450</v>
      </c>
      <c r="M161">
        <v>51</v>
      </c>
      <c r="N161">
        <v>1357</v>
      </c>
      <c r="O161">
        <v>62</v>
      </c>
      <c r="P161">
        <v>1357</v>
      </c>
      <c r="Q161">
        <v>52</v>
      </c>
      <c r="R161">
        <v>1357</v>
      </c>
      <c r="S161">
        <v>57</v>
      </c>
      <c r="T161">
        <v>1357</v>
      </c>
      <c r="U161">
        <v>38</v>
      </c>
      <c r="V161">
        <v>1357</v>
      </c>
      <c r="W161">
        <v>69</v>
      </c>
      <c r="X161">
        <v>5807</v>
      </c>
      <c r="Y161">
        <v>77</v>
      </c>
      <c r="Z161">
        <v>5807</v>
      </c>
      <c r="AA161">
        <v>71</v>
      </c>
      <c r="AB161">
        <v>5807</v>
      </c>
      <c r="AC161">
        <v>75</v>
      </c>
      <c r="AD161">
        <v>5807</v>
      </c>
      <c r="AE161">
        <v>57</v>
      </c>
      <c r="AF161">
        <v>5807</v>
      </c>
    </row>
    <row r="162" spans="1:32" x14ac:dyDescent="0.25">
      <c r="A162" t="s">
        <v>295</v>
      </c>
      <c r="B162" t="s">
        <v>262</v>
      </c>
      <c r="C162">
        <v>69</v>
      </c>
      <c r="D162">
        <v>6565</v>
      </c>
      <c r="E162">
        <v>66</v>
      </c>
      <c r="F162">
        <v>6565</v>
      </c>
      <c r="G162">
        <v>68</v>
      </c>
      <c r="H162">
        <v>6565</v>
      </c>
      <c r="I162">
        <v>72</v>
      </c>
      <c r="J162">
        <v>6565</v>
      </c>
      <c r="K162">
        <v>50</v>
      </c>
      <c r="L162">
        <v>6565</v>
      </c>
      <c r="M162">
        <v>48</v>
      </c>
      <c r="N162">
        <v>1674</v>
      </c>
      <c r="O162">
        <v>43</v>
      </c>
      <c r="P162">
        <v>1674</v>
      </c>
      <c r="Q162">
        <v>45</v>
      </c>
      <c r="R162">
        <v>1674</v>
      </c>
      <c r="S162">
        <v>50</v>
      </c>
      <c r="T162">
        <v>1674</v>
      </c>
      <c r="U162">
        <v>26</v>
      </c>
      <c r="V162">
        <v>1674</v>
      </c>
      <c r="W162">
        <v>65</v>
      </c>
      <c r="X162">
        <v>8239</v>
      </c>
      <c r="Y162">
        <v>61</v>
      </c>
      <c r="Z162">
        <v>8239</v>
      </c>
      <c r="AA162">
        <v>63</v>
      </c>
      <c r="AB162">
        <v>8239</v>
      </c>
      <c r="AC162">
        <v>68</v>
      </c>
      <c r="AD162">
        <v>8239</v>
      </c>
      <c r="AE162">
        <v>45</v>
      </c>
      <c r="AF162">
        <v>8239</v>
      </c>
    </row>
    <row r="163" spans="1:32" x14ac:dyDescent="0.25">
      <c r="A163" t="s">
        <v>168</v>
      </c>
      <c r="B163" t="s">
        <v>339</v>
      </c>
      <c r="C163">
        <v>71</v>
      </c>
      <c r="D163">
        <v>4439</v>
      </c>
      <c r="E163">
        <v>75</v>
      </c>
      <c r="F163">
        <v>4439</v>
      </c>
      <c r="G163">
        <v>70</v>
      </c>
      <c r="H163">
        <v>4439</v>
      </c>
      <c r="I163">
        <v>73</v>
      </c>
      <c r="J163">
        <v>4439</v>
      </c>
      <c r="K163">
        <v>55</v>
      </c>
      <c r="L163">
        <v>4439</v>
      </c>
      <c r="M163">
        <v>45</v>
      </c>
      <c r="N163">
        <v>1505</v>
      </c>
      <c r="O163">
        <v>54</v>
      </c>
      <c r="P163">
        <v>1503</v>
      </c>
      <c r="Q163">
        <v>46</v>
      </c>
      <c r="R163">
        <v>1505</v>
      </c>
      <c r="S163">
        <v>47</v>
      </c>
      <c r="T163">
        <v>1505</v>
      </c>
      <c r="U163">
        <v>30</v>
      </c>
      <c r="V163">
        <v>1503</v>
      </c>
      <c r="W163">
        <v>64</v>
      </c>
      <c r="X163">
        <v>5944</v>
      </c>
      <c r="Y163">
        <v>70</v>
      </c>
      <c r="Z163">
        <v>5942</v>
      </c>
      <c r="AA163">
        <v>64</v>
      </c>
      <c r="AB163">
        <v>5944</v>
      </c>
      <c r="AC163">
        <v>67</v>
      </c>
      <c r="AD163">
        <v>5944</v>
      </c>
      <c r="AE163">
        <v>48</v>
      </c>
      <c r="AF163">
        <v>5942</v>
      </c>
    </row>
    <row r="165" spans="1:32" x14ac:dyDescent="0.25">
      <c r="A165" t="s">
        <v>20</v>
      </c>
      <c r="B165" t="s">
        <v>20</v>
      </c>
      <c r="C165">
        <v>76</v>
      </c>
      <c r="D165">
        <v>17150</v>
      </c>
      <c r="E165">
        <v>84</v>
      </c>
      <c r="F165">
        <v>17150</v>
      </c>
      <c r="G165">
        <v>81</v>
      </c>
      <c r="H165">
        <v>17150</v>
      </c>
      <c r="I165">
        <v>81</v>
      </c>
      <c r="J165">
        <v>17150</v>
      </c>
      <c r="K165">
        <v>66</v>
      </c>
      <c r="L165">
        <v>17150</v>
      </c>
      <c r="M165">
        <v>56</v>
      </c>
      <c r="N165">
        <v>10720</v>
      </c>
      <c r="O165">
        <v>68</v>
      </c>
      <c r="P165">
        <v>10720</v>
      </c>
      <c r="Q165">
        <v>62</v>
      </c>
      <c r="R165">
        <v>10720</v>
      </c>
      <c r="S165">
        <v>63</v>
      </c>
      <c r="T165">
        <v>10720</v>
      </c>
      <c r="U165">
        <v>43</v>
      </c>
      <c r="V165">
        <v>10720</v>
      </c>
      <c r="W165">
        <v>68</v>
      </c>
      <c r="X165">
        <v>27870</v>
      </c>
      <c r="Y165">
        <v>78</v>
      </c>
      <c r="Z165">
        <v>27870</v>
      </c>
      <c r="AA165">
        <v>73</v>
      </c>
      <c r="AB165">
        <v>27870</v>
      </c>
      <c r="AC165">
        <v>74</v>
      </c>
      <c r="AD165">
        <v>27870</v>
      </c>
      <c r="AE165">
        <v>57</v>
      </c>
      <c r="AF165">
        <v>27870</v>
      </c>
    </row>
    <row r="166" spans="1:32" x14ac:dyDescent="0.25">
      <c r="A166" t="s">
        <v>44</v>
      </c>
      <c r="B166" t="s">
        <v>44</v>
      </c>
      <c r="C166">
        <v>73</v>
      </c>
      <c r="D166">
        <v>52570</v>
      </c>
      <c r="E166">
        <v>79</v>
      </c>
      <c r="F166">
        <v>52560</v>
      </c>
      <c r="G166">
        <v>77</v>
      </c>
      <c r="H166">
        <v>52570</v>
      </c>
      <c r="I166">
        <v>80</v>
      </c>
      <c r="J166">
        <v>52570</v>
      </c>
      <c r="K166">
        <v>61</v>
      </c>
      <c r="L166">
        <v>52560</v>
      </c>
      <c r="M166">
        <v>53</v>
      </c>
      <c r="N166">
        <v>27750</v>
      </c>
      <c r="O166">
        <v>62</v>
      </c>
      <c r="P166">
        <v>27740</v>
      </c>
      <c r="Q166">
        <v>58</v>
      </c>
      <c r="R166">
        <v>27750</v>
      </c>
      <c r="S166">
        <v>62</v>
      </c>
      <c r="T166">
        <v>27750</v>
      </c>
      <c r="U166">
        <v>39</v>
      </c>
      <c r="V166">
        <v>27740</v>
      </c>
      <c r="W166">
        <v>66</v>
      </c>
      <c r="X166">
        <v>80320</v>
      </c>
      <c r="Y166">
        <v>73</v>
      </c>
      <c r="Z166">
        <v>80300</v>
      </c>
      <c r="AA166">
        <v>71</v>
      </c>
      <c r="AB166">
        <v>80320</v>
      </c>
      <c r="AC166">
        <v>74</v>
      </c>
      <c r="AD166">
        <v>80320</v>
      </c>
      <c r="AE166">
        <v>53</v>
      </c>
      <c r="AF166">
        <v>80300</v>
      </c>
    </row>
    <row r="167" spans="1:32" x14ac:dyDescent="0.25">
      <c r="A167" t="s">
        <v>492</v>
      </c>
      <c r="B167" t="s">
        <v>492</v>
      </c>
      <c r="C167">
        <v>69</v>
      </c>
      <c r="D167">
        <v>39150</v>
      </c>
      <c r="E167">
        <v>79</v>
      </c>
      <c r="F167">
        <v>39150</v>
      </c>
      <c r="G167">
        <v>75</v>
      </c>
      <c r="H167">
        <v>39150</v>
      </c>
      <c r="I167">
        <v>76</v>
      </c>
      <c r="J167">
        <v>39150</v>
      </c>
      <c r="K167">
        <v>58</v>
      </c>
      <c r="L167">
        <v>39150</v>
      </c>
      <c r="M167">
        <v>47</v>
      </c>
      <c r="N167">
        <v>20430</v>
      </c>
      <c r="O167">
        <v>61</v>
      </c>
      <c r="P167">
        <v>20420</v>
      </c>
      <c r="Q167">
        <v>54</v>
      </c>
      <c r="R167">
        <v>20420</v>
      </c>
      <c r="S167">
        <v>56</v>
      </c>
      <c r="T167">
        <v>20420</v>
      </c>
      <c r="U167">
        <v>35</v>
      </c>
      <c r="V167">
        <v>20420</v>
      </c>
      <c r="W167">
        <v>62</v>
      </c>
      <c r="X167">
        <v>59580</v>
      </c>
      <c r="Y167">
        <v>73</v>
      </c>
      <c r="Z167">
        <v>59570</v>
      </c>
      <c r="AA167">
        <v>67</v>
      </c>
      <c r="AB167">
        <v>59580</v>
      </c>
      <c r="AC167">
        <v>70</v>
      </c>
      <c r="AD167">
        <v>59580</v>
      </c>
      <c r="AE167">
        <v>50</v>
      </c>
      <c r="AF167">
        <v>59570</v>
      </c>
    </row>
    <row r="168" spans="1:32" x14ac:dyDescent="0.25">
      <c r="A168" t="s">
        <v>122</v>
      </c>
      <c r="B168" t="s">
        <v>122</v>
      </c>
      <c r="C168">
        <v>70</v>
      </c>
      <c r="D168">
        <v>34990</v>
      </c>
      <c r="E168">
        <v>79</v>
      </c>
      <c r="F168">
        <v>34990</v>
      </c>
      <c r="G168">
        <v>74</v>
      </c>
      <c r="H168">
        <v>34990</v>
      </c>
      <c r="I168">
        <v>77</v>
      </c>
      <c r="J168">
        <v>34990</v>
      </c>
      <c r="K168">
        <v>58</v>
      </c>
      <c r="L168">
        <v>34990</v>
      </c>
      <c r="M168">
        <v>50</v>
      </c>
      <c r="N168">
        <v>14800</v>
      </c>
      <c r="O168">
        <v>62</v>
      </c>
      <c r="P168">
        <v>14790</v>
      </c>
      <c r="Q168">
        <v>55</v>
      </c>
      <c r="R168">
        <v>14800</v>
      </c>
      <c r="S168">
        <v>59</v>
      </c>
      <c r="T168">
        <v>14800</v>
      </c>
      <c r="U168">
        <v>37</v>
      </c>
      <c r="V168">
        <v>14790</v>
      </c>
      <c r="W168">
        <v>64</v>
      </c>
      <c r="X168">
        <v>49780</v>
      </c>
      <c r="Y168">
        <v>74</v>
      </c>
      <c r="Z168">
        <v>49770</v>
      </c>
      <c r="AA168">
        <v>68</v>
      </c>
      <c r="AB168">
        <v>49780</v>
      </c>
      <c r="AC168">
        <v>71</v>
      </c>
      <c r="AD168">
        <v>49780</v>
      </c>
      <c r="AE168">
        <v>52</v>
      </c>
      <c r="AF168">
        <v>49770</v>
      </c>
    </row>
    <row r="169" spans="1:32" x14ac:dyDescent="0.25">
      <c r="A169" t="s">
        <v>339</v>
      </c>
      <c r="B169" t="s">
        <v>339</v>
      </c>
      <c r="C169">
        <v>71</v>
      </c>
      <c r="D169">
        <v>42080</v>
      </c>
      <c r="E169">
        <v>78</v>
      </c>
      <c r="F169">
        <v>42080</v>
      </c>
      <c r="G169">
        <v>74</v>
      </c>
      <c r="H169">
        <v>42080</v>
      </c>
      <c r="I169">
        <v>78</v>
      </c>
      <c r="J169">
        <v>42080</v>
      </c>
      <c r="K169">
        <v>58</v>
      </c>
      <c r="L169">
        <v>42080</v>
      </c>
      <c r="M169">
        <v>51</v>
      </c>
      <c r="N169">
        <v>23350</v>
      </c>
      <c r="O169">
        <v>62</v>
      </c>
      <c r="P169">
        <v>23350</v>
      </c>
      <c r="Q169">
        <v>55</v>
      </c>
      <c r="R169">
        <v>23350</v>
      </c>
      <c r="S169">
        <v>60</v>
      </c>
      <c r="T169">
        <v>23350</v>
      </c>
      <c r="U169">
        <v>37</v>
      </c>
      <c r="V169">
        <v>23350</v>
      </c>
      <c r="W169">
        <v>64</v>
      </c>
      <c r="X169">
        <v>65440</v>
      </c>
      <c r="Y169">
        <v>73</v>
      </c>
      <c r="Z169">
        <v>65430</v>
      </c>
      <c r="AA169">
        <v>68</v>
      </c>
      <c r="AB169">
        <v>65430</v>
      </c>
      <c r="AC169">
        <v>72</v>
      </c>
      <c r="AD169">
        <v>65440</v>
      </c>
      <c r="AE169">
        <v>51</v>
      </c>
      <c r="AF169">
        <v>65430</v>
      </c>
    </row>
    <row r="170" spans="1:32" x14ac:dyDescent="0.25">
      <c r="A170" t="s">
        <v>341</v>
      </c>
      <c r="B170" t="s">
        <v>542</v>
      </c>
      <c r="C170">
        <v>71</v>
      </c>
      <c r="D170">
        <v>47440</v>
      </c>
      <c r="E170">
        <v>80</v>
      </c>
      <c r="F170">
        <v>47440</v>
      </c>
      <c r="G170">
        <v>73</v>
      </c>
      <c r="H170">
        <v>47440</v>
      </c>
      <c r="I170">
        <v>77</v>
      </c>
      <c r="J170">
        <v>47440</v>
      </c>
      <c r="K170">
        <v>59</v>
      </c>
      <c r="L170">
        <v>47440</v>
      </c>
      <c r="M170">
        <v>51</v>
      </c>
      <c r="N170">
        <v>17100</v>
      </c>
      <c r="O170">
        <v>62</v>
      </c>
      <c r="P170">
        <v>17090</v>
      </c>
      <c r="Q170">
        <v>52</v>
      </c>
      <c r="R170">
        <v>17100</v>
      </c>
      <c r="S170">
        <v>57</v>
      </c>
      <c r="T170">
        <v>17100</v>
      </c>
      <c r="U170">
        <v>36</v>
      </c>
      <c r="V170">
        <v>17090</v>
      </c>
      <c r="W170">
        <v>66</v>
      </c>
      <c r="X170">
        <v>64540</v>
      </c>
      <c r="Y170">
        <v>75</v>
      </c>
      <c r="Z170">
        <v>64530</v>
      </c>
      <c r="AA170">
        <v>68</v>
      </c>
      <c r="AB170">
        <v>64540</v>
      </c>
      <c r="AC170">
        <v>71</v>
      </c>
      <c r="AD170">
        <v>64540</v>
      </c>
      <c r="AE170">
        <v>53</v>
      </c>
      <c r="AF170">
        <v>64530</v>
      </c>
    </row>
    <row r="171" spans="1:32" x14ac:dyDescent="0.25">
      <c r="A171" t="s">
        <v>544</v>
      </c>
      <c r="B171" t="s">
        <v>544</v>
      </c>
      <c r="C171">
        <v>75</v>
      </c>
      <c r="D171">
        <v>53030</v>
      </c>
      <c r="E171">
        <v>83</v>
      </c>
      <c r="F171">
        <v>53030</v>
      </c>
      <c r="G171">
        <v>82</v>
      </c>
      <c r="H171">
        <v>53030</v>
      </c>
      <c r="I171">
        <v>83</v>
      </c>
      <c r="J171">
        <v>53030</v>
      </c>
      <c r="K171">
        <v>66</v>
      </c>
      <c r="L171">
        <v>53020</v>
      </c>
      <c r="M171">
        <v>61</v>
      </c>
      <c r="N171">
        <v>35440</v>
      </c>
      <c r="O171">
        <v>73</v>
      </c>
      <c r="P171">
        <v>35440</v>
      </c>
      <c r="Q171">
        <v>68</v>
      </c>
      <c r="R171">
        <v>35440</v>
      </c>
      <c r="S171">
        <v>71</v>
      </c>
      <c r="T171">
        <v>35440</v>
      </c>
      <c r="U171">
        <v>49</v>
      </c>
      <c r="V171">
        <v>35430</v>
      </c>
      <c r="W171">
        <v>69</v>
      </c>
      <c r="X171">
        <v>88470</v>
      </c>
      <c r="Y171">
        <v>79</v>
      </c>
      <c r="Z171">
        <v>88460</v>
      </c>
      <c r="AA171">
        <v>77</v>
      </c>
      <c r="AB171">
        <v>88470</v>
      </c>
      <c r="AC171">
        <v>79</v>
      </c>
      <c r="AD171">
        <v>88470</v>
      </c>
      <c r="AE171">
        <v>59</v>
      </c>
      <c r="AF171">
        <v>88450</v>
      </c>
    </row>
    <row r="172" spans="1:32" x14ac:dyDescent="0.25">
      <c r="A172" t="s">
        <v>193</v>
      </c>
      <c r="B172" t="s">
        <v>193</v>
      </c>
      <c r="C172">
        <v>77</v>
      </c>
      <c r="D172">
        <v>14680</v>
      </c>
      <c r="E172">
        <v>86</v>
      </c>
      <c r="F172">
        <v>14680</v>
      </c>
      <c r="G172">
        <v>84</v>
      </c>
      <c r="H172">
        <v>14680</v>
      </c>
      <c r="I172">
        <v>84</v>
      </c>
      <c r="J172">
        <v>14680</v>
      </c>
      <c r="K172">
        <v>69</v>
      </c>
      <c r="L172">
        <v>14680</v>
      </c>
      <c r="M172">
        <v>63</v>
      </c>
      <c r="N172">
        <v>16120</v>
      </c>
      <c r="O172">
        <v>77</v>
      </c>
      <c r="P172">
        <v>16120</v>
      </c>
      <c r="Q172">
        <v>71</v>
      </c>
      <c r="R172">
        <v>16120</v>
      </c>
      <c r="S172">
        <v>74</v>
      </c>
      <c r="T172">
        <v>16120</v>
      </c>
      <c r="U172">
        <v>52</v>
      </c>
      <c r="V172">
        <v>16120</v>
      </c>
      <c r="W172">
        <v>70</v>
      </c>
      <c r="X172">
        <v>30810</v>
      </c>
      <c r="Y172">
        <v>81</v>
      </c>
      <c r="Z172">
        <v>30800</v>
      </c>
      <c r="AA172">
        <v>77</v>
      </c>
      <c r="AB172">
        <v>30800</v>
      </c>
      <c r="AC172">
        <v>79</v>
      </c>
      <c r="AD172">
        <v>30810</v>
      </c>
      <c r="AE172">
        <v>60</v>
      </c>
      <c r="AF172">
        <v>30800</v>
      </c>
    </row>
    <row r="173" spans="1:32" x14ac:dyDescent="0.25">
      <c r="A173" t="s">
        <v>222</v>
      </c>
      <c r="B173" t="s">
        <v>222</v>
      </c>
      <c r="C173">
        <v>75</v>
      </c>
      <c r="D173">
        <v>38350</v>
      </c>
      <c r="E173">
        <v>82</v>
      </c>
      <c r="F173">
        <v>38350</v>
      </c>
      <c r="G173">
        <v>82</v>
      </c>
      <c r="H173">
        <v>38350</v>
      </c>
      <c r="I173">
        <v>83</v>
      </c>
      <c r="J173">
        <v>38350</v>
      </c>
      <c r="K173">
        <v>65</v>
      </c>
      <c r="L173">
        <v>38350</v>
      </c>
      <c r="M173">
        <v>59</v>
      </c>
      <c r="N173">
        <v>19310</v>
      </c>
      <c r="O173">
        <v>70</v>
      </c>
      <c r="P173">
        <v>19310</v>
      </c>
      <c r="Q173">
        <v>65</v>
      </c>
      <c r="R173">
        <v>19320</v>
      </c>
      <c r="S173">
        <v>69</v>
      </c>
      <c r="T173">
        <v>19320</v>
      </c>
      <c r="U173">
        <v>46</v>
      </c>
      <c r="V173">
        <v>19310</v>
      </c>
      <c r="W173">
        <v>69</v>
      </c>
      <c r="X173">
        <v>57660</v>
      </c>
      <c r="Y173">
        <v>78</v>
      </c>
      <c r="Z173">
        <v>57660</v>
      </c>
      <c r="AA173">
        <v>76</v>
      </c>
      <c r="AB173">
        <v>57670</v>
      </c>
      <c r="AC173">
        <v>78</v>
      </c>
      <c r="AD173">
        <v>57670</v>
      </c>
      <c r="AE173">
        <v>59</v>
      </c>
      <c r="AF173">
        <v>57660</v>
      </c>
    </row>
    <row r="174" spans="1:32" x14ac:dyDescent="0.25">
      <c r="A174" t="s">
        <v>262</v>
      </c>
      <c r="B174" t="s">
        <v>262</v>
      </c>
      <c r="C174">
        <v>75</v>
      </c>
      <c r="D174">
        <v>68680</v>
      </c>
      <c r="E174">
        <v>79</v>
      </c>
      <c r="F174">
        <v>68670</v>
      </c>
      <c r="G174">
        <v>76</v>
      </c>
      <c r="H174">
        <v>68680</v>
      </c>
      <c r="I174">
        <v>78</v>
      </c>
      <c r="J174">
        <v>68680</v>
      </c>
      <c r="K174">
        <v>61</v>
      </c>
      <c r="L174">
        <v>68670</v>
      </c>
      <c r="M174">
        <v>53</v>
      </c>
      <c r="N174">
        <v>22220</v>
      </c>
      <c r="O174">
        <v>61</v>
      </c>
      <c r="P174">
        <v>22210</v>
      </c>
      <c r="Q174">
        <v>54</v>
      </c>
      <c r="R174">
        <v>22210</v>
      </c>
      <c r="S174">
        <v>57</v>
      </c>
      <c r="T174">
        <v>22220</v>
      </c>
      <c r="U174">
        <v>37</v>
      </c>
      <c r="V174">
        <v>22210</v>
      </c>
      <c r="W174">
        <v>69</v>
      </c>
      <c r="X174">
        <v>90890</v>
      </c>
      <c r="Y174">
        <v>75</v>
      </c>
      <c r="Z174">
        <v>90880</v>
      </c>
      <c r="AA174">
        <v>70</v>
      </c>
      <c r="AB174">
        <v>90890</v>
      </c>
      <c r="AC174">
        <v>73</v>
      </c>
      <c r="AD174">
        <v>90890</v>
      </c>
      <c r="AE174">
        <v>55</v>
      </c>
      <c r="AF174">
        <v>90880</v>
      </c>
    </row>
    <row r="175" spans="1:32" x14ac:dyDescent="0.25">
      <c r="A175" t="s">
        <v>301</v>
      </c>
      <c r="B175" t="s">
        <v>301</v>
      </c>
      <c r="C175">
        <v>74</v>
      </c>
      <c r="D175">
        <v>39850</v>
      </c>
      <c r="E175">
        <v>76</v>
      </c>
      <c r="F175">
        <v>39840</v>
      </c>
      <c r="G175">
        <v>74</v>
      </c>
      <c r="H175">
        <v>39850</v>
      </c>
      <c r="I175">
        <v>76</v>
      </c>
      <c r="J175">
        <v>39850</v>
      </c>
      <c r="K175">
        <v>59</v>
      </c>
      <c r="L175">
        <v>39840</v>
      </c>
      <c r="M175">
        <v>54</v>
      </c>
      <c r="N175">
        <v>14430</v>
      </c>
      <c r="O175">
        <v>57</v>
      </c>
      <c r="P175">
        <v>14430</v>
      </c>
      <c r="Q175">
        <v>53</v>
      </c>
      <c r="R175">
        <v>14430</v>
      </c>
      <c r="S175">
        <v>57</v>
      </c>
      <c r="T175">
        <v>14430</v>
      </c>
      <c r="U175">
        <v>36</v>
      </c>
      <c r="V175">
        <v>14430</v>
      </c>
      <c r="W175">
        <v>68</v>
      </c>
      <c r="X175">
        <v>54280</v>
      </c>
      <c r="Y175">
        <v>71</v>
      </c>
      <c r="Z175">
        <v>54270</v>
      </c>
      <c r="AA175">
        <v>68</v>
      </c>
      <c r="AB175">
        <v>54280</v>
      </c>
      <c r="AC175">
        <v>71</v>
      </c>
      <c r="AD175">
        <v>54280</v>
      </c>
      <c r="AE175">
        <v>52</v>
      </c>
      <c r="AF175">
        <v>54270</v>
      </c>
    </row>
    <row r="176" spans="1:32" x14ac:dyDescent="0.25">
      <c r="A176" t="s">
        <v>436</v>
      </c>
      <c r="B176" t="s">
        <v>545</v>
      </c>
      <c r="C176">
        <v>73</v>
      </c>
      <c r="D176">
        <v>394938</v>
      </c>
      <c r="E176">
        <v>79</v>
      </c>
      <c r="F176">
        <v>394895</v>
      </c>
      <c r="G176">
        <v>76</v>
      </c>
      <c r="H176">
        <v>394931</v>
      </c>
      <c r="I176">
        <v>79</v>
      </c>
      <c r="J176">
        <v>394932</v>
      </c>
      <c r="K176">
        <v>61</v>
      </c>
      <c r="L176">
        <v>394888</v>
      </c>
      <c r="M176">
        <v>53</v>
      </c>
      <c r="N176">
        <v>186233</v>
      </c>
      <c r="O176">
        <v>64</v>
      </c>
      <c r="P176">
        <v>186180</v>
      </c>
      <c r="Q176">
        <v>58</v>
      </c>
      <c r="R176">
        <v>186221</v>
      </c>
      <c r="S176">
        <v>61</v>
      </c>
      <c r="T176">
        <v>186228</v>
      </c>
      <c r="U176">
        <v>39</v>
      </c>
      <c r="V176">
        <v>186170</v>
      </c>
      <c r="W176">
        <v>66</v>
      </c>
      <c r="X176">
        <v>581171</v>
      </c>
      <c r="Y176">
        <v>74</v>
      </c>
      <c r="Z176">
        <v>581075</v>
      </c>
      <c r="AA176">
        <v>70</v>
      </c>
      <c r="AB176">
        <v>581152</v>
      </c>
      <c r="AC176">
        <v>73</v>
      </c>
      <c r="AD176">
        <v>581160</v>
      </c>
      <c r="AE176">
        <v>54</v>
      </c>
      <c r="AF176">
        <v>581058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24</vt:i4>
      </vt:variant>
    </vt:vector>
  </HeadingPairs>
  <TitlesOfParts>
    <vt:vector size="42" baseType="lpstr">
      <vt:lpstr>Index</vt:lpstr>
      <vt:lpstr>Table L1</vt:lpstr>
      <vt:lpstr>Table L2</vt:lpstr>
      <vt:lpstr>Table L3</vt:lpstr>
      <vt:lpstr> Table_L2 </vt:lpstr>
      <vt:lpstr>Table_L3</vt:lpstr>
      <vt:lpstr>Table L4</vt:lpstr>
      <vt:lpstr>Table L5</vt:lpstr>
      <vt:lpstr>Tab_L6</vt:lpstr>
      <vt:lpstr>Table L6</vt:lpstr>
      <vt:lpstr>Tab_L7</vt:lpstr>
      <vt:lpstr>Table L7</vt:lpstr>
      <vt:lpstr>Tab_L8</vt:lpstr>
      <vt:lpstr>Table L8</vt:lpstr>
      <vt:lpstr>Tab_L9</vt:lpstr>
      <vt:lpstr>Table L9</vt:lpstr>
      <vt:lpstr>Tab_L10</vt:lpstr>
      <vt:lpstr>Table L10</vt:lpstr>
      <vt:lpstr>'Table L1'!Print_Area</vt:lpstr>
      <vt:lpstr>'Table L10'!Print_Area</vt:lpstr>
      <vt:lpstr>'Table L2'!Print_Area</vt:lpstr>
      <vt:lpstr>'Table L3'!Print_Area</vt:lpstr>
      <vt:lpstr>'Table L4'!Print_Area</vt:lpstr>
      <vt:lpstr>'Table L5'!Print_Area</vt:lpstr>
      <vt:lpstr>'Table L6'!Print_Area</vt:lpstr>
      <vt:lpstr>'Table L7'!Print_Area</vt:lpstr>
      <vt:lpstr>'Table L9'!Print_Area</vt:lpstr>
      <vt:lpstr>'Table L1'!Print_Titles</vt:lpstr>
      <vt:lpstr>'Table L10'!Print_Titles</vt:lpstr>
      <vt:lpstr>'Table L2'!Print_Titles</vt:lpstr>
      <vt:lpstr>'Table L3'!Print_Titles</vt:lpstr>
      <vt:lpstr>'Table L4'!Print_Titles</vt:lpstr>
      <vt:lpstr>'Table L5'!Print_Titles</vt:lpstr>
      <vt:lpstr>'Table L7'!Print_Titles</vt:lpstr>
      <vt:lpstr>'Table L9'!Print_Titles</vt:lpstr>
      <vt:lpstr>Tab_L10</vt:lpstr>
      <vt:lpstr>Tab_L6</vt:lpstr>
      <vt:lpstr>Tab_L7</vt:lpstr>
      <vt:lpstr>Tab_L8</vt:lpstr>
      <vt:lpstr>Tab_L9</vt:lpstr>
      <vt:lpstr>Table_L2</vt:lpstr>
      <vt:lpstr>Table_L3</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Lilian</dc:creator>
  <cp:lastModifiedBy>WILLIAMS, Lilian</cp:lastModifiedBy>
  <cp:lastPrinted>2016-11-04T12:59:06Z</cp:lastPrinted>
  <dcterms:created xsi:type="dcterms:W3CDTF">2016-01-28T09:24:31Z</dcterms:created>
  <dcterms:modified xsi:type="dcterms:W3CDTF">2016-12-20T10:21:38Z</dcterms:modified>
</cp:coreProperties>
</file>